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'2008'!$A$1:$O$92</definedName>
    <definedName name="_xlnm.Print_Area" localSheetId="14">'2009'!$A$1:$O$92</definedName>
    <definedName name="_xlnm.Print_Area" localSheetId="13">'2010'!$A$1:$O$89</definedName>
    <definedName name="_xlnm.Print_Area" localSheetId="12">'2011'!$A$1:$O$91</definedName>
    <definedName name="_xlnm.Print_Area" localSheetId="11">'2012'!$A$1:$O$90</definedName>
    <definedName name="_xlnm.Print_Area" localSheetId="10">'2013'!$A$1:$O$89</definedName>
    <definedName name="_xlnm.Print_Area" localSheetId="9">'2014'!$A$1:$O$88</definedName>
    <definedName name="_xlnm.Print_Area" localSheetId="8">'2015'!$A$1:$O$87</definedName>
    <definedName name="_xlnm.Print_Area" localSheetId="7">'2016'!$A$1:$O$87</definedName>
    <definedName name="_xlnm.Print_Area" localSheetId="6">'2017'!$A$1:$O$89</definedName>
    <definedName name="_xlnm.Print_Area" localSheetId="5">'2018'!$A$1:$O$90</definedName>
    <definedName name="_xlnm.Print_Area" localSheetId="4">'2019'!$A$1:$O$88</definedName>
    <definedName name="_xlnm.Print_Area" localSheetId="3">'2020'!$A$1:$O$86</definedName>
    <definedName name="_xlnm.Print_Area" localSheetId="2">'2021'!$A$1:$P$87</definedName>
    <definedName name="_xlnm.Print_Area" localSheetId="1">'2022'!$A$1:$P$100</definedName>
    <definedName name="_xlnm.Print_Area" localSheetId="0">'2023'!$A$1:$P$103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98" i="48" l="1"/>
  <c r="P98" i="48" s="1"/>
  <c r="O97" i="48"/>
  <c r="P97" i="48" s="1"/>
  <c r="O96" i="48"/>
  <c r="P96" i="48" s="1"/>
  <c r="O95" i="48"/>
  <c r="P95" i="48" s="1"/>
  <c r="O94" i="48"/>
  <c r="P94" i="48" s="1"/>
  <c r="O93" i="48"/>
  <c r="P93" i="48" s="1"/>
  <c r="O92" i="48"/>
  <c r="P92" i="48" s="1"/>
  <c r="O91" i="48"/>
  <c r="P91" i="48" s="1"/>
  <c r="O90" i="48"/>
  <c r="P90" i="48" s="1"/>
  <c r="O89" i="48"/>
  <c r="P89" i="48" s="1"/>
  <c r="O88" i="48"/>
  <c r="P88" i="48" s="1"/>
  <c r="N87" i="48"/>
  <c r="M87" i="48"/>
  <c r="L87" i="48"/>
  <c r="K87" i="48"/>
  <c r="J87" i="48"/>
  <c r="I87" i="48"/>
  <c r="H87" i="48"/>
  <c r="G87" i="48"/>
  <c r="F87" i="48"/>
  <c r="E87" i="48"/>
  <c r="D87" i="48"/>
  <c r="O86" i="48"/>
  <c r="P86" i="48" s="1"/>
  <c r="O85" i="48"/>
  <c r="P85" i="48" s="1"/>
  <c r="O84" i="48"/>
  <c r="P84" i="48" s="1"/>
  <c r="O83" i="48"/>
  <c r="P83" i="48" s="1"/>
  <c r="O82" i="48"/>
  <c r="P82" i="48" s="1"/>
  <c r="O81" i="48"/>
  <c r="P81" i="48" s="1"/>
  <c r="O80" i="48"/>
  <c r="P80" i="48" s="1"/>
  <c r="O79" i="48"/>
  <c r="P79" i="48" s="1"/>
  <c r="O78" i="48"/>
  <c r="P78" i="48" s="1"/>
  <c r="O77" i="48"/>
  <c r="P77" i="48" s="1"/>
  <c r="N76" i="48"/>
  <c r="M76" i="48"/>
  <c r="L76" i="48"/>
  <c r="K76" i="48"/>
  <c r="J76" i="48"/>
  <c r="I76" i="48"/>
  <c r="H76" i="48"/>
  <c r="G76" i="48"/>
  <c r="F76" i="48"/>
  <c r="E76" i="48"/>
  <c r="D76" i="48"/>
  <c r="O75" i="48"/>
  <c r="P75" i="48" s="1"/>
  <c r="O74" i="48"/>
  <c r="P74" i="48" s="1"/>
  <c r="O73" i="48"/>
  <c r="P73" i="48" s="1"/>
  <c r="N72" i="48"/>
  <c r="M72" i="48"/>
  <c r="L72" i="48"/>
  <c r="K72" i="48"/>
  <c r="J72" i="48"/>
  <c r="I72" i="48"/>
  <c r="H72" i="48"/>
  <c r="G72" i="48"/>
  <c r="F72" i="48"/>
  <c r="E72" i="48"/>
  <c r="D72" i="48"/>
  <c r="O71" i="48"/>
  <c r="P71" i="48" s="1"/>
  <c r="O70" i="48"/>
  <c r="P70" i="48" s="1"/>
  <c r="O69" i="48"/>
  <c r="P69" i="48" s="1"/>
  <c r="O68" i="48"/>
  <c r="P68" i="48" s="1"/>
  <c r="O67" i="48"/>
  <c r="P67" i="48" s="1"/>
  <c r="O66" i="48"/>
  <c r="P66" i="48" s="1"/>
  <c r="O65" i="48"/>
  <c r="P65" i="48" s="1"/>
  <c r="O64" i="48"/>
  <c r="P64" i="48" s="1"/>
  <c r="O63" i="48"/>
  <c r="P63" i="48" s="1"/>
  <c r="O62" i="48"/>
  <c r="P62" i="48" s="1"/>
  <c r="O61" i="48"/>
  <c r="P61" i="48" s="1"/>
  <c r="O60" i="48"/>
  <c r="P60" i="48" s="1"/>
  <c r="O59" i="48"/>
  <c r="P59" i="48" s="1"/>
  <c r="O58" i="48"/>
  <c r="P58" i="48" s="1"/>
  <c r="O57" i="48"/>
  <c r="P57" i="48" s="1"/>
  <c r="O56" i="48"/>
  <c r="P56" i="48" s="1"/>
  <c r="N55" i="48"/>
  <c r="M55" i="48"/>
  <c r="L55" i="48"/>
  <c r="K55" i="48"/>
  <c r="J55" i="48"/>
  <c r="I55" i="48"/>
  <c r="H55" i="48"/>
  <c r="G55" i="48"/>
  <c r="F55" i="48"/>
  <c r="E55" i="48"/>
  <c r="D55" i="48"/>
  <c r="O54" i="48"/>
  <c r="P54" i="48" s="1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O47" i="48"/>
  <c r="P47" i="48" s="1"/>
  <c r="O46" i="48"/>
  <c r="P46" i="48" s="1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N33" i="48"/>
  <c r="M33" i="48"/>
  <c r="L33" i="48"/>
  <c r="K33" i="48"/>
  <c r="J33" i="48"/>
  <c r="I33" i="48"/>
  <c r="H33" i="48"/>
  <c r="G33" i="48"/>
  <c r="F33" i="48"/>
  <c r="E33" i="48"/>
  <c r="D33" i="48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87" i="48" l="1"/>
  <c r="P87" i="48" s="1"/>
  <c r="O76" i="48"/>
  <c r="P76" i="48" s="1"/>
  <c r="O72" i="48"/>
  <c r="P72" i="48" s="1"/>
  <c r="O55" i="48"/>
  <c r="P55" i="48" s="1"/>
  <c r="O33" i="48"/>
  <c r="P33" i="48" s="1"/>
  <c r="I99" i="48"/>
  <c r="J99" i="48"/>
  <c r="D99" i="48"/>
  <c r="O18" i="48"/>
  <c r="P18" i="48" s="1"/>
  <c r="K99" i="48"/>
  <c r="L99" i="48"/>
  <c r="M99" i="48"/>
  <c r="N99" i="48"/>
  <c r="O5" i="48"/>
  <c r="P5" i="48" s="1"/>
  <c r="H99" i="48"/>
  <c r="G99" i="48"/>
  <c r="E99" i="48"/>
  <c r="F99" i="48"/>
  <c r="O95" i="47"/>
  <c r="P95" i="47" s="1"/>
  <c r="O94" i="47"/>
  <c r="P94" i="47" s="1"/>
  <c r="O93" i="47"/>
  <c r="P93" i="47" s="1"/>
  <c r="O92" i="47"/>
  <c r="P92" i="47" s="1"/>
  <c r="O91" i="47"/>
  <c r="P91" i="47" s="1"/>
  <c r="O90" i="47"/>
  <c r="P90" i="47" s="1"/>
  <c r="O89" i="47"/>
  <c r="P89" i="47" s="1"/>
  <c r="O88" i="47"/>
  <c r="P88" i="47" s="1"/>
  <c r="O87" i="47"/>
  <c r="P87" i="47" s="1"/>
  <c r="N86" i="47"/>
  <c r="M86" i="47"/>
  <c r="L86" i="47"/>
  <c r="K86" i="47"/>
  <c r="J86" i="47"/>
  <c r="I86" i="47"/>
  <c r="H86" i="47"/>
  <c r="G86" i="47"/>
  <c r="F86" i="47"/>
  <c r="E86" i="47"/>
  <c r="D86" i="47"/>
  <c r="O85" i="47"/>
  <c r="P85" i="47" s="1"/>
  <c r="O84" i="47"/>
  <c r="P84" i="47" s="1"/>
  <c r="O83" i="47"/>
  <c r="P83" i="47" s="1"/>
  <c r="O82" i="47"/>
  <c r="P82" i="47" s="1"/>
  <c r="O81" i="47"/>
  <c r="P81" i="47" s="1"/>
  <c r="O80" i="47"/>
  <c r="P80" i="47" s="1"/>
  <c r="O79" i="47"/>
  <c r="P79" i="47" s="1"/>
  <c r="O78" i="47"/>
  <c r="P78" i="47" s="1"/>
  <c r="O77" i="47"/>
  <c r="P77" i="47" s="1"/>
  <c r="O76" i="47"/>
  <c r="P76" i="47" s="1"/>
  <c r="N75" i="47"/>
  <c r="M75" i="47"/>
  <c r="L75" i="47"/>
  <c r="K75" i="47"/>
  <c r="J75" i="47"/>
  <c r="I75" i="47"/>
  <c r="H75" i="47"/>
  <c r="G75" i="47"/>
  <c r="F75" i="47"/>
  <c r="E75" i="47"/>
  <c r="D75" i="47"/>
  <c r="O74" i="47"/>
  <c r="P74" i="47" s="1"/>
  <c r="O73" i="47"/>
  <c r="P73" i="47" s="1"/>
  <c r="O72" i="47"/>
  <c r="P72" i="47" s="1"/>
  <c r="N71" i="47"/>
  <c r="M71" i="47"/>
  <c r="L71" i="47"/>
  <c r="K71" i="47"/>
  <c r="J71" i="47"/>
  <c r="I71" i="47"/>
  <c r="H71" i="47"/>
  <c r="G71" i="47"/>
  <c r="F71" i="47"/>
  <c r="E71" i="47"/>
  <c r="D71" i="47"/>
  <c r="O70" i="47"/>
  <c r="P70" i="47" s="1"/>
  <c r="O69" i="47"/>
  <c r="P69" i="47" s="1"/>
  <c r="O68" i="47"/>
  <c r="P68" i="47" s="1"/>
  <c r="O67" i="47"/>
  <c r="P67" i="47" s="1"/>
  <c r="O66" i="47"/>
  <c r="P66" i="47" s="1"/>
  <c r="O65" i="47"/>
  <c r="P65" i="47" s="1"/>
  <c r="O64" i="47"/>
  <c r="P64" i="47" s="1"/>
  <c r="O63" i="47"/>
  <c r="P63" i="47" s="1"/>
  <c r="O62" i="47"/>
  <c r="P62" i="47" s="1"/>
  <c r="O61" i="47"/>
  <c r="P61" i="47" s="1"/>
  <c r="O60" i="47"/>
  <c r="P60" i="47" s="1"/>
  <c r="O59" i="47"/>
  <c r="P59" i="47" s="1"/>
  <c r="O58" i="47"/>
  <c r="P58" i="47" s="1"/>
  <c r="O57" i="47"/>
  <c r="P57" i="47" s="1"/>
  <c r="O56" i="47"/>
  <c r="P56" i="47" s="1"/>
  <c r="O55" i="47"/>
  <c r="P55" i="47" s="1"/>
  <c r="N54" i="47"/>
  <c r="M54" i="47"/>
  <c r="L54" i="47"/>
  <c r="K54" i="47"/>
  <c r="J54" i="47"/>
  <c r="I54" i="47"/>
  <c r="H54" i="47"/>
  <c r="G54" i="47"/>
  <c r="F54" i="47"/>
  <c r="E54" i="47"/>
  <c r="D54" i="47"/>
  <c r="O53" i="47"/>
  <c r="P53" i="47" s="1"/>
  <c r="O52" i="47"/>
  <c r="P52" i="47" s="1"/>
  <c r="O51" i="47"/>
  <c r="P51" i="47" s="1"/>
  <c r="O50" i="47"/>
  <c r="P50" i="47" s="1"/>
  <c r="O49" i="47"/>
  <c r="P49" i="47" s="1"/>
  <c r="O48" i="47"/>
  <c r="P48" i="47" s="1"/>
  <c r="O47" i="47"/>
  <c r="P47" i="47" s="1"/>
  <c r="O46" i="47"/>
  <c r="P46" i="47" s="1"/>
  <c r="O45" i="47"/>
  <c r="P45" i="47" s="1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N34" i="47"/>
  <c r="M34" i="47"/>
  <c r="L34" i="47"/>
  <c r="K34" i="47"/>
  <c r="J34" i="47"/>
  <c r="I34" i="47"/>
  <c r="H34" i="47"/>
  <c r="G34" i="47"/>
  <c r="F34" i="47"/>
  <c r="E34" i="47"/>
  <c r="D34" i="47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N19" i="47"/>
  <c r="M19" i="47"/>
  <c r="L19" i="47"/>
  <c r="K19" i="47"/>
  <c r="J19" i="47"/>
  <c r="I19" i="47"/>
  <c r="H19" i="47"/>
  <c r="G19" i="47"/>
  <c r="F19" i="47"/>
  <c r="E19" i="47"/>
  <c r="D19" i="47"/>
  <c r="O18" i="47"/>
  <c r="P18" i="47" s="1"/>
  <c r="O17" i="47"/>
  <c r="P17" i="47" s="1"/>
  <c r="O16" i="47"/>
  <c r="P16" i="47" s="1"/>
  <c r="O15" i="47"/>
  <c r="P15" i="47" s="1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99" i="48" l="1"/>
  <c r="P99" i="48" s="1"/>
  <c r="O86" i="47"/>
  <c r="P86" i="47" s="1"/>
  <c r="O75" i="47"/>
  <c r="P75" i="47" s="1"/>
  <c r="O71" i="47"/>
  <c r="P71" i="47" s="1"/>
  <c r="O54" i="47"/>
  <c r="P54" i="47" s="1"/>
  <c r="D96" i="47"/>
  <c r="O34" i="47"/>
  <c r="P34" i="47" s="1"/>
  <c r="J96" i="47"/>
  <c r="K96" i="47"/>
  <c r="N96" i="47"/>
  <c r="G96" i="47"/>
  <c r="H96" i="47"/>
  <c r="L96" i="47"/>
  <c r="M96" i="47"/>
  <c r="O19" i="47"/>
  <c r="P19" i="47" s="1"/>
  <c r="I96" i="47"/>
  <c r="O5" i="47"/>
  <c r="P5" i="47" s="1"/>
  <c r="E96" i="47"/>
  <c r="F96" i="47"/>
  <c r="O82" i="46"/>
  <c r="P82" i="46" s="1"/>
  <c r="O81" i="46"/>
  <c r="P81" i="46" s="1"/>
  <c r="O80" i="46"/>
  <c r="P80" i="46" s="1"/>
  <c r="O79" i="46"/>
  <c r="P79" i="46"/>
  <c r="O78" i="46"/>
  <c r="P78" i="46"/>
  <c r="O77" i="46"/>
  <c r="P77" i="46" s="1"/>
  <c r="N76" i="46"/>
  <c r="M76" i="46"/>
  <c r="L76" i="46"/>
  <c r="K76" i="46"/>
  <c r="J76" i="46"/>
  <c r="I76" i="46"/>
  <c r="H76" i="46"/>
  <c r="G76" i="46"/>
  <c r="F76" i="46"/>
  <c r="E76" i="46"/>
  <c r="D76" i="46"/>
  <c r="O75" i="46"/>
  <c r="P75" i="46"/>
  <c r="O74" i="46"/>
  <c r="P74" i="46" s="1"/>
  <c r="O73" i="46"/>
  <c r="P73" i="46"/>
  <c r="O72" i="46"/>
  <c r="P72" i="46"/>
  <c r="O71" i="46"/>
  <c r="P71" i="46"/>
  <c r="O70" i="46"/>
  <c r="P70" i="46"/>
  <c r="O69" i="46"/>
  <c r="P69" i="46"/>
  <c r="O68" i="46"/>
  <c r="P68" i="46" s="1"/>
  <c r="N67" i="46"/>
  <c r="M67" i="46"/>
  <c r="L67" i="46"/>
  <c r="K67" i="46"/>
  <c r="J67" i="46"/>
  <c r="I67" i="46"/>
  <c r="H67" i="46"/>
  <c r="G67" i="46"/>
  <c r="F67" i="46"/>
  <c r="E67" i="46"/>
  <c r="D67" i="46"/>
  <c r="O66" i="46"/>
  <c r="P66" i="46" s="1"/>
  <c r="O65" i="46"/>
  <c r="P65" i="46" s="1"/>
  <c r="O64" i="46"/>
  <c r="P64" i="46"/>
  <c r="N63" i="46"/>
  <c r="M63" i="46"/>
  <c r="L63" i="46"/>
  <c r="K63" i="46"/>
  <c r="J63" i="46"/>
  <c r="I63" i="46"/>
  <c r="H63" i="46"/>
  <c r="G63" i="46"/>
  <c r="F63" i="46"/>
  <c r="E63" i="46"/>
  <c r="D63" i="46"/>
  <c r="O62" i="46"/>
  <c r="P62" i="46"/>
  <c r="O61" i="46"/>
  <c r="P61" i="46" s="1"/>
  <c r="O60" i="46"/>
  <c r="P60" i="46"/>
  <c r="O59" i="46"/>
  <c r="P59" i="46" s="1"/>
  <c r="O58" i="46"/>
  <c r="P58" i="46"/>
  <c r="O57" i="46"/>
  <c r="P57" i="46"/>
  <c r="O56" i="46"/>
  <c r="P56" i="46"/>
  <c r="O55" i="46"/>
  <c r="P55" i="46" s="1"/>
  <c r="O54" i="46"/>
  <c r="P54" i="46"/>
  <c r="O53" i="46"/>
  <c r="P53" i="46" s="1"/>
  <c r="O52" i="46"/>
  <c r="P52" i="46"/>
  <c r="O51" i="46"/>
  <c r="P51" i="46" s="1"/>
  <c r="O50" i="46"/>
  <c r="P50" i="46"/>
  <c r="O49" i="46"/>
  <c r="P49" i="46" s="1"/>
  <c r="O48" i="46"/>
  <c r="P48" i="46"/>
  <c r="N47" i="46"/>
  <c r="M47" i="46"/>
  <c r="L47" i="46"/>
  <c r="K47" i="46"/>
  <c r="J47" i="46"/>
  <c r="I47" i="46"/>
  <c r="H47" i="46"/>
  <c r="G47" i="46"/>
  <c r="F47" i="46"/>
  <c r="O47" i="46" s="1"/>
  <c r="P47" i="46" s="1"/>
  <c r="E47" i="46"/>
  <c r="D47" i="46"/>
  <c r="O46" i="46"/>
  <c r="P46" i="46" s="1"/>
  <c r="O45" i="46"/>
  <c r="P45" i="46" s="1"/>
  <c r="O44" i="46"/>
  <c r="P44" i="46" s="1"/>
  <c r="O43" i="46"/>
  <c r="P43" i="46" s="1"/>
  <c r="O42" i="46"/>
  <c r="P42" i="46"/>
  <c r="O41" i="46"/>
  <c r="P41" i="46" s="1"/>
  <c r="O40" i="46"/>
  <c r="P40" i="46" s="1"/>
  <c r="O39" i="46"/>
  <c r="P39" i="46" s="1"/>
  <c r="O38" i="46"/>
  <c r="P38" i="46" s="1"/>
  <c r="O37" i="46"/>
  <c r="P37" i="46" s="1"/>
  <c r="O36" i="46"/>
  <c r="P36" i="46"/>
  <c r="O35" i="46"/>
  <c r="P35" i="46" s="1"/>
  <c r="O34" i="46"/>
  <c r="P34" i="46" s="1"/>
  <c r="O33" i="46"/>
  <c r="P33" i="46"/>
  <c r="O32" i="46"/>
  <c r="P32" i="46" s="1"/>
  <c r="O31" i="46"/>
  <c r="P31" i="46" s="1"/>
  <c r="O30" i="46"/>
  <c r="P30" i="46"/>
  <c r="N29" i="46"/>
  <c r="M29" i="46"/>
  <c r="L29" i="46"/>
  <c r="K29" i="46"/>
  <c r="J29" i="46"/>
  <c r="I29" i="46"/>
  <c r="H29" i="46"/>
  <c r="G29" i="46"/>
  <c r="F29" i="46"/>
  <c r="E29" i="46"/>
  <c r="D29" i="46"/>
  <c r="O28" i="46"/>
  <c r="P28" i="46"/>
  <c r="O27" i="46"/>
  <c r="P27" i="46"/>
  <c r="O26" i="46"/>
  <c r="P26" i="46" s="1"/>
  <c r="O25" i="46"/>
  <c r="P25" i="46"/>
  <c r="O24" i="46"/>
  <c r="P24" i="46" s="1"/>
  <c r="O23" i="46"/>
  <c r="P23" i="46"/>
  <c r="O22" i="46"/>
  <c r="P22" i="46"/>
  <c r="O21" i="46"/>
  <c r="P21" i="46"/>
  <c r="O20" i="46"/>
  <c r="P20" i="46" s="1"/>
  <c r="O19" i="46"/>
  <c r="P19" i="46"/>
  <c r="O18" i="46"/>
  <c r="P18" i="46" s="1"/>
  <c r="O17" i="46"/>
  <c r="P17" i="46"/>
  <c r="N16" i="46"/>
  <c r="M16" i="46"/>
  <c r="L16" i="46"/>
  <c r="K16" i="46"/>
  <c r="J16" i="46"/>
  <c r="I16" i="46"/>
  <c r="H16" i="46"/>
  <c r="G16" i="46"/>
  <c r="F16" i="46"/>
  <c r="E16" i="46"/>
  <c r="D16" i="46"/>
  <c r="O15" i="46"/>
  <c r="P15" i="46"/>
  <c r="O14" i="46"/>
  <c r="P14" i="46" s="1"/>
  <c r="O13" i="46"/>
  <c r="P13" i="46" s="1"/>
  <c r="O12" i="46"/>
  <c r="P12" i="46" s="1"/>
  <c r="O11" i="46"/>
  <c r="P11" i="46" s="1"/>
  <c r="O10" i="46"/>
  <c r="P10" i="46" s="1"/>
  <c r="O9" i="46"/>
  <c r="P9" i="46"/>
  <c r="O8" i="46"/>
  <c r="P8" i="46" s="1"/>
  <c r="O7" i="46"/>
  <c r="P7" i="46" s="1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N81" i="45"/>
  <c r="O81" i="45"/>
  <c r="N80" i="45"/>
  <c r="O80" i="45" s="1"/>
  <c r="N79" i="45"/>
  <c r="O79" i="45" s="1"/>
  <c r="N78" i="45"/>
  <c r="O78" i="45"/>
  <c r="N77" i="45"/>
  <c r="O77" i="45"/>
  <c r="N76" i="45"/>
  <c r="O76" i="45" s="1"/>
  <c r="N75" i="45"/>
  <c r="O75" i="45"/>
  <c r="M74" i="45"/>
  <c r="L74" i="45"/>
  <c r="K74" i="45"/>
  <c r="J74" i="45"/>
  <c r="I74" i="45"/>
  <c r="H74" i="45"/>
  <c r="G74" i="45"/>
  <c r="F74" i="45"/>
  <c r="E74" i="45"/>
  <c r="D74" i="45"/>
  <c r="N73" i="45"/>
  <c r="O73" i="45"/>
  <c r="N72" i="45"/>
  <c r="O72" i="45" s="1"/>
  <c r="N71" i="45"/>
  <c r="O71" i="45" s="1"/>
  <c r="N70" i="45"/>
  <c r="O70" i="45"/>
  <c r="N69" i="45"/>
  <c r="O69" i="45"/>
  <c r="N68" i="45"/>
  <c r="O68" i="45" s="1"/>
  <c r="N67" i="45"/>
  <c r="O67" i="45"/>
  <c r="N66" i="45"/>
  <c r="O66" i="45" s="1"/>
  <c r="M65" i="45"/>
  <c r="L65" i="45"/>
  <c r="K65" i="45"/>
  <c r="J65" i="45"/>
  <c r="I65" i="45"/>
  <c r="H65" i="45"/>
  <c r="G65" i="45"/>
  <c r="F65" i="45"/>
  <c r="E65" i="45"/>
  <c r="D65" i="45"/>
  <c r="N64" i="45"/>
  <c r="O64" i="45" s="1"/>
  <c r="N63" i="45"/>
  <c r="O63" i="45" s="1"/>
  <c r="N62" i="45"/>
  <c r="O62" i="45" s="1"/>
  <c r="M61" i="45"/>
  <c r="L61" i="45"/>
  <c r="K61" i="45"/>
  <c r="J61" i="45"/>
  <c r="I61" i="45"/>
  <c r="H61" i="45"/>
  <c r="G61" i="45"/>
  <c r="F61" i="45"/>
  <c r="E61" i="45"/>
  <c r="D61" i="45"/>
  <c r="N60" i="45"/>
  <c r="O60" i="45" s="1"/>
  <c r="N59" i="45"/>
  <c r="O59" i="45"/>
  <c r="N58" i="45"/>
  <c r="O58" i="45" s="1"/>
  <c r="N57" i="45"/>
  <c r="O57" i="45"/>
  <c r="N56" i="45"/>
  <c r="O56" i="45" s="1"/>
  <c r="N55" i="45"/>
  <c r="O55" i="45" s="1"/>
  <c r="N54" i="45"/>
  <c r="O54" i="45"/>
  <c r="N53" i="45"/>
  <c r="O53" i="45"/>
  <c r="N52" i="45"/>
  <c r="O52" i="45" s="1"/>
  <c r="N51" i="45"/>
  <c r="O51" i="45" s="1"/>
  <c r="N50" i="45"/>
  <c r="O50" i="45" s="1"/>
  <c r="N49" i="45"/>
  <c r="O49" i="45" s="1"/>
  <c r="N48" i="45"/>
  <c r="O48" i="45" s="1"/>
  <c r="N47" i="45"/>
  <c r="O47" i="45"/>
  <c r="N46" i="45"/>
  <c r="O46" i="45" s="1"/>
  <c r="M45" i="45"/>
  <c r="L45" i="45"/>
  <c r="K45" i="45"/>
  <c r="J45" i="45"/>
  <c r="I45" i="45"/>
  <c r="H45" i="45"/>
  <c r="G45" i="45"/>
  <c r="F45" i="45"/>
  <c r="E45" i="45"/>
  <c r="D45" i="45"/>
  <c r="N44" i="45"/>
  <c r="O44" i="45" s="1"/>
  <c r="N43" i="45"/>
  <c r="O43" i="45" s="1"/>
  <c r="N42" i="45"/>
  <c r="O42" i="45" s="1"/>
  <c r="N41" i="45"/>
  <c r="O41" i="45" s="1"/>
  <c r="N40" i="45"/>
  <c r="O40" i="45" s="1"/>
  <c r="N39" i="45"/>
  <c r="O39" i="45"/>
  <c r="N38" i="45"/>
  <c r="O38" i="45" s="1"/>
  <c r="N37" i="45"/>
  <c r="O37" i="45" s="1"/>
  <c r="N36" i="45"/>
  <c r="O36" i="45" s="1"/>
  <c r="N35" i="45"/>
  <c r="O35" i="45" s="1"/>
  <c r="N34" i="45"/>
  <c r="O34" i="45" s="1"/>
  <c r="N33" i="45"/>
  <c r="O33" i="45"/>
  <c r="N32" i="45"/>
  <c r="O32" i="45" s="1"/>
  <c r="N31" i="45"/>
  <c r="O31" i="45" s="1"/>
  <c r="N30" i="45"/>
  <c r="O30" i="45" s="1"/>
  <c r="N29" i="45"/>
  <c r="O29" i="45" s="1"/>
  <c r="N28" i="45"/>
  <c r="O28" i="45" s="1"/>
  <c r="M27" i="45"/>
  <c r="L27" i="45"/>
  <c r="K27" i="45"/>
  <c r="J27" i="45"/>
  <c r="I27" i="45"/>
  <c r="H27" i="45"/>
  <c r="G27" i="45"/>
  <c r="F27" i="45"/>
  <c r="E27" i="45"/>
  <c r="D27" i="45"/>
  <c r="N26" i="45"/>
  <c r="O26" i="45" s="1"/>
  <c r="N25" i="45"/>
  <c r="O25" i="45"/>
  <c r="N24" i="45"/>
  <c r="O24" i="45" s="1"/>
  <c r="N23" i="45"/>
  <c r="O23" i="45" s="1"/>
  <c r="N22" i="45"/>
  <c r="O22" i="45" s="1"/>
  <c r="N21" i="45"/>
  <c r="O21" i="45" s="1"/>
  <c r="N20" i="45"/>
  <c r="O20" i="45" s="1"/>
  <c r="N19" i="45"/>
  <c r="O19" i="45"/>
  <c r="N18" i="45"/>
  <c r="O18" i="45" s="1"/>
  <c r="N17" i="45"/>
  <c r="O17" i="45" s="1"/>
  <c r="M16" i="45"/>
  <c r="L16" i="45"/>
  <c r="K16" i="45"/>
  <c r="J16" i="45"/>
  <c r="I16" i="45"/>
  <c r="H16" i="45"/>
  <c r="G16" i="45"/>
  <c r="F16" i="45"/>
  <c r="E16" i="45"/>
  <c r="D16" i="45"/>
  <c r="N15" i="45"/>
  <c r="O15" i="45" s="1"/>
  <c r="N14" i="45"/>
  <c r="O14" i="45" s="1"/>
  <c r="N13" i="45"/>
  <c r="O13" i="45" s="1"/>
  <c r="N12" i="45"/>
  <c r="O12" i="45"/>
  <c r="N11" i="45"/>
  <c r="O11" i="45"/>
  <c r="N10" i="45"/>
  <c r="O10" i="45" s="1"/>
  <c r="N9" i="45"/>
  <c r="O9" i="45" s="1"/>
  <c r="N8" i="45"/>
  <c r="O8" i="45" s="1"/>
  <c r="N7" i="45"/>
  <c r="O7" i="45" s="1"/>
  <c r="N6" i="45"/>
  <c r="O6" i="45"/>
  <c r="M5" i="45"/>
  <c r="L5" i="45"/>
  <c r="K5" i="45"/>
  <c r="J5" i="45"/>
  <c r="I5" i="45"/>
  <c r="H5" i="45"/>
  <c r="G5" i="45"/>
  <c r="F5" i="45"/>
  <c r="E5" i="45"/>
  <c r="D5" i="45"/>
  <c r="N83" i="44"/>
  <c r="O83" i="44" s="1"/>
  <c r="N82" i="44"/>
  <c r="O82" i="44" s="1"/>
  <c r="N81" i="44"/>
  <c r="O81" i="44" s="1"/>
  <c r="N80" i="44"/>
  <c r="O80" i="44" s="1"/>
  <c r="N79" i="44"/>
  <c r="O79" i="44" s="1"/>
  <c r="N78" i="44"/>
  <c r="O78" i="44" s="1"/>
  <c r="N77" i="44"/>
  <c r="O77" i="44" s="1"/>
  <c r="M76" i="44"/>
  <c r="L76" i="44"/>
  <c r="K76" i="44"/>
  <c r="J76" i="44"/>
  <c r="I76" i="44"/>
  <c r="H76" i="44"/>
  <c r="G76" i="44"/>
  <c r="F76" i="44"/>
  <c r="E76" i="44"/>
  <c r="D76" i="44"/>
  <c r="N75" i="44"/>
  <c r="O75" i="44" s="1"/>
  <c r="N74" i="44"/>
  <c r="O74" i="44" s="1"/>
  <c r="N73" i="44"/>
  <c r="O73" i="44" s="1"/>
  <c r="N72" i="44"/>
  <c r="O72" i="44" s="1"/>
  <c r="N71" i="44"/>
  <c r="O71" i="44"/>
  <c r="N70" i="44"/>
  <c r="O70" i="44" s="1"/>
  <c r="N69" i="44"/>
  <c r="O69" i="44" s="1"/>
  <c r="M68" i="44"/>
  <c r="L68" i="44"/>
  <c r="K68" i="44"/>
  <c r="J68" i="44"/>
  <c r="I68" i="44"/>
  <c r="H68" i="44"/>
  <c r="G68" i="44"/>
  <c r="F68" i="44"/>
  <c r="E68" i="44"/>
  <c r="D68" i="44"/>
  <c r="N67" i="44"/>
  <c r="O67" i="44"/>
  <c r="N66" i="44"/>
  <c r="O66" i="44" s="1"/>
  <c r="N65" i="44"/>
  <c r="O65" i="44" s="1"/>
  <c r="M64" i="44"/>
  <c r="L64" i="44"/>
  <c r="K64" i="44"/>
  <c r="J64" i="44"/>
  <c r="I64" i="44"/>
  <c r="H64" i="44"/>
  <c r="G64" i="44"/>
  <c r="F64" i="44"/>
  <c r="E64" i="44"/>
  <c r="D64" i="44"/>
  <c r="N63" i="44"/>
  <c r="O63" i="44" s="1"/>
  <c r="N62" i="44"/>
  <c r="O62" i="44" s="1"/>
  <c r="N61" i="44"/>
  <c r="O61" i="44" s="1"/>
  <c r="N60" i="44"/>
  <c r="O60" i="44" s="1"/>
  <c r="N59" i="44"/>
  <c r="O59" i="44" s="1"/>
  <c r="N58" i="44"/>
  <c r="O58" i="44" s="1"/>
  <c r="N57" i="44"/>
  <c r="O57" i="44" s="1"/>
  <c r="N56" i="44"/>
  <c r="O56" i="44" s="1"/>
  <c r="N55" i="44"/>
  <c r="O55" i="44" s="1"/>
  <c r="N54" i="44"/>
  <c r="O54" i="44" s="1"/>
  <c r="N53" i="44"/>
  <c r="O53" i="44"/>
  <c r="N52" i="44"/>
  <c r="O52" i="44" s="1"/>
  <c r="N51" i="44"/>
  <c r="O51" i="44" s="1"/>
  <c r="N50" i="44"/>
  <c r="O50" i="44" s="1"/>
  <c r="N49" i="44"/>
  <c r="O49" i="44" s="1"/>
  <c r="N48" i="44"/>
  <c r="O48" i="44" s="1"/>
  <c r="M47" i="44"/>
  <c r="L47" i="44"/>
  <c r="K47" i="44"/>
  <c r="J47" i="44"/>
  <c r="I47" i="44"/>
  <c r="H47" i="44"/>
  <c r="G47" i="44"/>
  <c r="F47" i="44"/>
  <c r="E47" i="44"/>
  <c r="D47" i="44"/>
  <c r="N46" i="44"/>
  <c r="O46" i="44" s="1"/>
  <c r="N45" i="44"/>
  <c r="O45" i="44"/>
  <c r="N44" i="44"/>
  <c r="O44" i="44" s="1"/>
  <c r="N43" i="44"/>
  <c r="O43" i="44" s="1"/>
  <c r="N42" i="44"/>
  <c r="O42" i="44" s="1"/>
  <c r="N41" i="44"/>
  <c r="O41" i="44" s="1"/>
  <c r="N40" i="44"/>
  <c r="O40" i="44" s="1"/>
  <c r="N39" i="44"/>
  <c r="O39" i="44" s="1"/>
  <c r="N38" i="44"/>
  <c r="O38" i="44" s="1"/>
  <c r="N37" i="44"/>
  <c r="O37" i="44" s="1"/>
  <c r="N36" i="44"/>
  <c r="O36" i="44" s="1"/>
  <c r="N35" i="44"/>
  <c r="O35" i="44" s="1"/>
  <c r="N34" i="44"/>
  <c r="O34" i="44" s="1"/>
  <c r="N33" i="44"/>
  <c r="O33" i="44" s="1"/>
  <c r="N32" i="44"/>
  <c r="O32" i="44" s="1"/>
  <c r="N31" i="44"/>
  <c r="O31" i="44" s="1"/>
  <c r="N30" i="44"/>
  <c r="O30" i="44" s="1"/>
  <c r="N29" i="44"/>
  <c r="O29" i="44" s="1"/>
  <c r="M28" i="44"/>
  <c r="L28" i="44"/>
  <c r="K28" i="44"/>
  <c r="J28" i="44"/>
  <c r="I28" i="44"/>
  <c r="H28" i="44"/>
  <c r="G28" i="44"/>
  <c r="F28" i="44"/>
  <c r="E28" i="44"/>
  <c r="D28" i="44"/>
  <c r="N27" i="44"/>
  <c r="O27" i="44" s="1"/>
  <c r="N26" i="44"/>
  <c r="O26" i="44" s="1"/>
  <c r="N25" i="44"/>
  <c r="O25" i="44"/>
  <c r="N24" i="44"/>
  <c r="O24" i="44"/>
  <c r="N23" i="44"/>
  <c r="O23" i="44" s="1"/>
  <c r="N22" i="44"/>
  <c r="O22" i="44" s="1"/>
  <c r="N21" i="44"/>
  <c r="O21" i="44" s="1"/>
  <c r="N20" i="44"/>
  <c r="O20" i="44" s="1"/>
  <c r="N19" i="44"/>
  <c r="O19" i="44" s="1"/>
  <c r="N18" i="44"/>
  <c r="O18" i="44" s="1"/>
  <c r="M17" i="44"/>
  <c r="L17" i="44"/>
  <c r="K17" i="44"/>
  <c r="J17" i="44"/>
  <c r="I17" i="44"/>
  <c r="H17" i="44"/>
  <c r="G17" i="44"/>
  <c r="F17" i="44"/>
  <c r="E17" i="44"/>
  <c r="D17" i="44"/>
  <c r="N16" i="44"/>
  <c r="O16" i="44" s="1"/>
  <c r="N15" i="44"/>
  <c r="O15" i="44" s="1"/>
  <c r="N14" i="44"/>
  <c r="O14" i="44" s="1"/>
  <c r="N13" i="44"/>
  <c r="O13" i="44" s="1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85" i="43"/>
  <c r="O85" i="43" s="1"/>
  <c r="N84" i="43"/>
  <c r="O84" i="43" s="1"/>
  <c r="N83" i="43"/>
  <c r="O83" i="43" s="1"/>
  <c r="N82" i="43"/>
  <c r="O82" i="43" s="1"/>
  <c r="N81" i="43"/>
  <c r="O81" i="43" s="1"/>
  <c r="N80" i="43"/>
  <c r="O80" i="43" s="1"/>
  <c r="N79" i="43"/>
  <c r="O79" i="43" s="1"/>
  <c r="M78" i="43"/>
  <c r="L78" i="43"/>
  <c r="K78" i="43"/>
  <c r="J78" i="43"/>
  <c r="I78" i="43"/>
  <c r="H78" i="43"/>
  <c r="G78" i="43"/>
  <c r="F78" i="43"/>
  <c r="E78" i="43"/>
  <c r="D78" i="43"/>
  <c r="N77" i="43"/>
  <c r="O77" i="43" s="1"/>
  <c r="N76" i="43"/>
  <c r="O76" i="43" s="1"/>
  <c r="N75" i="43"/>
  <c r="O75" i="43" s="1"/>
  <c r="N74" i="43"/>
  <c r="O74" i="43" s="1"/>
  <c r="N73" i="43"/>
  <c r="O73" i="43" s="1"/>
  <c r="N72" i="43"/>
  <c r="O72" i="43" s="1"/>
  <c r="N71" i="43"/>
  <c r="O71" i="43" s="1"/>
  <c r="M70" i="43"/>
  <c r="L70" i="43"/>
  <c r="K70" i="43"/>
  <c r="J70" i="43"/>
  <c r="I70" i="43"/>
  <c r="H70" i="43"/>
  <c r="G70" i="43"/>
  <c r="F70" i="43"/>
  <c r="E70" i="43"/>
  <c r="D70" i="43"/>
  <c r="N69" i="43"/>
  <c r="O69" i="43" s="1"/>
  <c r="N68" i="43"/>
  <c r="O68" i="43"/>
  <c r="N67" i="43"/>
  <c r="O67" i="43" s="1"/>
  <c r="M66" i="43"/>
  <c r="L66" i="43"/>
  <c r="K66" i="43"/>
  <c r="J66" i="43"/>
  <c r="I66" i="43"/>
  <c r="H66" i="43"/>
  <c r="G66" i="43"/>
  <c r="F66" i="43"/>
  <c r="E66" i="43"/>
  <c r="D66" i="43"/>
  <c r="N65" i="43"/>
  <c r="O65" i="43" s="1"/>
  <c r="N64" i="43"/>
  <c r="O64" i="43" s="1"/>
  <c r="N63" i="43"/>
  <c r="O63" i="43" s="1"/>
  <c r="N62" i="43"/>
  <c r="O62" i="43" s="1"/>
  <c r="N61" i="43"/>
  <c r="O61" i="43" s="1"/>
  <c r="N60" i="43"/>
  <c r="O60" i="43" s="1"/>
  <c r="N59" i="43"/>
  <c r="O59" i="43" s="1"/>
  <c r="N58" i="43"/>
  <c r="O58" i="43" s="1"/>
  <c r="N57" i="43"/>
  <c r="O57" i="43" s="1"/>
  <c r="N56" i="43"/>
  <c r="O56" i="43" s="1"/>
  <c r="N55" i="43"/>
  <c r="O55" i="43" s="1"/>
  <c r="N54" i="43"/>
  <c r="O54" i="43" s="1"/>
  <c r="N53" i="43"/>
  <c r="O53" i="43" s="1"/>
  <c r="N52" i="43"/>
  <c r="O52" i="43" s="1"/>
  <c r="N51" i="43"/>
  <c r="O51" i="43" s="1"/>
  <c r="N50" i="43"/>
  <c r="O50" i="43" s="1"/>
  <c r="M49" i="43"/>
  <c r="L49" i="43"/>
  <c r="K49" i="43"/>
  <c r="J49" i="43"/>
  <c r="I49" i="43"/>
  <c r="H49" i="43"/>
  <c r="G49" i="43"/>
  <c r="F49" i="43"/>
  <c r="E49" i="43"/>
  <c r="D49" i="43"/>
  <c r="N48" i="43"/>
  <c r="O48" i="43" s="1"/>
  <c r="N47" i="43"/>
  <c r="O47" i="43" s="1"/>
  <c r="N46" i="43"/>
  <c r="O46" i="43" s="1"/>
  <c r="N45" i="43"/>
  <c r="O45" i="43" s="1"/>
  <c r="N44" i="43"/>
  <c r="O44" i="43" s="1"/>
  <c r="N43" i="43"/>
  <c r="O43" i="43" s="1"/>
  <c r="N42" i="43"/>
  <c r="O42" i="43" s="1"/>
  <c r="N41" i="43"/>
  <c r="O41" i="43" s="1"/>
  <c r="N40" i="43"/>
  <c r="O40" i="43" s="1"/>
  <c r="N39" i="43"/>
  <c r="O39" i="43" s="1"/>
  <c r="N38" i="43"/>
  <c r="O38" i="43" s="1"/>
  <c r="N37" i="43"/>
  <c r="O37" i="43" s="1"/>
  <c r="N36" i="43"/>
  <c r="O36" i="43" s="1"/>
  <c r="N35" i="43"/>
  <c r="O35" i="43" s="1"/>
  <c r="N34" i="43"/>
  <c r="O34" i="43" s="1"/>
  <c r="N33" i="43"/>
  <c r="O33" i="43" s="1"/>
  <c r="N32" i="43"/>
  <c r="O32" i="43" s="1"/>
  <c r="N31" i="43"/>
  <c r="O31" i="43" s="1"/>
  <c r="N30" i="43"/>
  <c r="O30" i="43" s="1"/>
  <c r="N29" i="43"/>
  <c r="O29" i="43" s="1"/>
  <c r="M28" i="43"/>
  <c r="L28" i="43"/>
  <c r="K28" i="43"/>
  <c r="J28" i="43"/>
  <c r="I28" i="43"/>
  <c r="H28" i="43"/>
  <c r="G28" i="43"/>
  <c r="F28" i="43"/>
  <c r="E28" i="43"/>
  <c r="D28" i="43"/>
  <c r="N27" i="43"/>
  <c r="O27" i="43" s="1"/>
  <c r="N26" i="43"/>
  <c r="O26" i="43"/>
  <c r="N25" i="43"/>
  <c r="O25" i="43" s="1"/>
  <c r="N24" i="43"/>
  <c r="O24" i="43" s="1"/>
  <c r="N23" i="43"/>
  <c r="O23" i="43" s="1"/>
  <c r="N22" i="43"/>
  <c r="O22" i="43" s="1"/>
  <c r="N21" i="43"/>
  <c r="O21" i="43" s="1"/>
  <c r="N20" i="43"/>
  <c r="O20" i="43" s="1"/>
  <c r="N19" i="43"/>
  <c r="O19" i="43" s="1"/>
  <c r="N18" i="43"/>
  <c r="O18" i="43" s="1"/>
  <c r="M17" i="43"/>
  <c r="L17" i="43"/>
  <c r="K17" i="43"/>
  <c r="J17" i="43"/>
  <c r="I17" i="43"/>
  <c r="H17" i="43"/>
  <c r="G17" i="43"/>
  <c r="F17" i="43"/>
  <c r="E17" i="43"/>
  <c r="D17" i="43"/>
  <c r="N16" i="43"/>
  <c r="O16" i="43" s="1"/>
  <c r="N15" i="43"/>
  <c r="O15" i="43" s="1"/>
  <c r="N14" i="43"/>
  <c r="O14" i="43" s="1"/>
  <c r="N13" i="43"/>
  <c r="O13" i="43" s="1"/>
  <c r="N12" i="43"/>
  <c r="O12" i="43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84" i="42"/>
  <c r="O84" i="42" s="1"/>
  <c r="N83" i="42"/>
  <c r="O83" i="42" s="1"/>
  <c r="N82" i="42"/>
  <c r="O82" i="42" s="1"/>
  <c r="N81" i="42"/>
  <c r="O81" i="42" s="1"/>
  <c r="N80" i="42"/>
  <c r="O80" i="42" s="1"/>
  <c r="N79" i="42"/>
  <c r="O79" i="42" s="1"/>
  <c r="N78" i="42"/>
  <c r="O78" i="42" s="1"/>
  <c r="M77" i="42"/>
  <c r="L77" i="42"/>
  <c r="K77" i="42"/>
  <c r="J77" i="42"/>
  <c r="I77" i="42"/>
  <c r="H77" i="42"/>
  <c r="G77" i="42"/>
  <c r="F77" i="42"/>
  <c r="E77" i="42"/>
  <c r="D77" i="42"/>
  <c r="N76" i="42"/>
  <c r="O76" i="42" s="1"/>
  <c r="N75" i="42"/>
  <c r="O75" i="42" s="1"/>
  <c r="N74" i="42"/>
  <c r="O74" i="42" s="1"/>
  <c r="N73" i="42"/>
  <c r="O73" i="42" s="1"/>
  <c r="N72" i="42"/>
  <c r="O72" i="42" s="1"/>
  <c r="N71" i="42"/>
  <c r="O71" i="42" s="1"/>
  <c r="N70" i="42"/>
  <c r="O70" i="42" s="1"/>
  <c r="M69" i="42"/>
  <c r="L69" i="42"/>
  <c r="K69" i="42"/>
  <c r="J69" i="42"/>
  <c r="I69" i="42"/>
  <c r="H69" i="42"/>
  <c r="G69" i="42"/>
  <c r="F69" i="42"/>
  <c r="E69" i="42"/>
  <c r="D69" i="42"/>
  <c r="N68" i="42"/>
  <c r="O68" i="42" s="1"/>
  <c r="N67" i="42"/>
  <c r="O67" i="42" s="1"/>
  <c r="N66" i="42"/>
  <c r="O66" i="42" s="1"/>
  <c r="M65" i="42"/>
  <c r="L65" i="42"/>
  <c r="K65" i="42"/>
  <c r="J65" i="42"/>
  <c r="I65" i="42"/>
  <c r="H65" i="42"/>
  <c r="G65" i="42"/>
  <c r="F65" i="42"/>
  <c r="E65" i="42"/>
  <c r="D65" i="42"/>
  <c r="N64" i="42"/>
  <c r="O64" i="42" s="1"/>
  <c r="N63" i="42"/>
  <c r="O63" i="42" s="1"/>
  <c r="N62" i="42"/>
  <c r="O62" i="42" s="1"/>
  <c r="N61" i="42"/>
  <c r="O61" i="42" s="1"/>
  <c r="N60" i="42"/>
  <c r="O60" i="42" s="1"/>
  <c r="N59" i="42"/>
  <c r="O59" i="42" s="1"/>
  <c r="N58" i="42"/>
  <c r="O58" i="42" s="1"/>
  <c r="N57" i="42"/>
  <c r="O57" i="42" s="1"/>
  <c r="N56" i="42"/>
  <c r="O56" i="42" s="1"/>
  <c r="N55" i="42"/>
  <c r="O55" i="42" s="1"/>
  <c r="N54" i="42"/>
  <c r="O54" i="42" s="1"/>
  <c r="N53" i="42"/>
  <c r="O53" i="42" s="1"/>
  <c r="N52" i="42"/>
  <c r="O52" i="42" s="1"/>
  <c r="N51" i="42"/>
  <c r="O51" i="42" s="1"/>
  <c r="N50" i="42"/>
  <c r="O50" i="42" s="1"/>
  <c r="N49" i="42"/>
  <c r="O49" i="42" s="1"/>
  <c r="M48" i="42"/>
  <c r="L48" i="42"/>
  <c r="K48" i="42"/>
  <c r="J48" i="42"/>
  <c r="I48" i="42"/>
  <c r="H48" i="42"/>
  <c r="G48" i="42"/>
  <c r="F48" i="42"/>
  <c r="E48" i="42"/>
  <c r="D48" i="42"/>
  <c r="N47" i="42"/>
  <c r="O47" i="42" s="1"/>
  <c r="N46" i="42"/>
  <c r="O46" i="42" s="1"/>
  <c r="N45" i="42"/>
  <c r="O45" i="42" s="1"/>
  <c r="N44" i="42"/>
  <c r="O44" i="42" s="1"/>
  <c r="N43" i="42"/>
  <c r="O43" i="42" s="1"/>
  <c r="N42" i="42"/>
  <c r="O42" i="42" s="1"/>
  <c r="N41" i="42"/>
  <c r="O41" i="42" s="1"/>
  <c r="N40" i="42"/>
  <c r="O40" i="42" s="1"/>
  <c r="N39" i="42"/>
  <c r="O39" i="42" s="1"/>
  <c r="N38" i="42"/>
  <c r="O38" i="42" s="1"/>
  <c r="N37" i="42"/>
  <c r="O37" i="42" s="1"/>
  <c r="N36" i="42"/>
  <c r="O36" i="42" s="1"/>
  <c r="N35" i="42"/>
  <c r="O35" i="42" s="1"/>
  <c r="N34" i="42"/>
  <c r="O34" i="42" s="1"/>
  <c r="N33" i="42"/>
  <c r="O33" i="42" s="1"/>
  <c r="N32" i="42"/>
  <c r="O32" i="42" s="1"/>
  <c r="N31" i="42"/>
  <c r="O31" i="42" s="1"/>
  <c r="N30" i="42"/>
  <c r="O30" i="42" s="1"/>
  <c r="N29" i="42"/>
  <c r="O29" i="42" s="1"/>
  <c r="M28" i="42"/>
  <c r="L28" i="42"/>
  <c r="K28" i="42"/>
  <c r="J28" i="42"/>
  <c r="I28" i="42"/>
  <c r="H28" i="42"/>
  <c r="G28" i="42"/>
  <c r="F28" i="42"/>
  <c r="E28" i="42"/>
  <c r="D28" i="42"/>
  <c r="N27" i="42"/>
  <c r="O27" i="42" s="1"/>
  <c r="N26" i="42"/>
  <c r="O26" i="42"/>
  <c r="N25" i="42"/>
  <c r="O25" i="42" s="1"/>
  <c r="N24" i="42"/>
  <c r="O24" i="42" s="1"/>
  <c r="N23" i="42"/>
  <c r="O23" i="42" s="1"/>
  <c r="N22" i="42"/>
  <c r="O22" i="42" s="1"/>
  <c r="N21" i="42"/>
  <c r="O21" i="42" s="1"/>
  <c r="N20" i="42"/>
  <c r="O20" i="42" s="1"/>
  <c r="N19" i="42"/>
  <c r="O19" i="42" s="1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N15" i="42"/>
  <c r="O15" i="42" s="1"/>
  <c r="N14" i="42"/>
  <c r="O14" i="42" s="1"/>
  <c r="N13" i="42"/>
  <c r="O13" i="42" s="1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82" i="41"/>
  <c r="O82" i="41" s="1"/>
  <c r="N81" i="41"/>
  <c r="O81" i="41" s="1"/>
  <c r="N80" i="41"/>
  <c r="O80" i="41" s="1"/>
  <c r="N79" i="41"/>
  <c r="O79" i="41" s="1"/>
  <c r="N78" i="41"/>
  <c r="O78" i="41" s="1"/>
  <c r="N77" i="41"/>
  <c r="O77" i="41" s="1"/>
  <c r="M76" i="41"/>
  <c r="L76" i="41"/>
  <c r="K76" i="41"/>
  <c r="J76" i="41"/>
  <c r="I76" i="41"/>
  <c r="H76" i="41"/>
  <c r="G76" i="41"/>
  <c r="F76" i="41"/>
  <c r="E76" i="41"/>
  <c r="D76" i="41"/>
  <c r="N75" i="41"/>
  <c r="O75" i="41" s="1"/>
  <c r="N74" i="41"/>
  <c r="O74" i="41" s="1"/>
  <c r="N73" i="41"/>
  <c r="O73" i="41" s="1"/>
  <c r="N72" i="41"/>
  <c r="O72" i="41" s="1"/>
  <c r="N71" i="41"/>
  <c r="O71" i="41" s="1"/>
  <c r="N70" i="41"/>
  <c r="O70" i="41" s="1"/>
  <c r="N69" i="41"/>
  <c r="O69" i="41" s="1"/>
  <c r="N68" i="41"/>
  <c r="O68" i="41"/>
  <c r="M67" i="41"/>
  <c r="L67" i="41"/>
  <c r="K67" i="41"/>
  <c r="J67" i="41"/>
  <c r="I67" i="41"/>
  <c r="H67" i="41"/>
  <c r="G67" i="41"/>
  <c r="F67" i="41"/>
  <c r="E67" i="41"/>
  <c r="D67" i="41"/>
  <c r="N66" i="41"/>
  <c r="O66" i="41" s="1"/>
  <c r="N65" i="41"/>
  <c r="O65" i="41" s="1"/>
  <c r="N64" i="41"/>
  <c r="O64" i="41" s="1"/>
  <c r="M63" i="41"/>
  <c r="L63" i="41"/>
  <c r="K63" i="41"/>
  <c r="J63" i="41"/>
  <c r="I63" i="41"/>
  <c r="H63" i="41"/>
  <c r="G63" i="41"/>
  <c r="F63" i="41"/>
  <c r="E63" i="41"/>
  <c r="D63" i="41"/>
  <c r="N62" i="41"/>
  <c r="O62" i="41" s="1"/>
  <c r="N61" i="41"/>
  <c r="O61" i="41" s="1"/>
  <c r="N60" i="41"/>
  <c r="O60" i="41" s="1"/>
  <c r="N59" i="41"/>
  <c r="O59" i="41" s="1"/>
  <c r="N58" i="41"/>
  <c r="O58" i="41" s="1"/>
  <c r="N57" i="41"/>
  <c r="O57" i="41" s="1"/>
  <c r="N56" i="41"/>
  <c r="O56" i="41" s="1"/>
  <c r="N55" i="41"/>
  <c r="O55" i="41" s="1"/>
  <c r="N54" i="41"/>
  <c r="O54" i="41" s="1"/>
  <c r="N53" i="41"/>
  <c r="O53" i="41" s="1"/>
  <c r="N52" i="41"/>
  <c r="O52" i="41" s="1"/>
  <c r="N51" i="41"/>
  <c r="O51" i="41" s="1"/>
  <c r="N50" i="41"/>
  <c r="O50" i="41" s="1"/>
  <c r="N49" i="41"/>
  <c r="O49" i="41" s="1"/>
  <c r="M48" i="41"/>
  <c r="L48" i="41"/>
  <c r="K48" i="41"/>
  <c r="J48" i="41"/>
  <c r="I48" i="41"/>
  <c r="H48" i="41"/>
  <c r="G48" i="41"/>
  <c r="F48" i="41"/>
  <c r="E48" i="41"/>
  <c r="D48" i="41"/>
  <c r="N47" i="41"/>
  <c r="O47" i="41" s="1"/>
  <c r="N46" i="41"/>
  <c r="O46" i="41" s="1"/>
  <c r="N45" i="41"/>
  <c r="O45" i="41" s="1"/>
  <c r="N44" i="41"/>
  <c r="O44" i="41" s="1"/>
  <c r="N43" i="41"/>
  <c r="O43" i="41" s="1"/>
  <c r="N42" i="41"/>
  <c r="O42" i="41" s="1"/>
  <c r="N41" i="41"/>
  <c r="O41" i="41" s="1"/>
  <c r="N40" i="41"/>
  <c r="O40" i="41" s="1"/>
  <c r="N39" i="41"/>
  <c r="O39" i="41" s="1"/>
  <c r="N38" i="41"/>
  <c r="O38" i="41" s="1"/>
  <c r="N37" i="41"/>
  <c r="O37" i="41" s="1"/>
  <c r="N36" i="41"/>
  <c r="O36" i="41" s="1"/>
  <c r="N35" i="41"/>
  <c r="O35" i="41" s="1"/>
  <c r="N34" i="41"/>
  <c r="O34" i="41" s="1"/>
  <c r="N33" i="41"/>
  <c r="O33" i="41" s="1"/>
  <c r="N32" i="41"/>
  <c r="O32" i="41"/>
  <c r="N31" i="41"/>
  <c r="O31" i="41" s="1"/>
  <c r="N30" i="41"/>
  <c r="O30" i="41" s="1"/>
  <c r="N29" i="41"/>
  <c r="O29" i="41" s="1"/>
  <c r="N28" i="41"/>
  <c r="O28" i="41" s="1"/>
  <c r="M27" i="41"/>
  <c r="L27" i="41"/>
  <c r="K27" i="41"/>
  <c r="J27" i="41"/>
  <c r="I27" i="41"/>
  <c r="H27" i="41"/>
  <c r="G27" i="41"/>
  <c r="F27" i="41"/>
  <c r="E27" i="41"/>
  <c r="D27" i="41"/>
  <c r="N26" i="41"/>
  <c r="O26" i="41" s="1"/>
  <c r="N25" i="41"/>
  <c r="O25" i="41" s="1"/>
  <c r="N24" i="41"/>
  <c r="O24" i="41"/>
  <c r="N23" i="41"/>
  <c r="O23" i="41" s="1"/>
  <c r="N22" i="41"/>
  <c r="O22" i="41" s="1"/>
  <c r="N21" i="41"/>
  <c r="O21" i="41" s="1"/>
  <c r="N20" i="41"/>
  <c r="O20" i="41" s="1"/>
  <c r="N19" i="41"/>
  <c r="O19" i="41" s="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6" i="41"/>
  <c r="O16" i="41" s="1"/>
  <c r="N15" i="41"/>
  <c r="O15" i="41" s="1"/>
  <c r="N14" i="41"/>
  <c r="O14" i="41" s="1"/>
  <c r="N13" i="41"/>
  <c r="O13" i="41" s="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82" i="40"/>
  <c r="O82" i="40" s="1"/>
  <c r="N81" i="40"/>
  <c r="O81" i="40" s="1"/>
  <c r="N80" i="40"/>
  <c r="O80" i="40" s="1"/>
  <c r="N79" i="40"/>
  <c r="O79" i="40" s="1"/>
  <c r="N78" i="40"/>
  <c r="O78" i="40" s="1"/>
  <c r="N77" i="40"/>
  <c r="O77" i="40" s="1"/>
  <c r="M76" i="40"/>
  <c r="L76" i="40"/>
  <c r="K76" i="40"/>
  <c r="J76" i="40"/>
  <c r="I76" i="40"/>
  <c r="H76" i="40"/>
  <c r="G76" i="40"/>
  <c r="F76" i="40"/>
  <c r="E76" i="40"/>
  <c r="D76" i="40"/>
  <c r="N75" i="40"/>
  <c r="O75" i="40" s="1"/>
  <c r="N74" i="40"/>
  <c r="O74" i="40" s="1"/>
  <c r="N73" i="40"/>
  <c r="O73" i="40" s="1"/>
  <c r="N72" i="40"/>
  <c r="O72" i="40" s="1"/>
  <c r="N71" i="40"/>
  <c r="O71" i="40" s="1"/>
  <c r="N70" i="40"/>
  <c r="O70" i="40" s="1"/>
  <c r="N69" i="40"/>
  <c r="O69" i="40" s="1"/>
  <c r="N68" i="40"/>
  <c r="O68" i="40" s="1"/>
  <c r="M67" i="40"/>
  <c r="L67" i="40"/>
  <c r="K67" i="40"/>
  <c r="J67" i="40"/>
  <c r="I67" i="40"/>
  <c r="H67" i="40"/>
  <c r="G67" i="40"/>
  <c r="F67" i="40"/>
  <c r="E67" i="40"/>
  <c r="D67" i="40"/>
  <c r="N66" i="40"/>
  <c r="O66" i="40" s="1"/>
  <c r="N65" i="40"/>
  <c r="O65" i="40" s="1"/>
  <c r="N64" i="40"/>
  <c r="O64" i="40" s="1"/>
  <c r="M63" i="40"/>
  <c r="L63" i="40"/>
  <c r="K63" i="40"/>
  <c r="J63" i="40"/>
  <c r="I63" i="40"/>
  <c r="H63" i="40"/>
  <c r="G63" i="40"/>
  <c r="F63" i="40"/>
  <c r="E63" i="40"/>
  <c r="D63" i="40"/>
  <c r="N62" i="40"/>
  <c r="O62" i="40" s="1"/>
  <c r="N61" i="40"/>
  <c r="O61" i="40" s="1"/>
  <c r="N60" i="40"/>
  <c r="O60" i="40" s="1"/>
  <c r="N59" i="40"/>
  <c r="O59" i="40" s="1"/>
  <c r="N58" i="40"/>
  <c r="O58" i="40" s="1"/>
  <c r="N57" i="40"/>
  <c r="O57" i="40" s="1"/>
  <c r="N56" i="40"/>
  <c r="O56" i="40" s="1"/>
  <c r="N55" i="40"/>
  <c r="O55" i="40" s="1"/>
  <c r="N54" i="40"/>
  <c r="O54" i="40" s="1"/>
  <c r="N53" i="40"/>
  <c r="O53" i="40" s="1"/>
  <c r="N52" i="40"/>
  <c r="O52" i="40" s="1"/>
  <c r="N51" i="40"/>
  <c r="O51" i="40" s="1"/>
  <c r="N50" i="40"/>
  <c r="O50" i="40" s="1"/>
  <c r="N49" i="40"/>
  <c r="O49" i="40" s="1"/>
  <c r="N48" i="40"/>
  <c r="O48" i="40" s="1"/>
  <c r="M47" i="40"/>
  <c r="L47" i="40"/>
  <c r="K47" i="40"/>
  <c r="J47" i="40"/>
  <c r="I47" i="40"/>
  <c r="H47" i="40"/>
  <c r="G47" i="40"/>
  <c r="F47" i="40"/>
  <c r="E47" i="40"/>
  <c r="D47" i="40"/>
  <c r="N46" i="40"/>
  <c r="O46" i="40" s="1"/>
  <c r="N45" i="40"/>
  <c r="O45" i="40" s="1"/>
  <c r="N44" i="40"/>
  <c r="O44" i="40" s="1"/>
  <c r="N43" i="40"/>
  <c r="O43" i="40" s="1"/>
  <c r="N42" i="40"/>
  <c r="O42" i="40" s="1"/>
  <c r="N41" i="40"/>
  <c r="O41" i="40" s="1"/>
  <c r="N40" i="40"/>
  <c r="O40" i="40" s="1"/>
  <c r="N39" i="40"/>
  <c r="O39" i="40" s="1"/>
  <c r="N38" i="40"/>
  <c r="O38" i="40" s="1"/>
  <c r="N37" i="40"/>
  <c r="O37" i="40" s="1"/>
  <c r="N36" i="40"/>
  <c r="O36" i="40"/>
  <c r="N35" i="40"/>
  <c r="O35" i="40" s="1"/>
  <c r="N34" i="40"/>
  <c r="O34" i="40" s="1"/>
  <c r="N33" i="40"/>
  <c r="O33" i="40" s="1"/>
  <c r="N32" i="40"/>
  <c r="O32" i="40" s="1"/>
  <c r="N31" i="40"/>
  <c r="O31" i="40" s="1"/>
  <c r="N30" i="40"/>
  <c r="O30" i="40" s="1"/>
  <c r="N29" i="40"/>
  <c r="O29" i="40" s="1"/>
  <c r="N28" i="40"/>
  <c r="O28" i="40" s="1"/>
  <c r="N27" i="40"/>
  <c r="O27" i="40" s="1"/>
  <c r="M26" i="40"/>
  <c r="L26" i="40"/>
  <c r="K26" i="40"/>
  <c r="J26" i="40"/>
  <c r="I26" i="40"/>
  <c r="H26" i="40"/>
  <c r="G26" i="40"/>
  <c r="F26" i="40"/>
  <c r="E26" i="40"/>
  <c r="D26" i="40"/>
  <c r="N25" i="40"/>
  <c r="O25" i="40" s="1"/>
  <c r="N24" i="40"/>
  <c r="O24" i="40" s="1"/>
  <c r="N23" i="40"/>
  <c r="O23" i="40" s="1"/>
  <c r="N22" i="40"/>
  <c r="O22" i="40"/>
  <c r="N21" i="40"/>
  <c r="O21" i="40" s="1"/>
  <c r="N20" i="40"/>
  <c r="O20" i="40" s="1"/>
  <c r="N19" i="40"/>
  <c r="O19" i="40" s="1"/>
  <c r="N18" i="40"/>
  <c r="O18" i="40" s="1"/>
  <c r="N17" i="40"/>
  <c r="O17" i="40" s="1"/>
  <c r="M16" i="40"/>
  <c r="L16" i="40"/>
  <c r="K16" i="40"/>
  <c r="J16" i="40"/>
  <c r="I16" i="40"/>
  <c r="H16" i="40"/>
  <c r="G16" i="40"/>
  <c r="F16" i="40"/>
  <c r="E16" i="40"/>
  <c r="D16" i="40"/>
  <c r="N15" i="40"/>
  <c r="O15" i="40" s="1"/>
  <c r="N14" i="40"/>
  <c r="O14" i="40" s="1"/>
  <c r="N13" i="40"/>
  <c r="O13" i="40" s="1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83" i="39"/>
  <c r="O83" i="39" s="1"/>
  <c r="N82" i="39"/>
  <c r="O82" i="39" s="1"/>
  <c r="N81" i="39"/>
  <c r="O81" i="39" s="1"/>
  <c r="N80" i="39"/>
  <c r="O80" i="39" s="1"/>
  <c r="N79" i="39"/>
  <c r="O79" i="39" s="1"/>
  <c r="N78" i="39"/>
  <c r="O78" i="39" s="1"/>
  <c r="M77" i="39"/>
  <c r="L77" i="39"/>
  <c r="K77" i="39"/>
  <c r="J77" i="39"/>
  <c r="I77" i="39"/>
  <c r="H77" i="39"/>
  <c r="G77" i="39"/>
  <c r="F77" i="39"/>
  <c r="E77" i="39"/>
  <c r="D77" i="39"/>
  <c r="N76" i="39"/>
  <c r="O76" i="39" s="1"/>
  <c r="N75" i="39"/>
  <c r="O75" i="39" s="1"/>
  <c r="N74" i="39"/>
  <c r="O74" i="39" s="1"/>
  <c r="N73" i="39"/>
  <c r="O73" i="39" s="1"/>
  <c r="N72" i="39"/>
  <c r="O72" i="39" s="1"/>
  <c r="N71" i="39"/>
  <c r="O71" i="39" s="1"/>
  <c r="N70" i="39"/>
  <c r="O70" i="39" s="1"/>
  <c r="N69" i="39"/>
  <c r="O69" i="39" s="1"/>
  <c r="M68" i="39"/>
  <c r="L68" i="39"/>
  <c r="K68" i="39"/>
  <c r="J68" i="39"/>
  <c r="I68" i="39"/>
  <c r="H68" i="39"/>
  <c r="G68" i="39"/>
  <c r="F68" i="39"/>
  <c r="E68" i="39"/>
  <c r="D68" i="39"/>
  <c r="N67" i="39"/>
  <c r="O67" i="39" s="1"/>
  <c r="N66" i="39"/>
  <c r="O66" i="39" s="1"/>
  <c r="N65" i="39"/>
  <c r="O65" i="39" s="1"/>
  <c r="M64" i="39"/>
  <c r="L64" i="39"/>
  <c r="K64" i="39"/>
  <c r="J64" i="39"/>
  <c r="N64" i="39" s="1"/>
  <c r="O64" i="39" s="1"/>
  <c r="I64" i="39"/>
  <c r="H64" i="39"/>
  <c r="G64" i="39"/>
  <c r="F64" i="39"/>
  <c r="E64" i="39"/>
  <c r="D64" i="39"/>
  <c r="N63" i="39"/>
  <c r="O63" i="39" s="1"/>
  <c r="N62" i="39"/>
  <c r="O62" i="39" s="1"/>
  <c r="N61" i="39"/>
  <c r="O61" i="39" s="1"/>
  <c r="N60" i="39"/>
  <c r="O60" i="39"/>
  <c r="N59" i="39"/>
  <c r="O59" i="39" s="1"/>
  <c r="N58" i="39"/>
  <c r="O58" i="39" s="1"/>
  <c r="N57" i="39"/>
  <c r="O57" i="39" s="1"/>
  <c r="N56" i="39"/>
  <c r="O56" i="39" s="1"/>
  <c r="N55" i="39"/>
  <c r="O55" i="39" s="1"/>
  <c r="N54" i="39"/>
  <c r="O54" i="39" s="1"/>
  <c r="N53" i="39"/>
  <c r="O53" i="39" s="1"/>
  <c r="N52" i="39"/>
  <c r="O52" i="39" s="1"/>
  <c r="N51" i="39"/>
  <c r="O51" i="39" s="1"/>
  <c r="N50" i="39"/>
  <c r="O50" i="39" s="1"/>
  <c r="N49" i="39"/>
  <c r="O49" i="39" s="1"/>
  <c r="M48" i="39"/>
  <c r="L48" i="39"/>
  <c r="K48" i="39"/>
  <c r="J48" i="39"/>
  <c r="I48" i="39"/>
  <c r="H48" i="39"/>
  <c r="G48" i="39"/>
  <c r="F48" i="39"/>
  <c r="E48" i="39"/>
  <c r="D48" i="39"/>
  <c r="N47" i="39"/>
  <c r="O47" i="39" s="1"/>
  <c r="N46" i="39"/>
  <c r="O46" i="39" s="1"/>
  <c r="N45" i="39"/>
  <c r="O45" i="39" s="1"/>
  <c r="N44" i="39"/>
  <c r="O44" i="39" s="1"/>
  <c r="N43" i="39"/>
  <c r="O43" i="39" s="1"/>
  <c r="N42" i="39"/>
  <c r="O42" i="39" s="1"/>
  <c r="N41" i="39"/>
  <c r="O41" i="39" s="1"/>
  <c r="N40" i="39"/>
  <c r="O40" i="39" s="1"/>
  <c r="N39" i="39"/>
  <c r="O39" i="39" s="1"/>
  <c r="N38" i="39"/>
  <c r="O38" i="39" s="1"/>
  <c r="N37" i="39"/>
  <c r="O37" i="39" s="1"/>
  <c r="N36" i="39"/>
  <c r="O36" i="39"/>
  <c r="N35" i="39"/>
  <c r="O35" i="39" s="1"/>
  <c r="N34" i="39"/>
  <c r="O34" i="39" s="1"/>
  <c r="N33" i="39"/>
  <c r="O33" i="39"/>
  <c r="N32" i="39"/>
  <c r="O32" i="39" s="1"/>
  <c r="N31" i="39"/>
  <c r="O31" i="39" s="1"/>
  <c r="N30" i="39"/>
  <c r="O30" i="39"/>
  <c r="N29" i="39"/>
  <c r="O29" i="39" s="1"/>
  <c r="N28" i="39"/>
  <c r="O28" i="39" s="1"/>
  <c r="N27" i="39"/>
  <c r="O27" i="39"/>
  <c r="M26" i="39"/>
  <c r="L26" i="39"/>
  <c r="K26" i="39"/>
  <c r="J26" i="39"/>
  <c r="I26" i="39"/>
  <c r="I84" i="39" s="1"/>
  <c r="H26" i="39"/>
  <c r="G26" i="39"/>
  <c r="F26" i="39"/>
  <c r="E26" i="39"/>
  <c r="D26" i="39"/>
  <c r="N25" i="39"/>
  <c r="O25" i="39" s="1"/>
  <c r="N24" i="39"/>
  <c r="O24" i="39"/>
  <c r="N23" i="39"/>
  <c r="O23" i="39"/>
  <c r="N22" i="39"/>
  <c r="O22" i="39" s="1"/>
  <c r="N21" i="39"/>
  <c r="O21" i="39" s="1"/>
  <c r="N20" i="39"/>
  <c r="O20" i="39" s="1"/>
  <c r="N19" i="39"/>
  <c r="O19" i="39" s="1"/>
  <c r="N18" i="39"/>
  <c r="O18" i="39"/>
  <c r="N17" i="39"/>
  <c r="O17" i="39"/>
  <c r="M16" i="39"/>
  <c r="L16" i="39"/>
  <c r="K16" i="39"/>
  <c r="K84" i="39" s="1"/>
  <c r="J16" i="39"/>
  <c r="I16" i="39"/>
  <c r="H16" i="39"/>
  <c r="G16" i="39"/>
  <c r="F16" i="39"/>
  <c r="E16" i="39"/>
  <c r="D16" i="39"/>
  <c r="N15" i="39"/>
  <c r="O15" i="39"/>
  <c r="N14" i="39"/>
  <c r="O14" i="39" s="1"/>
  <c r="N13" i="39"/>
  <c r="O13" i="39" s="1"/>
  <c r="N12" i="39"/>
  <c r="O12" i="39" s="1"/>
  <c r="N11" i="39"/>
  <c r="O11" i="39" s="1"/>
  <c r="N10" i="39"/>
  <c r="O10" i="39"/>
  <c r="N9" i="39"/>
  <c r="O9" i="39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G84" i="39" s="1"/>
  <c r="F5" i="39"/>
  <c r="E5" i="39"/>
  <c r="D5" i="39"/>
  <c r="N87" i="38"/>
  <c r="O87" i="38" s="1"/>
  <c r="N86" i="38"/>
  <c r="O86" i="38" s="1"/>
  <c r="N85" i="38"/>
  <c r="O85" i="38"/>
  <c r="N84" i="38"/>
  <c r="O84" i="38"/>
  <c r="N83" i="38"/>
  <c r="O83" i="38" s="1"/>
  <c r="M82" i="38"/>
  <c r="L82" i="38"/>
  <c r="K82" i="38"/>
  <c r="J82" i="38"/>
  <c r="I82" i="38"/>
  <c r="H82" i="38"/>
  <c r="G82" i="38"/>
  <c r="F82" i="38"/>
  <c r="E82" i="38"/>
  <c r="N82" i="38"/>
  <c r="O82" i="38" s="1"/>
  <c r="D82" i="38"/>
  <c r="N81" i="38"/>
  <c r="O81" i="38" s="1"/>
  <c r="N80" i="38"/>
  <c r="O80" i="38" s="1"/>
  <c r="N79" i="38"/>
  <c r="O79" i="38" s="1"/>
  <c r="N78" i="38"/>
  <c r="O78" i="38"/>
  <c r="N77" i="38"/>
  <c r="O77" i="38"/>
  <c r="N76" i="38"/>
  <c r="O76" i="38" s="1"/>
  <c r="N75" i="38"/>
  <c r="O75" i="38" s="1"/>
  <c r="N74" i="38"/>
  <c r="O74" i="38" s="1"/>
  <c r="N73" i="38"/>
  <c r="O73" i="38" s="1"/>
  <c r="N72" i="38"/>
  <c r="O72" i="38"/>
  <c r="N71" i="38"/>
  <c r="O71" i="38"/>
  <c r="N70" i="38"/>
  <c r="O70" i="38" s="1"/>
  <c r="N69" i="38"/>
  <c r="O69" i="38" s="1"/>
  <c r="M68" i="38"/>
  <c r="L68" i="38"/>
  <c r="K68" i="38"/>
  <c r="J68" i="38"/>
  <c r="I68" i="38"/>
  <c r="H68" i="38"/>
  <c r="G68" i="38"/>
  <c r="F68" i="38"/>
  <c r="E68" i="38"/>
  <c r="D68" i="38"/>
  <c r="N67" i="38"/>
  <c r="O67" i="38" s="1"/>
  <c r="N66" i="38"/>
  <c r="O66" i="38"/>
  <c r="N65" i="38"/>
  <c r="O65" i="38" s="1"/>
  <c r="M64" i="38"/>
  <c r="L64" i="38"/>
  <c r="K64" i="38"/>
  <c r="K88" i="38" s="1"/>
  <c r="J64" i="38"/>
  <c r="I64" i="38"/>
  <c r="H64" i="38"/>
  <c r="G64" i="38"/>
  <c r="F64" i="38"/>
  <c r="E64" i="38"/>
  <c r="D64" i="38"/>
  <c r="N63" i="38"/>
  <c r="O63" i="38"/>
  <c r="N62" i="38"/>
  <c r="O62" i="38"/>
  <c r="N61" i="38"/>
  <c r="O61" i="38" s="1"/>
  <c r="N60" i="38"/>
  <c r="O60" i="38" s="1"/>
  <c r="N59" i="38"/>
  <c r="O59" i="38"/>
  <c r="N58" i="38"/>
  <c r="O58" i="38" s="1"/>
  <c r="N57" i="38"/>
  <c r="O57" i="38"/>
  <c r="N56" i="38"/>
  <c r="O56" i="38"/>
  <c r="N55" i="38"/>
  <c r="O55" i="38" s="1"/>
  <c r="N54" i="38"/>
  <c r="O54" i="38" s="1"/>
  <c r="N53" i="38"/>
  <c r="O53" i="38"/>
  <c r="N52" i="38"/>
  <c r="O52" i="38" s="1"/>
  <c r="N51" i="38"/>
  <c r="O51" i="38"/>
  <c r="N50" i="38"/>
  <c r="O50" i="38"/>
  <c r="N49" i="38"/>
  <c r="O49" i="38" s="1"/>
  <c r="N48" i="38"/>
  <c r="O48" i="38" s="1"/>
  <c r="M47" i="38"/>
  <c r="L47" i="38"/>
  <c r="L88" i="38" s="1"/>
  <c r="K47" i="38"/>
  <c r="J47" i="38"/>
  <c r="I47" i="38"/>
  <c r="H47" i="38"/>
  <c r="G47" i="38"/>
  <c r="F47" i="38"/>
  <c r="E47" i="38"/>
  <c r="D47" i="38"/>
  <c r="N46" i="38"/>
  <c r="O46" i="38"/>
  <c r="N45" i="38"/>
  <c r="O45" i="38" s="1"/>
  <c r="N44" i="38"/>
  <c r="O44" i="38" s="1"/>
  <c r="N43" i="38"/>
  <c r="O43" i="38"/>
  <c r="N42" i="38"/>
  <c r="O42" i="38"/>
  <c r="N41" i="38"/>
  <c r="O41" i="38" s="1"/>
  <c r="N40" i="38"/>
  <c r="O40" i="38"/>
  <c r="N39" i="38"/>
  <c r="O39" i="38" s="1"/>
  <c r="N38" i="38"/>
  <c r="O38" i="38" s="1"/>
  <c r="N37" i="38"/>
  <c r="O37" i="38"/>
  <c r="N36" i="38"/>
  <c r="O36" i="38" s="1"/>
  <c r="N35" i="38"/>
  <c r="O35" i="38" s="1"/>
  <c r="N34" i="38"/>
  <c r="O34" i="38"/>
  <c r="N33" i="38"/>
  <c r="O33" i="38" s="1"/>
  <c r="N32" i="38"/>
  <c r="O32" i="38" s="1"/>
  <c r="N31" i="38"/>
  <c r="O31" i="38"/>
  <c r="N30" i="38"/>
  <c r="O30" i="38" s="1"/>
  <c r="N29" i="38"/>
  <c r="O29" i="38" s="1"/>
  <c r="N28" i="38"/>
  <c r="O28" i="38"/>
  <c r="N27" i="38"/>
  <c r="O27" i="38" s="1"/>
  <c r="N26" i="38"/>
  <c r="O26" i="38" s="1"/>
  <c r="N25" i="38"/>
  <c r="O25" i="38"/>
  <c r="N24" i="38"/>
  <c r="O24" i="38" s="1"/>
  <c r="N23" i="38"/>
  <c r="O23" i="38" s="1"/>
  <c r="N22" i="38"/>
  <c r="O22" i="38"/>
  <c r="M21" i="38"/>
  <c r="L21" i="38"/>
  <c r="K21" i="38"/>
  <c r="J21" i="38"/>
  <c r="I21" i="38"/>
  <c r="H21" i="38"/>
  <c r="N21" i="38" s="1"/>
  <c r="O21" i="38" s="1"/>
  <c r="G21" i="38"/>
  <c r="F21" i="38"/>
  <c r="E21" i="38"/>
  <c r="D21" i="38"/>
  <c r="N20" i="38"/>
  <c r="O20" i="38"/>
  <c r="N19" i="38"/>
  <c r="O19" i="38" s="1"/>
  <c r="N18" i="38"/>
  <c r="O18" i="38" s="1"/>
  <c r="N17" i="38"/>
  <c r="O17" i="38"/>
  <c r="M16" i="38"/>
  <c r="L16" i="38"/>
  <c r="K16" i="38"/>
  <c r="J16" i="38"/>
  <c r="I16" i="38"/>
  <c r="H16" i="38"/>
  <c r="N16" i="38" s="1"/>
  <c r="G16" i="38"/>
  <c r="F16" i="38"/>
  <c r="E16" i="38"/>
  <c r="D16" i="38"/>
  <c r="N15" i="38"/>
  <c r="O15" i="38"/>
  <c r="N14" i="38"/>
  <c r="O14" i="38" s="1"/>
  <c r="N13" i="38"/>
  <c r="O13" i="38" s="1"/>
  <c r="N12" i="38"/>
  <c r="O12" i="38"/>
  <c r="N11" i="38"/>
  <c r="O11" i="38" s="1"/>
  <c r="N10" i="38"/>
  <c r="O10" i="38" s="1"/>
  <c r="N9" i="38"/>
  <c r="O9" i="38"/>
  <c r="N8" i="38"/>
  <c r="O8" i="38" s="1"/>
  <c r="N7" i="38"/>
  <c r="O7" i="38" s="1"/>
  <c r="N6" i="38"/>
  <c r="O6" i="38"/>
  <c r="M5" i="38"/>
  <c r="M88" i="38" s="1"/>
  <c r="L5" i="38"/>
  <c r="K5" i="38"/>
  <c r="J5" i="38"/>
  <c r="I5" i="38"/>
  <c r="H5" i="38"/>
  <c r="G5" i="38"/>
  <c r="F5" i="38"/>
  <c r="E5" i="38"/>
  <c r="E88" i="38" s="1"/>
  <c r="D5" i="38"/>
  <c r="N84" i="37"/>
  <c r="O84" i="37"/>
  <c r="N83" i="37"/>
  <c r="O83" i="37" s="1"/>
  <c r="N82" i="37"/>
  <c r="O82" i="37" s="1"/>
  <c r="N81" i="37"/>
  <c r="O81" i="37"/>
  <c r="N80" i="37"/>
  <c r="O80" i="37" s="1"/>
  <c r="N79" i="37"/>
  <c r="O79" i="37" s="1"/>
  <c r="M78" i="37"/>
  <c r="L78" i="37"/>
  <c r="L85" i="37" s="1"/>
  <c r="K78" i="37"/>
  <c r="J78" i="37"/>
  <c r="I78" i="37"/>
  <c r="H78" i="37"/>
  <c r="G78" i="37"/>
  <c r="F78" i="37"/>
  <c r="E78" i="37"/>
  <c r="D78" i="37"/>
  <c r="N77" i="37"/>
  <c r="O77" i="37"/>
  <c r="N76" i="37"/>
  <c r="O76" i="37" s="1"/>
  <c r="N75" i="37"/>
  <c r="O75" i="37" s="1"/>
  <c r="N74" i="37"/>
  <c r="O74" i="37"/>
  <c r="N73" i="37"/>
  <c r="O73" i="37" s="1"/>
  <c r="N72" i="37"/>
  <c r="O72" i="37" s="1"/>
  <c r="N71" i="37"/>
  <c r="O71" i="37"/>
  <c r="N70" i="37"/>
  <c r="O70" i="37" s="1"/>
  <c r="M69" i="37"/>
  <c r="L69" i="37"/>
  <c r="K69" i="37"/>
  <c r="J69" i="37"/>
  <c r="I69" i="37"/>
  <c r="H69" i="37"/>
  <c r="G69" i="37"/>
  <c r="F69" i="37"/>
  <c r="E69" i="37"/>
  <c r="D69" i="37"/>
  <c r="N68" i="37"/>
  <c r="O68" i="37" s="1"/>
  <c r="N67" i="37"/>
  <c r="O67" i="37" s="1"/>
  <c r="N66" i="37"/>
  <c r="O66" i="37"/>
  <c r="M65" i="37"/>
  <c r="L65" i="37"/>
  <c r="K65" i="37"/>
  <c r="J65" i="37"/>
  <c r="I65" i="37"/>
  <c r="H65" i="37"/>
  <c r="G65" i="37"/>
  <c r="F65" i="37"/>
  <c r="E65" i="37"/>
  <c r="D65" i="37"/>
  <c r="N65" i="37" s="1"/>
  <c r="O65" i="37" s="1"/>
  <c r="N64" i="37"/>
  <c r="O64" i="37" s="1"/>
  <c r="N63" i="37"/>
  <c r="O63" i="37" s="1"/>
  <c r="N62" i="37"/>
  <c r="O62" i="37" s="1"/>
  <c r="N61" i="37"/>
  <c r="O61" i="37" s="1"/>
  <c r="N60" i="37"/>
  <c r="O60" i="37" s="1"/>
  <c r="N59" i="37"/>
  <c r="O59" i="37" s="1"/>
  <c r="N58" i="37"/>
  <c r="O58" i="37" s="1"/>
  <c r="N57" i="37"/>
  <c r="O57" i="37" s="1"/>
  <c r="N56" i="37"/>
  <c r="O56" i="37" s="1"/>
  <c r="N55" i="37"/>
  <c r="O55" i="37" s="1"/>
  <c r="N54" i="37"/>
  <c r="O54" i="37" s="1"/>
  <c r="N53" i="37"/>
  <c r="O53" i="37" s="1"/>
  <c r="N52" i="37"/>
  <c r="O52" i="37" s="1"/>
  <c r="N51" i="37"/>
  <c r="O51" i="37" s="1"/>
  <c r="M50" i="37"/>
  <c r="N50" i="37" s="1"/>
  <c r="O50" i="37" s="1"/>
  <c r="L50" i="37"/>
  <c r="K50" i="37"/>
  <c r="J50" i="37"/>
  <c r="I50" i="37"/>
  <c r="H50" i="37"/>
  <c r="G50" i="37"/>
  <c r="F50" i="37"/>
  <c r="E50" i="37"/>
  <c r="D50" i="37"/>
  <c r="N49" i="37"/>
  <c r="O49" i="37" s="1"/>
  <c r="N48" i="37"/>
  <c r="O48" i="37" s="1"/>
  <c r="N47" i="37"/>
  <c r="O47" i="37" s="1"/>
  <c r="N46" i="37"/>
  <c r="O46" i="37" s="1"/>
  <c r="N45" i="37"/>
  <c r="O45" i="37" s="1"/>
  <c r="N44" i="37"/>
  <c r="O44" i="37" s="1"/>
  <c r="N43" i="37"/>
  <c r="O43" i="37" s="1"/>
  <c r="N42" i="37"/>
  <c r="O42" i="37" s="1"/>
  <c r="N41" i="37"/>
  <c r="O41" i="37" s="1"/>
  <c r="N40" i="37"/>
  <c r="O40" i="37" s="1"/>
  <c r="N39" i="37"/>
  <c r="O39" i="37" s="1"/>
  <c r="N38" i="37"/>
  <c r="O38" i="37" s="1"/>
  <c r="N37" i="37"/>
  <c r="O37" i="37" s="1"/>
  <c r="N36" i="37"/>
  <c r="O36" i="37" s="1"/>
  <c r="N35" i="37"/>
  <c r="O35" i="37" s="1"/>
  <c r="N34" i="37"/>
  <c r="O34" i="37" s="1"/>
  <c r="N33" i="37"/>
  <c r="O33" i="37" s="1"/>
  <c r="N32" i="37"/>
  <c r="O32" i="37" s="1"/>
  <c r="N31" i="37"/>
  <c r="O31" i="37" s="1"/>
  <c r="N30" i="37"/>
  <c r="O30" i="37" s="1"/>
  <c r="N29" i="37"/>
  <c r="O29" i="37" s="1"/>
  <c r="N28" i="37"/>
  <c r="O28" i="37" s="1"/>
  <c r="M27" i="37"/>
  <c r="L27" i="37"/>
  <c r="K27" i="37"/>
  <c r="J27" i="37"/>
  <c r="I27" i="37"/>
  <c r="H27" i="37"/>
  <c r="G27" i="37"/>
  <c r="F27" i="37"/>
  <c r="E27" i="37"/>
  <c r="D27" i="37"/>
  <c r="N26" i="37"/>
  <c r="O26" i="37" s="1"/>
  <c r="N25" i="37"/>
  <c r="O25" i="37" s="1"/>
  <c r="N24" i="37"/>
  <c r="O24" i="37" s="1"/>
  <c r="N23" i="37"/>
  <c r="O23" i="37" s="1"/>
  <c r="N22" i="37"/>
  <c r="O22" i="37" s="1"/>
  <c r="N21" i="37"/>
  <c r="O21" i="37" s="1"/>
  <c r="N20" i="37"/>
  <c r="O20" i="37" s="1"/>
  <c r="N19" i="37"/>
  <c r="O19" i="37" s="1"/>
  <c r="N18" i="37"/>
  <c r="O18" i="37" s="1"/>
  <c r="M17" i="37"/>
  <c r="L17" i="37"/>
  <c r="K17" i="37"/>
  <c r="J17" i="37"/>
  <c r="I17" i="37"/>
  <c r="H17" i="37"/>
  <c r="G17" i="37"/>
  <c r="F17" i="37"/>
  <c r="E17" i="37"/>
  <c r="D17" i="37"/>
  <c r="N16" i="37"/>
  <c r="O16" i="37" s="1"/>
  <c r="N15" i="37"/>
  <c r="O15" i="37" s="1"/>
  <c r="N14" i="37"/>
  <c r="O14" i="37" s="1"/>
  <c r="N13" i="37"/>
  <c r="O13" i="37" s="1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M85" i="37" s="1"/>
  <c r="L5" i="37"/>
  <c r="K5" i="37"/>
  <c r="K85" i="37" s="1"/>
  <c r="J5" i="37"/>
  <c r="I5" i="37"/>
  <c r="H5" i="37"/>
  <c r="H85" i="37" s="1"/>
  <c r="G5" i="37"/>
  <c r="G85" i="37"/>
  <c r="F5" i="37"/>
  <c r="F85" i="37" s="1"/>
  <c r="E5" i="37"/>
  <c r="D5" i="37"/>
  <c r="N85" i="36"/>
  <c r="O85" i="36" s="1"/>
  <c r="N84" i="36"/>
  <c r="O84" i="36" s="1"/>
  <c r="N83" i="36"/>
  <c r="O83" i="36" s="1"/>
  <c r="N82" i="36"/>
  <c r="O82" i="36"/>
  <c r="N81" i="36"/>
  <c r="O81" i="36" s="1"/>
  <c r="N80" i="36"/>
  <c r="O80" i="36" s="1"/>
  <c r="M79" i="36"/>
  <c r="L79" i="36"/>
  <c r="K79" i="36"/>
  <c r="J79" i="36"/>
  <c r="I79" i="36"/>
  <c r="H79" i="36"/>
  <c r="G79" i="36"/>
  <c r="F79" i="36"/>
  <c r="E79" i="36"/>
  <c r="D79" i="36"/>
  <c r="N78" i="36"/>
  <c r="O78" i="36"/>
  <c r="N77" i="36"/>
  <c r="O77" i="36"/>
  <c r="N76" i="36"/>
  <c r="O76" i="36" s="1"/>
  <c r="N75" i="36"/>
  <c r="O75" i="36" s="1"/>
  <c r="N74" i="36"/>
  <c r="O74" i="36"/>
  <c r="N73" i="36"/>
  <c r="O73" i="36" s="1"/>
  <c r="N72" i="36"/>
  <c r="O72" i="36"/>
  <c r="N71" i="36"/>
  <c r="O71" i="36"/>
  <c r="M70" i="36"/>
  <c r="L70" i="36"/>
  <c r="K70" i="36"/>
  <c r="J70" i="36"/>
  <c r="I70" i="36"/>
  <c r="H70" i="36"/>
  <c r="N70" i="36" s="1"/>
  <c r="O70" i="36" s="1"/>
  <c r="G70" i="36"/>
  <c r="F70" i="36"/>
  <c r="E70" i="36"/>
  <c r="D70" i="36"/>
  <c r="N69" i="36"/>
  <c r="O69" i="36"/>
  <c r="N68" i="36"/>
  <c r="O68" i="36" s="1"/>
  <c r="N67" i="36"/>
  <c r="O67" i="36" s="1"/>
  <c r="M66" i="36"/>
  <c r="L66" i="36"/>
  <c r="K66" i="36"/>
  <c r="J66" i="36"/>
  <c r="I66" i="36"/>
  <c r="H66" i="36"/>
  <c r="G66" i="36"/>
  <c r="F66" i="36"/>
  <c r="E66" i="36"/>
  <c r="D66" i="36"/>
  <c r="N66" i="36" s="1"/>
  <c r="O66" i="36" s="1"/>
  <c r="N65" i="36"/>
  <c r="O65" i="36" s="1"/>
  <c r="N64" i="36"/>
  <c r="O64" i="36" s="1"/>
  <c r="N63" i="36"/>
  <c r="O63" i="36" s="1"/>
  <c r="N62" i="36"/>
  <c r="O62" i="36" s="1"/>
  <c r="N61" i="36"/>
  <c r="O61" i="36" s="1"/>
  <c r="N60" i="36"/>
  <c r="O60" i="36" s="1"/>
  <c r="N59" i="36"/>
  <c r="O59" i="36" s="1"/>
  <c r="N58" i="36"/>
  <c r="O58" i="36" s="1"/>
  <c r="N57" i="36"/>
  <c r="O57" i="36" s="1"/>
  <c r="N56" i="36"/>
  <c r="O56" i="36" s="1"/>
  <c r="N55" i="36"/>
  <c r="O55" i="36" s="1"/>
  <c r="N54" i="36"/>
  <c r="O54" i="36" s="1"/>
  <c r="N53" i="36"/>
  <c r="O53" i="36" s="1"/>
  <c r="N52" i="36"/>
  <c r="O52" i="36" s="1"/>
  <c r="N51" i="36"/>
  <c r="O51" i="36" s="1"/>
  <c r="M50" i="36"/>
  <c r="L50" i="36"/>
  <c r="K50" i="36"/>
  <c r="J50" i="36"/>
  <c r="I50" i="36"/>
  <c r="H50" i="36"/>
  <c r="G50" i="36"/>
  <c r="F50" i="36"/>
  <c r="E50" i="36"/>
  <c r="D50" i="36"/>
  <c r="N49" i="36"/>
  <c r="O49" i="36" s="1"/>
  <c r="N48" i="36"/>
  <c r="O48" i="36"/>
  <c r="N47" i="36"/>
  <c r="O47" i="36" s="1"/>
  <c r="N46" i="36"/>
  <c r="O46" i="36" s="1"/>
  <c r="N45" i="36"/>
  <c r="O45" i="36" s="1"/>
  <c r="N44" i="36"/>
  <c r="O44" i="36"/>
  <c r="N43" i="36"/>
  <c r="O43" i="36" s="1"/>
  <c r="N42" i="36"/>
  <c r="O42" i="36" s="1"/>
  <c r="N41" i="36"/>
  <c r="O41" i="36" s="1"/>
  <c r="N40" i="36"/>
  <c r="O40" i="36" s="1"/>
  <c r="N39" i="36"/>
  <c r="O39" i="36" s="1"/>
  <c r="N38" i="36"/>
  <c r="O38" i="36"/>
  <c r="N37" i="36"/>
  <c r="O37" i="36" s="1"/>
  <c r="N36" i="36"/>
  <c r="O36" i="36" s="1"/>
  <c r="N35" i="36"/>
  <c r="O35" i="36" s="1"/>
  <c r="N34" i="36"/>
  <c r="O34" i="36" s="1"/>
  <c r="N33" i="36"/>
  <c r="O33" i="36" s="1"/>
  <c r="N32" i="36"/>
  <c r="O32" i="36"/>
  <c r="N31" i="36"/>
  <c r="O31" i="36" s="1"/>
  <c r="N30" i="36"/>
  <c r="O30" i="36" s="1"/>
  <c r="N29" i="36"/>
  <c r="O29" i="36" s="1"/>
  <c r="N28" i="36"/>
  <c r="O28" i="36" s="1"/>
  <c r="N27" i="36"/>
  <c r="O27" i="36" s="1"/>
  <c r="M26" i="36"/>
  <c r="L26" i="36"/>
  <c r="K26" i="36"/>
  <c r="J26" i="36"/>
  <c r="I26" i="36"/>
  <c r="H26" i="36"/>
  <c r="G26" i="36"/>
  <c r="F26" i="36"/>
  <c r="E26" i="36"/>
  <c r="N26" i="36" s="1"/>
  <c r="O26" i="36" s="1"/>
  <c r="D26" i="36"/>
  <c r="N25" i="36"/>
  <c r="O25" i="36" s="1"/>
  <c r="N24" i="36"/>
  <c r="O24" i="36" s="1"/>
  <c r="N23" i="36"/>
  <c r="O23" i="36" s="1"/>
  <c r="N22" i="36"/>
  <c r="O22" i="36" s="1"/>
  <c r="N21" i="36"/>
  <c r="O21" i="36" s="1"/>
  <c r="N20" i="36"/>
  <c r="O20" i="36" s="1"/>
  <c r="N19" i="36"/>
  <c r="O19" i="36" s="1"/>
  <c r="N18" i="36"/>
  <c r="O18" i="36" s="1"/>
  <c r="N17" i="36"/>
  <c r="O17" i="36" s="1"/>
  <c r="M16" i="36"/>
  <c r="L16" i="36"/>
  <c r="K16" i="36"/>
  <c r="J16" i="36"/>
  <c r="I16" i="36"/>
  <c r="H16" i="36"/>
  <c r="G16" i="36"/>
  <c r="F16" i="36"/>
  <c r="E16" i="36"/>
  <c r="D16" i="36"/>
  <c r="N15" i="36"/>
  <c r="O15" i="36" s="1"/>
  <c r="N14" i="36"/>
  <c r="O14" i="36" s="1"/>
  <c r="N13" i="36"/>
  <c r="O13" i="36" s="1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M86" i="36" s="1"/>
  <c r="L5" i="36"/>
  <c r="K5" i="36"/>
  <c r="J5" i="36"/>
  <c r="J86" i="36" s="1"/>
  <c r="I5" i="36"/>
  <c r="H5" i="36"/>
  <c r="G5" i="36"/>
  <c r="G86" i="36" s="1"/>
  <c r="F5" i="36"/>
  <c r="E5" i="36"/>
  <c r="N5" i="36" s="1"/>
  <c r="O5" i="36" s="1"/>
  <c r="D5" i="36"/>
  <c r="D86" i="36" s="1"/>
  <c r="N86" i="35"/>
  <c r="O86" i="35" s="1"/>
  <c r="N85" i="35"/>
  <c r="O85" i="35" s="1"/>
  <c r="N84" i="35"/>
  <c r="O84" i="35" s="1"/>
  <c r="N83" i="35"/>
  <c r="O83" i="35" s="1"/>
  <c r="N82" i="35"/>
  <c r="O82" i="35" s="1"/>
  <c r="N81" i="35"/>
  <c r="O81" i="35" s="1"/>
  <c r="M80" i="35"/>
  <c r="L80" i="35"/>
  <c r="K80" i="35"/>
  <c r="K87" i="35" s="1"/>
  <c r="J80" i="35"/>
  <c r="I80" i="35"/>
  <c r="H80" i="35"/>
  <c r="G80" i="35"/>
  <c r="F80" i="35"/>
  <c r="E80" i="35"/>
  <c r="D80" i="35"/>
  <c r="N79" i="35"/>
  <c r="O79" i="35" s="1"/>
  <c r="N78" i="35"/>
  <c r="O78" i="35" s="1"/>
  <c r="N77" i="35"/>
  <c r="O77" i="35" s="1"/>
  <c r="N76" i="35"/>
  <c r="O76" i="35"/>
  <c r="N75" i="35"/>
  <c r="O75" i="35" s="1"/>
  <c r="N74" i="35"/>
  <c r="O74" i="35"/>
  <c r="N73" i="35"/>
  <c r="O73" i="35" s="1"/>
  <c r="N72" i="35"/>
  <c r="O72" i="35" s="1"/>
  <c r="M71" i="35"/>
  <c r="L71" i="35"/>
  <c r="K71" i="35"/>
  <c r="J71" i="35"/>
  <c r="I71" i="35"/>
  <c r="N71" i="35" s="1"/>
  <c r="O71" i="35" s="1"/>
  <c r="H71" i="35"/>
  <c r="G71" i="35"/>
  <c r="F71" i="35"/>
  <c r="E71" i="35"/>
  <c r="D71" i="35"/>
  <c r="N70" i="35"/>
  <c r="O70" i="35" s="1"/>
  <c r="N69" i="35"/>
  <c r="O69" i="35"/>
  <c r="N68" i="35"/>
  <c r="O68" i="35"/>
  <c r="M67" i="35"/>
  <c r="L67" i="35"/>
  <c r="K67" i="35"/>
  <c r="J67" i="35"/>
  <c r="I67" i="35"/>
  <c r="H67" i="35"/>
  <c r="G67" i="35"/>
  <c r="N67" i="35" s="1"/>
  <c r="O67" i="35" s="1"/>
  <c r="F67" i="35"/>
  <c r="E67" i="35"/>
  <c r="D67" i="35"/>
  <c r="N66" i="35"/>
  <c r="O66" i="35" s="1"/>
  <c r="N65" i="35"/>
  <c r="O65" i="35" s="1"/>
  <c r="N64" i="35"/>
  <c r="O64" i="35" s="1"/>
  <c r="N63" i="35"/>
  <c r="O63" i="35" s="1"/>
  <c r="N62" i="35"/>
  <c r="O62" i="35" s="1"/>
  <c r="N61" i="35"/>
  <c r="O61" i="35" s="1"/>
  <c r="N60" i="35"/>
  <c r="O60" i="35" s="1"/>
  <c r="N59" i="35"/>
  <c r="O59" i="35" s="1"/>
  <c r="N58" i="35"/>
  <c r="O58" i="35" s="1"/>
  <c r="N57" i="35"/>
  <c r="O57" i="35" s="1"/>
  <c r="N56" i="35"/>
  <c r="O56" i="35" s="1"/>
  <c r="N55" i="35"/>
  <c r="O55" i="35" s="1"/>
  <c r="N54" i="35"/>
  <c r="O54" i="35" s="1"/>
  <c r="N53" i="35"/>
  <c r="O53" i="35" s="1"/>
  <c r="N52" i="35"/>
  <c r="O52" i="35" s="1"/>
  <c r="N51" i="35"/>
  <c r="O51" i="35" s="1"/>
  <c r="M50" i="35"/>
  <c r="L50" i="35"/>
  <c r="K50" i="35"/>
  <c r="J50" i="35"/>
  <c r="I50" i="35"/>
  <c r="H50" i="35"/>
  <c r="G50" i="35"/>
  <c r="F50" i="35"/>
  <c r="E50" i="35"/>
  <c r="D50" i="35"/>
  <c r="N49" i="35"/>
  <c r="O49" i="35"/>
  <c r="N48" i="35"/>
  <c r="O48" i="35" s="1"/>
  <c r="N47" i="35"/>
  <c r="O47" i="35"/>
  <c r="N46" i="35"/>
  <c r="O46" i="35"/>
  <c r="N45" i="35"/>
  <c r="O45" i="35" s="1"/>
  <c r="N44" i="35"/>
  <c r="O44" i="35"/>
  <c r="N43" i="35"/>
  <c r="O43" i="35"/>
  <c r="N42" i="35"/>
  <c r="O42" i="35" s="1"/>
  <c r="N41" i="35"/>
  <c r="O41" i="35" s="1"/>
  <c r="N40" i="35"/>
  <c r="O40" i="35"/>
  <c r="N39" i="35"/>
  <c r="O39" i="35" s="1"/>
  <c r="N38" i="35"/>
  <c r="O38" i="35" s="1"/>
  <c r="N37" i="35"/>
  <c r="O37" i="35"/>
  <c r="N36" i="35"/>
  <c r="O36" i="35" s="1"/>
  <c r="N35" i="35"/>
  <c r="O35" i="35" s="1"/>
  <c r="N34" i="35"/>
  <c r="O34" i="35"/>
  <c r="N33" i="35"/>
  <c r="O33" i="35" s="1"/>
  <c r="N32" i="35"/>
  <c r="O32" i="35" s="1"/>
  <c r="N31" i="35"/>
  <c r="O31" i="35"/>
  <c r="N30" i="35"/>
  <c r="O30" i="35" s="1"/>
  <c r="N29" i="35"/>
  <c r="O29" i="35" s="1"/>
  <c r="N28" i="35"/>
  <c r="O28" i="35"/>
  <c r="N27" i="35"/>
  <c r="O27" i="35" s="1"/>
  <c r="M26" i="35"/>
  <c r="L26" i="35"/>
  <c r="K26" i="35"/>
  <c r="J26" i="35"/>
  <c r="I26" i="35"/>
  <c r="H26" i="35"/>
  <c r="G26" i="35"/>
  <c r="F26" i="35"/>
  <c r="E26" i="35"/>
  <c r="N26" i="35"/>
  <c r="O26" i="35" s="1"/>
  <c r="D26" i="35"/>
  <c r="N25" i="35"/>
  <c r="O25" i="35" s="1"/>
  <c r="N24" i="35"/>
  <c r="O24" i="35"/>
  <c r="N23" i="35"/>
  <c r="O23" i="35" s="1"/>
  <c r="N22" i="35"/>
  <c r="O22" i="35" s="1"/>
  <c r="N21" i="35"/>
  <c r="O21" i="35"/>
  <c r="N20" i="35"/>
  <c r="O20" i="35" s="1"/>
  <c r="N19" i="35"/>
  <c r="O19" i="35" s="1"/>
  <c r="N18" i="35"/>
  <c r="O18" i="35"/>
  <c r="N17" i="35"/>
  <c r="O17" i="35" s="1"/>
  <c r="M16" i="35"/>
  <c r="L16" i="35"/>
  <c r="K16" i="35"/>
  <c r="J16" i="35"/>
  <c r="I16" i="35"/>
  <c r="H16" i="35"/>
  <c r="G16" i="35"/>
  <c r="F16" i="35"/>
  <c r="E16" i="35"/>
  <c r="D16" i="35"/>
  <c r="N15" i="35"/>
  <c r="O15" i="35"/>
  <c r="N14" i="35"/>
  <c r="O14" i="35" s="1"/>
  <c r="N13" i="35"/>
  <c r="O13" i="35" s="1"/>
  <c r="N12" i="35"/>
  <c r="O12" i="35"/>
  <c r="N11" i="35"/>
  <c r="O11" i="35" s="1"/>
  <c r="N10" i="35"/>
  <c r="O10" i="35"/>
  <c r="N9" i="35"/>
  <c r="O9" i="35"/>
  <c r="N8" i="35"/>
  <c r="O8" i="35" s="1"/>
  <c r="N7" i="35"/>
  <c r="O7" i="35" s="1"/>
  <c r="N6" i="35"/>
  <c r="O6" i="35" s="1"/>
  <c r="M5" i="35"/>
  <c r="L5" i="35"/>
  <c r="L87" i="35" s="1"/>
  <c r="K5" i="35"/>
  <c r="J5" i="35"/>
  <c r="I5" i="35"/>
  <c r="H5" i="35"/>
  <c r="G5" i="35"/>
  <c r="F5" i="35"/>
  <c r="E5" i="35"/>
  <c r="D5" i="35"/>
  <c r="D87" i="35"/>
  <c r="N84" i="34"/>
  <c r="O84" i="34" s="1"/>
  <c r="N83" i="34"/>
  <c r="O83" i="34" s="1"/>
  <c r="N82" i="34"/>
  <c r="O82" i="34"/>
  <c r="N81" i="34"/>
  <c r="O81" i="34" s="1"/>
  <c r="N80" i="34"/>
  <c r="O80" i="34" s="1"/>
  <c r="M79" i="34"/>
  <c r="L79" i="34"/>
  <c r="K79" i="34"/>
  <c r="J79" i="34"/>
  <c r="I79" i="34"/>
  <c r="H79" i="34"/>
  <c r="G79" i="34"/>
  <c r="F79" i="34"/>
  <c r="E79" i="34"/>
  <c r="D79" i="34"/>
  <c r="N78" i="34"/>
  <c r="O78" i="34"/>
  <c r="N77" i="34"/>
  <c r="O77" i="34" s="1"/>
  <c r="N76" i="34"/>
  <c r="O76" i="34" s="1"/>
  <c r="N75" i="34"/>
  <c r="O75" i="34"/>
  <c r="N74" i="34"/>
  <c r="O74" i="34" s="1"/>
  <c r="N73" i="34"/>
  <c r="O73" i="34" s="1"/>
  <c r="N72" i="34"/>
  <c r="O72" i="34"/>
  <c r="N71" i="34"/>
  <c r="O71" i="34" s="1"/>
  <c r="M70" i="34"/>
  <c r="L70" i="34"/>
  <c r="K70" i="34"/>
  <c r="J70" i="34"/>
  <c r="I70" i="34"/>
  <c r="H70" i="34"/>
  <c r="G70" i="34"/>
  <c r="F70" i="34"/>
  <c r="E70" i="34"/>
  <c r="D70" i="34"/>
  <c r="N69" i="34"/>
  <c r="O69" i="34" s="1"/>
  <c r="N68" i="34"/>
  <c r="O68" i="34"/>
  <c r="N67" i="34"/>
  <c r="O67" i="34" s="1"/>
  <c r="M66" i="34"/>
  <c r="L66" i="34"/>
  <c r="K66" i="34"/>
  <c r="J66" i="34"/>
  <c r="I66" i="34"/>
  <c r="H66" i="34"/>
  <c r="G66" i="34"/>
  <c r="F66" i="34"/>
  <c r="E66" i="34"/>
  <c r="D66" i="34"/>
  <c r="N66" i="34" s="1"/>
  <c r="O66" i="34" s="1"/>
  <c r="N65" i="34"/>
  <c r="O65" i="34" s="1"/>
  <c r="N64" i="34"/>
  <c r="O64" i="34"/>
  <c r="N63" i="34"/>
  <c r="O63" i="34" s="1"/>
  <c r="N62" i="34"/>
  <c r="O62" i="34" s="1"/>
  <c r="N61" i="34"/>
  <c r="O61" i="34"/>
  <c r="N60" i="34"/>
  <c r="O60" i="34" s="1"/>
  <c r="N59" i="34"/>
  <c r="O59" i="34"/>
  <c r="N58" i="34"/>
  <c r="O58" i="34"/>
  <c r="N57" i="34"/>
  <c r="O57" i="34" s="1"/>
  <c r="N56" i="34"/>
  <c r="O56" i="34" s="1"/>
  <c r="N55" i="34"/>
  <c r="O55" i="34"/>
  <c r="N54" i="34"/>
  <c r="O54" i="34" s="1"/>
  <c r="N53" i="34"/>
  <c r="O53" i="34"/>
  <c r="N52" i="34"/>
  <c r="O52" i="34"/>
  <c r="N51" i="34"/>
  <c r="O51" i="34" s="1"/>
  <c r="N50" i="34"/>
  <c r="O50" i="34" s="1"/>
  <c r="M49" i="34"/>
  <c r="L49" i="34"/>
  <c r="K49" i="34"/>
  <c r="J49" i="34"/>
  <c r="I49" i="34"/>
  <c r="H49" i="34"/>
  <c r="G49" i="34"/>
  <c r="F49" i="34"/>
  <c r="N49" i="34" s="1"/>
  <c r="O49" i="34" s="1"/>
  <c r="E49" i="34"/>
  <c r="D49" i="34"/>
  <c r="N48" i="34"/>
  <c r="O48" i="34"/>
  <c r="N47" i="34"/>
  <c r="O47" i="34" s="1"/>
  <c r="N46" i="34"/>
  <c r="O46" i="34" s="1"/>
  <c r="N45" i="34"/>
  <c r="O45" i="34"/>
  <c r="N44" i="34"/>
  <c r="O44" i="34" s="1"/>
  <c r="N43" i="34"/>
  <c r="O43" i="34" s="1"/>
  <c r="N42" i="34"/>
  <c r="O42" i="34"/>
  <c r="N41" i="34"/>
  <c r="O41" i="34" s="1"/>
  <c r="N40" i="34"/>
  <c r="O40" i="34" s="1"/>
  <c r="N39" i="34"/>
  <c r="O39" i="34"/>
  <c r="N38" i="34"/>
  <c r="O38" i="34" s="1"/>
  <c r="N37" i="34"/>
  <c r="O37" i="34" s="1"/>
  <c r="N36" i="34"/>
  <c r="O36" i="34"/>
  <c r="N35" i="34"/>
  <c r="O35" i="34" s="1"/>
  <c r="N34" i="34"/>
  <c r="O34" i="34" s="1"/>
  <c r="N33" i="34"/>
  <c r="O33" i="34"/>
  <c r="N32" i="34"/>
  <c r="O32" i="34" s="1"/>
  <c r="N31" i="34"/>
  <c r="O31" i="34" s="1"/>
  <c r="N30" i="34"/>
  <c r="O30" i="34"/>
  <c r="N29" i="34"/>
  <c r="O29" i="34" s="1"/>
  <c r="N28" i="34"/>
  <c r="O28" i="34" s="1"/>
  <c r="N27" i="34"/>
  <c r="O27" i="34"/>
  <c r="M26" i="34"/>
  <c r="L26" i="34"/>
  <c r="K26" i="34"/>
  <c r="J26" i="34"/>
  <c r="I26" i="34"/>
  <c r="H26" i="34"/>
  <c r="G26" i="34"/>
  <c r="F26" i="34"/>
  <c r="E26" i="34"/>
  <c r="D26" i="34"/>
  <c r="N25" i="34"/>
  <c r="O25" i="34"/>
  <c r="N24" i="34"/>
  <c r="O24" i="34"/>
  <c r="N23" i="34"/>
  <c r="O23" i="34" s="1"/>
  <c r="N22" i="34"/>
  <c r="O22" i="34"/>
  <c r="N21" i="34"/>
  <c r="O21" i="34" s="1"/>
  <c r="N20" i="34"/>
  <c r="O20" i="34" s="1"/>
  <c r="N19" i="34"/>
  <c r="O19" i="34"/>
  <c r="N18" i="34"/>
  <c r="O18" i="34"/>
  <c r="N17" i="34"/>
  <c r="O17" i="34" s="1"/>
  <c r="M16" i="34"/>
  <c r="L16" i="34"/>
  <c r="K16" i="34"/>
  <c r="J16" i="34"/>
  <c r="I16" i="34"/>
  <c r="I85" i="34" s="1"/>
  <c r="H16" i="34"/>
  <c r="G16" i="34"/>
  <c r="F16" i="34"/>
  <c r="E16" i="34"/>
  <c r="D16" i="34"/>
  <c r="N15" i="34"/>
  <c r="O15" i="34" s="1"/>
  <c r="N14" i="34"/>
  <c r="O14" i="34" s="1"/>
  <c r="N13" i="34"/>
  <c r="O13" i="34"/>
  <c r="N12" i="34"/>
  <c r="O12" i="34" s="1"/>
  <c r="N11" i="34"/>
  <c r="O11" i="34" s="1"/>
  <c r="N10" i="34"/>
  <c r="O10" i="34"/>
  <c r="N9" i="34"/>
  <c r="O9" i="34" s="1"/>
  <c r="N8" i="34"/>
  <c r="O8" i="34" s="1"/>
  <c r="N7" i="34"/>
  <c r="O7" i="34"/>
  <c r="N6" i="34"/>
  <c r="O6" i="34" s="1"/>
  <c r="M5" i="34"/>
  <c r="M85" i="34" s="1"/>
  <c r="L5" i="34"/>
  <c r="L85" i="34" s="1"/>
  <c r="K5" i="34"/>
  <c r="K85" i="34" s="1"/>
  <c r="J5" i="34"/>
  <c r="I5" i="34"/>
  <c r="H5" i="34"/>
  <c r="G5" i="34"/>
  <c r="F5" i="34"/>
  <c r="E5" i="34"/>
  <c r="E85" i="34" s="1"/>
  <c r="D5" i="34"/>
  <c r="I81" i="33"/>
  <c r="N52" i="33"/>
  <c r="O52" i="33" s="1"/>
  <c r="N83" i="33"/>
  <c r="O83" i="33" s="1"/>
  <c r="N84" i="33"/>
  <c r="O84" i="33"/>
  <c r="N85" i="33"/>
  <c r="O85" i="33" s="1"/>
  <c r="N86" i="33"/>
  <c r="O86" i="33" s="1"/>
  <c r="N87" i="33"/>
  <c r="O87" i="33"/>
  <c r="N53" i="33"/>
  <c r="O53" i="33" s="1"/>
  <c r="N54" i="33"/>
  <c r="O54" i="33" s="1"/>
  <c r="N55" i="33"/>
  <c r="O55" i="33"/>
  <c r="N56" i="33"/>
  <c r="O56" i="33" s="1"/>
  <c r="N57" i="33"/>
  <c r="O57" i="33" s="1"/>
  <c r="N58" i="33"/>
  <c r="O58" i="33"/>
  <c r="N59" i="33"/>
  <c r="O59" i="33" s="1"/>
  <c r="N60" i="33"/>
  <c r="O60" i="33" s="1"/>
  <c r="N61" i="33"/>
  <c r="O61" i="33"/>
  <c r="N62" i="33"/>
  <c r="O62" i="33" s="1"/>
  <c r="N63" i="33"/>
  <c r="O63" i="33" s="1"/>
  <c r="N64" i="33"/>
  <c r="O64" i="33"/>
  <c r="N65" i="33"/>
  <c r="O65" i="33" s="1"/>
  <c r="N66" i="33"/>
  <c r="O66" i="33" s="1"/>
  <c r="N67" i="33"/>
  <c r="O67" i="33"/>
  <c r="N27" i="33"/>
  <c r="O27" i="33" s="1"/>
  <c r="N28" i="33"/>
  <c r="O28" i="33" s="1"/>
  <c r="N29" i="33"/>
  <c r="O29" i="33"/>
  <c r="N30" i="33"/>
  <c r="O30" i="33" s="1"/>
  <c r="N31" i="33"/>
  <c r="O31" i="33" s="1"/>
  <c r="N32" i="33"/>
  <c r="O32" i="33"/>
  <c r="N33" i="33"/>
  <c r="O33" i="33" s="1"/>
  <c r="N34" i="33"/>
  <c r="O34" i="33" s="1"/>
  <c r="N35" i="33"/>
  <c r="O35" i="33"/>
  <c r="N36" i="33"/>
  <c r="O36" i="33" s="1"/>
  <c r="N37" i="33"/>
  <c r="O37" i="33" s="1"/>
  <c r="N38" i="33"/>
  <c r="O38" i="33"/>
  <c r="N39" i="33"/>
  <c r="O39" i="33" s="1"/>
  <c r="N40" i="33"/>
  <c r="O40" i="33" s="1"/>
  <c r="N41" i="33"/>
  <c r="O41" i="33"/>
  <c r="N42" i="33"/>
  <c r="O42" i="33" s="1"/>
  <c r="N43" i="33"/>
  <c r="O43" i="33" s="1"/>
  <c r="N44" i="33"/>
  <c r="O44" i="33"/>
  <c r="N45" i="33"/>
  <c r="O45" i="33" s="1"/>
  <c r="N46" i="33"/>
  <c r="O46" i="33" s="1"/>
  <c r="N47" i="33"/>
  <c r="O47" i="33"/>
  <c r="N48" i="33"/>
  <c r="O48" i="33" s="1"/>
  <c r="N49" i="33"/>
  <c r="O49" i="33" s="1"/>
  <c r="N50" i="33"/>
  <c r="O50" i="33"/>
  <c r="E51" i="33"/>
  <c r="F51" i="33"/>
  <c r="G51" i="33"/>
  <c r="H51" i="33"/>
  <c r="I51" i="33"/>
  <c r="J51" i="33"/>
  <c r="K51" i="33"/>
  <c r="L51" i="33"/>
  <c r="M51" i="33"/>
  <c r="D51" i="33"/>
  <c r="N51" i="33" s="1"/>
  <c r="O51" i="33" s="1"/>
  <c r="E26" i="33"/>
  <c r="F26" i="33"/>
  <c r="G26" i="33"/>
  <c r="H26" i="33"/>
  <c r="I26" i="33"/>
  <c r="N26" i="33" s="1"/>
  <c r="O26" i="33" s="1"/>
  <c r="J26" i="33"/>
  <c r="K26" i="33"/>
  <c r="L26" i="33"/>
  <c r="M26" i="33"/>
  <c r="D26" i="33"/>
  <c r="E16" i="33"/>
  <c r="F16" i="33"/>
  <c r="G16" i="33"/>
  <c r="H16" i="33"/>
  <c r="I16" i="33"/>
  <c r="J16" i="33"/>
  <c r="K16" i="33"/>
  <c r="L16" i="33"/>
  <c r="M16" i="33"/>
  <c r="D16" i="33"/>
  <c r="E5" i="33"/>
  <c r="F5" i="33"/>
  <c r="G5" i="33"/>
  <c r="G88" i="33" s="1"/>
  <c r="H5" i="33"/>
  <c r="H88" i="33" s="1"/>
  <c r="I5" i="33"/>
  <c r="J5" i="33"/>
  <c r="J88" i="33"/>
  <c r="K5" i="33"/>
  <c r="K88" i="33" s="1"/>
  <c r="L5" i="33"/>
  <c r="M5" i="33"/>
  <c r="D5" i="33"/>
  <c r="E81" i="33"/>
  <c r="F81" i="33"/>
  <c r="G81" i="33"/>
  <c r="H81" i="33"/>
  <c r="J81" i="33"/>
  <c r="K81" i="33"/>
  <c r="L81" i="33"/>
  <c r="M81" i="33"/>
  <c r="D81" i="33"/>
  <c r="N82" i="33"/>
  <c r="O82" i="33"/>
  <c r="N74" i="33"/>
  <c r="O74" i="33" s="1"/>
  <c r="N75" i="33"/>
  <c r="O75" i="33" s="1"/>
  <c r="N76" i="33"/>
  <c r="O76" i="33"/>
  <c r="N77" i="33"/>
  <c r="O77" i="33" s="1"/>
  <c r="N78" i="33"/>
  <c r="O78" i="33" s="1"/>
  <c r="N79" i="33"/>
  <c r="O79" i="33"/>
  <c r="N80" i="33"/>
  <c r="O80" i="33" s="1"/>
  <c r="N73" i="33"/>
  <c r="O73" i="33" s="1"/>
  <c r="E72" i="33"/>
  <c r="F72" i="33"/>
  <c r="N72" i="33" s="1"/>
  <c r="O72" i="33" s="1"/>
  <c r="G72" i="33"/>
  <c r="H72" i="33"/>
  <c r="I72" i="33"/>
  <c r="J72" i="33"/>
  <c r="K72" i="33"/>
  <c r="L72" i="33"/>
  <c r="M72" i="33"/>
  <c r="D72" i="33"/>
  <c r="E68" i="33"/>
  <c r="F68" i="33"/>
  <c r="G68" i="33"/>
  <c r="H68" i="33"/>
  <c r="I68" i="33"/>
  <c r="J68" i="33"/>
  <c r="K68" i="33"/>
  <c r="L68" i="33"/>
  <c r="M68" i="33"/>
  <c r="D68" i="33"/>
  <c r="N70" i="33"/>
  <c r="O70" i="33"/>
  <c r="N71" i="33"/>
  <c r="O71" i="33" s="1"/>
  <c r="N69" i="33"/>
  <c r="O69" i="33" s="1"/>
  <c r="N18" i="33"/>
  <c r="O18" i="33"/>
  <c r="N19" i="33"/>
  <c r="O19" i="33" s="1"/>
  <c r="N20" i="33"/>
  <c r="O20" i="33" s="1"/>
  <c r="N21" i="33"/>
  <c r="O21" i="33"/>
  <c r="N22" i="33"/>
  <c r="O22" i="33" s="1"/>
  <c r="N23" i="33"/>
  <c r="O23" i="33" s="1"/>
  <c r="N24" i="33"/>
  <c r="O24" i="33"/>
  <c r="N25" i="33"/>
  <c r="O25" i="33" s="1"/>
  <c r="N7" i="33"/>
  <c r="O7" i="33" s="1"/>
  <c r="N8" i="33"/>
  <c r="O8" i="33"/>
  <c r="N9" i="33"/>
  <c r="O9" i="33" s="1"/>
  <c r="N10" i="33"/>
  <c r="O10" i="33" s="1"/>
  <c r="N11" i="33"/>
  <c r="O11" i="33"/>
  <c r="N12" i="33"/>
  <c r="O12" i="33" s="1"/>
  <c r="N13" i="33"/>
  <c r="O13" i="33" s="1"/>
  <c r="N14" i="33"/>
  <c r="O14" i="33"/>
  <c r="N15" i="33"/>
  <c r="O15" i="33" s="1"/>
  <c r="N6" i="33"/>
  <c r="O6" i="33" s="1"/>
  <c r="N17" i="33"/>
  <c r="O17" i="33"/>
  <c r="M88" i="33"/>
  <c r="F87" i="35"/>
  <c r="J87" i="35"/>
  <c r="F86" i="36"/>
  <c r="N5" i="37"/>
  <c r="O5" i="37" s="1"/>
  <c r="O16" i="38"/>
  <c r="J88" i="38"/>
  <c r="D88" i="38"/>
  <c r="I88" i="38"/>
  <c r="M84" i="39"/>
  <c r="L84" i="39"/>
  <c r="F84" i="39"/>
  <c r="J84" i="39"/>
  <c r="E84" i="39"/>
  <c r="N16" i="39"/>
  <c r="O16" i="39"/>
  <c r="N77" i="39"/>
  <c r="O77" i="39"/>
  <c r="N68" i="39"/>
  <c r="O68" i="39"/>
  <c r="N48" i="39"/>
  <c r="O48" i="39" s="1"/>
  <c r="D84" i="39"/>
  <c r="N26" i="39"/>
  <c r="O26" i="39" s="1"/>
  <c r="E86" i="36"/>
  <c r="E85" i="37"/>
  <c r="G88" i="38"/>
  <c r="H85" i="34"/>
  <c r="N50" i="35"/>
  <c r="O50" i="35" s="1"/>
  <c r="L83" i="40"/>
  <c r="F83" i="40"/>
  <c r="K83" i="40"/>
  <c r="N5" i="40"/>
  <c r="O5" i="40" s="1"/>
  <c r="H83" i="40"/>
  <c r="M83" i="40"/>
  <c r="N16" i="40"/>
  <c r="O16" i="40" s="1"/>
  <c r="N63" i="40"/>
  <c r="O63" i="40" s="1"/>
  <c r="N76" i="40"/>
  <c r="O76" i="40"/>
  <c r="E83" i="40"/>
  <c r="N67" i="40"/>
  <c r="O67" i="40"/>
  <c r="D83" i="40"/>
  <c r="G83" i="40"/>
  <c r="N47" i="40"/>
  <c r="O47" i="40" s="1"/>
  <c r="J83" i="40"/>
  <c r="N26" i="40"/>
  <c r="O26" i="40" s="1"/>
  <c r="I83" i="40"/>
  <c r="N83" i="40"/>
  <c r="O83" i="40" s="1"/>
  <c r="E83" i="41"/>
  <c r="L83" i="41"/>
  <c r="N63" i="41"/>
  <c r="O63" i="41" s="1"/>
  <c r="M83" i="41"/>
  <c r="K83" i="41"/>
  <c r="N76" i="41"/>
  <c r="O76" i="41"/>
  <c r="N67" i="41"/>
  <c r="O67" i="41" s="1"/>
  <c r="F83" i="41"/>
  <c r="N83" i="41" s="1"/>
  <c r="J83" i="41"/>
  <c r="H83" i="41"/>
  <c r="N48" i="41"/>
  <c r="O48" i="41" s="1"/>
  <c r="N27" i="41"/>
  <c r="O27" i="41"/>
  <c r="G83" i="41"/>
  <c r="I83" i="41"/>
  <c r="N17" i="41"/>
  <c r="O17" i="41" s="1"/>
  <c r="D83" i="41"/>
  <c r="N5" i="41"/>
  <c r="O5" i="41" s="1"/>
  <c r="O83" i="41"/>
  <c r="L85" i="42"/>
  <c r="N65" i="42"/>
  <c r="O65" i="42" s="1"/>
  <c r="K85" i="42"/>
  <c r="N77" i="42"/>
  <c r="O77" i="42" s="1"/>
  <c r="N69" i="42"/>
  <c r="O69" i="42"/>
  <c r="E85" i="42"/>
  <c r="F85" i="42"/>
  <c r="N48" i="42"/>
  <c r="O48" i="42" s="1"/>
  <c r="J85" i="42"/>
  <c r="H85" i="42"/>
  <c r="G85" i="42"/>
  <c r="I85" i="42"/>
  <c r="N17" i="42"/>
  <c r="O17" i="42"/>
  <c r="N5" i="42"/>
  <c r="O5" i="42"/>
  <c r="D85" i="42"/>
  <c r="M86" i="43"/>
  <c r="J86" i="43"/>
  <c r="I86" i="43"/>
  <c r="N66" i="43"/>
  <c r="O66" i="43" s="1"/>
  <c r="K86" i="43"/>
  <c r="N78" i="43"/>
  <c r="O78" i="43"/>
  <c r="N70" i="43"/>
  <c r="O70" i="43" s="1"/>
  <c r="H86" i="43"/>
  <c r="F86" i="43"/>
  <c r="N49" i="43"/>
  <c r="O49" i="43" s="1"/>
  <c r="G86" i="43"/>
  <c r="E86" i="43"/>
  <c r="D86" i="43"/>
  <c r="N17" i="43"/>
  <c r="O17" i="43"/>
  <c r="N5" i="43"/>
  <c r="O5" i="43"/>
  <c r="N64" i="44"/>
  <c r="O64" i="44"/>
  <c r="M84" i="44"/>
  <c r="L84" i="44"/>
  <c r="K84" i="44"/>
  <c r="N76" i="44"/>
  <c r="O76" i="44"/>
  <c r="F84" i="44"/>
  <c r="N68" i="44"/>
  <c r="O68" i="44" s="1"/>
  <c r="E84" i="44"/>
  <c r="H84" i="44"/>
  <c r="N47" i="44"/>
  <c r="O47" i="44"/>
  <c r="J84" i="44"/>
  <c r="G84" i="44"/>
  <c r="N28" i="44"/>
  <c r="O28" i="44" s="1"/>
  <c r="I84" i="44"/>
  <c r="N17" i="44"/>
  <c r="O17" i="44" s="1"/>
  <c r="D84" i="44"/>
  <c r="N5" i="44"/>
  <c r="O5" i="44" s="1"/>
  <c r="M82" i="45"/>
  <c r="N61" i="45"/>
  <c r="O61" i="45"/>
  <c r="K82" i="45"/>
  <c r="L82" i="45"/>
  <c r="N74" i="45"/>
  <c r="O74" i="45" s="1"/>
  <c r="J82" i="45"/>
  <c r="N65" i="45"/>
  <c r="O65" i="45" s="1"/>
  <c r="F82" i="45"/>
  <c r="H82" i="45"/>
  <c r="N45" i="45"/>
  <c r="O45" i="45"/>
  <c r="D82" i="45"/>
  <c r="N27" i="45"/>
  <c r="O27" i="45"/>
  <c r="E82" i="45"/>
  <c r="G82" i="45"/>
  <c r="N5" i="45"/>
  <c r="O5" i="45"/>
  <c r="O76" i="46"/>
  <c r="P76" i="46" s="1"/>
  <c r="O67" i="46"/>
  <c r="P67" i="46"/>
  <c r="O63" i="46"/>
  <c r="P63" i="46"/>
  <c r="J83" i="46"/>
  <c r="K83" i="46"/>
  <c r="L83" i="46"/>
  <c r="M83" i="46"/>
  <c r="D83" i="46"/>
  <c r="O16" i="46"/>
  <c r="P16" i="46" s="1"/>
  <c r="I83" i="46"/>
  <c r="E83" i="46"/>
  <c r="F83" i="46"/>
  <c r="G83" i="46"/>
  <c r="O96" i="47" l="1"/>
  <c r="P96" i="47" s="1"/>
  <c r="J85" i="34"/>
  <c r="E87" i="35"/>
  <c r="N16" i="35"/>
  <c r="O16" i="35" s="1"/>
  <c r="I85" i="37"/>
  <c r="N17" i="37"/>
  <c r="O17" i="37" s="1"/>
  <c r="N16" i="45"/>
  <c r="O16" i="45" s="1"/>
  <c r="I82" i="45"/>
  <c r="N82" i="45" s="1"/>
  <c r="O82" i="45" s="1"/>
  <c r="N84" i="44"/>
  <c r="O84" i="44" s="1"/>
  <c r="N69" i="37"/>
  <c r="O69" i="37" s="1"/>
  <c r="N68" i="33"/>
  <c r="O68" i="33" s="1"/>
  <c r="F88" i="33"/>
  <c r="N81" i="33"/>
  <c r="O81" i="33" s="1"/>
  <c r="G87" i="35"/>
  <c r="N27" i="37"/>
  <c r="O27" i="37" s="1"/>
  <c r="I87" i="35"/>
  <c r="J85" i="37"/>
  <c r="M85" i="42"/>
  <c r="N85" i="42" s="1"/>
  <c r="O85" i="42" s="1"/>
  <c r="N28" i="42"/>
  <c r="O28" i="42" s="1"/>
  <c r="L86" i="43"/>
  <c r="N86" i="43" s="1"/>
  <c r="O86" i="43" s="1"/>
  <c r="N28" i="43"/>
  <c r="O28" i="43" s="1"/>
  <c r="H83" i="46"/>
  <c r="O83" i="46" s="1"/>
  <c r="P83" i="46" s="1"/>
  <c r="O5" i="46"/>
  <c r="P5" i="46" s="1"/>
  <c r="N83" i="46"/>
  <c r="O29" i="46"/>
  <c r="P29" i="46" s="1"/>
  <c r="I88" i="33"/>
  <c r="N16" i="34"/>
  <c r="O16" i="34" s="1"/>
  <c r="N26" i="34"/>
  <c r="O26" i="34" s="1"/>
  <c r="D85" i="34"/>
  <c r="N79" i="34"/>
  <c r="O79" i="34" s="1"/>
  <c r="N80" i="35"/>
  <c r="O80" i="35" s="1"/>
  <c r="L86" i="36"/>
  <c r="N86" i="36" s="1"/>
  <c r="O86" i="36" s="1"/>
  <c r="H86" i="36"/>
  <c r="N50" i="36"/>
  <c r="O50" i="36" s="1"/>
  <c r="N79" i="36"/>
  <c r="O79" i="36" s="1"/>
  <c r="N64" i="38"/>
  <c r="O64" i="38" s="1"/>
  <c r="L88" i="33"/>
  <c r="F85" i="34"/>
  <c r="M87" i="35"/>
  <c r="K86" i="36"/>
  <c r="N5" i="39"/>
  <c r="O5" i="39" s="1"/>
  <c r="H84" i="39"/>
  <c r="N84" i="39" s="1"/>
  <c r="O84" i="39" s="1"/>
  <c r="E88" i="33"/>
  <c r="G85" i="34"/>
  <c r="N5" i="34"/>
  <c r="O5" i="34" s="1"/>
  <c r="N70" i="34"/>
  <c r="O70" i="34" s="1"/>
  <c r="D85" i="37"/>
  <c r="H88" i="38"/>
  <c r="N5" i="38"/>
  <c r="O5" i="38" s="1"/>
  <c r="N47" i="38"/>
  <c r="O47" i="38" s="1"/>
  <c r="F88" i="38"/>
  <c r="N88" i="38" s="1"/>
  <c r="O88" i="38" s="1"/>
  <c r="N68" i="38"/>
  <c r="O68" i="38" s="1"/>
  <c r="D88" i="33"/>
  <c r="N16" i="33"/>
  <c r="O16" i="33" s="1"/>
  <c r="N87" i="35"/>
  <c r="O87" i="35" s="1"/>
  <c r="N78" i="37"/>
  <c r="O78" i="37" s="1"/>
  <c r="H87" i="35"/>
  <c r="N5" i="35"/>
  <c r="O5" i="35" s="1"/>
  <c r="N5" i="33"/>
  <c r="O5" i="33" s="1"/>
  <c r="N16" i="36"/>
  <c r="O16" i="36" s="1"/>
  <c r="I86" i="36"/>
  <c r="N85" i="37" l="1"/>
  <c r="O85" i="37" s="1"/>
  <c r="N85" i="34"/>
  <c r="O85" i="34" s="1"/>
  <c r="N88" i="33"/>
  <c r="O88" i="33" s="1"/>
</calcChain>
</file>

<file path=xl/sharedStrings.xml><?xml version="1.0" encoding="utf-8"?>
<sst xmlns="http://schemas.openxmlformats.org/spreadsheetml/2006/main" count="1643" uniqueCount="211">
  <si>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</si>
  <si>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</si>
  <si>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</si>
  <si>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</si>
  <si>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</si>
  <si>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</si>
  <si>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</si>
  <si>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</si>
  <si>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</si>
  <si>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</si>
  <si>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</si>
  <si>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County Ninth-Cent Voted Fuel Tax</t>
  </si>
  <si>
    <t>Second Local Option Fuel Tax (1 to 5 Cents)</t>
  </si>
  <si>
    <t>First Local Option Fuel Tax (1 to 6 Cents)</t>
  </si>
  <si>
    <t>Utility Service Tax - Electricity</t>
  </si>
  <si>
    <t>Utility Service Tax - Water</t>
  </si>
  <si>
    <t>Utility Service Tax - Telecommunications</t>
  </si>
  <si>
    <t>Utility Service Tax - Gas</t>
  </si>
  <si>
    <t>Utility Service Tax - Propane</t>
  </si>
  <si>
    <t>Permits, Fees, and Special Assessments</t>
  </si>
  <si>
    <t>Franchise Fee - Gas</t>
  </si>
  <si>
    <t>Franchise Fee - Solid Waste</t>
  </si>
  <si>
    <t>Impact Fees - Commercial - Public Safety</t>
  </si>
  <si>
    <t>Impact Fees - Commercial - Physical Environment</t>
  </si>
  <si>
    <t>Impact Fees - Commercial - Transportation</t>
  </si>
  <si>
    <t>Impact Fees - Commercial - Culture / Recreation</t>
  </si>
  <si>
    <t>Special Assessments - Capital Improvement</t>
  </si>
  <si>
    <t>Other Permits, Fees, and Special Assessments</t>
  </si>
  <si>
    <t>Federal Grant - Public Safety</t>
  </si>
  <si>
    <t>Intergovernmental Revenue</t>
  </si>
  <si>
    <t>Federal Grant - Economic Environment</t>
  </si>
  <si>
    <t>State Grant - Public Safety</t>
  </si>
  <si>
    <t>Federal Grant - Physical Environment - Other Physical Environment</t>
  </si>
  <si>
    <t>Federal Grant - Transportation - Airport Development</t>
  </si>
  <si>
    <t>Federal Grant - Transportation - Mass Transit</t>
  </si>
  <si>
    <t>State Grant - Physical Environment - Stormwater Management</t>
  </si>
  <si>
    <t>State Grant - Physical Environment - Other Physical Environment</t>
  </si>
  <si>
    <t>State Grant - Transportation - Airport Development</t>
  </si>
  <si>
    <t>State Grant - Transportation - Mass Transit</t>
  </si>
  <si>
    <t>State Grant - Transportation - Other Transportation</t>
  </si>
  <si>
    <t>State Grant - Economic Environment</t>
  </si>
  <si>
    <t>State Grant - Culture / Recreation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</si>
  <si>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</si>
  <si>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</si>
  <si>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</si>
  <si>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Other Public Safety</t>
  </si>
  <si>
    <t>State Shared Revenues - Transportation - Other Transportation</t>
  </si>
  <si>
    <t>Grants from Other Local Units - Public Safety</t>
  </si>
  <si>
    <t>Grants from Other Local Units - Physical Environment</t>
  </si>
  <si>
    <t>Grants from Other Local Units - Transportation</t>
  </si>
  <si>
    <t>Grants from Other Local Units - Culture / Recreation</t>
  </si>
  <si>
    <t>Grants from Other Local Units - Other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</si>
  <si>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</si>
  <si>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</si>
  <si>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</si>
  <si>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</si>
  <si>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</si>
  <si>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</si>
  <si>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</si>
  <si>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</si>
  <si>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General Gov't (Not Court-Related) - Internal Service Fund Fees and Charges</t>
  </si>
  <si>
    <t>General Gov't (Not Court-Related) - Other General Gov't Charges and Fees</t>
  </si>
  <si>
    <t>Public Safety - Law Enforcement Services</t>
  </si>
  <si>
    <t>Public Safety - Fire Protection</t>
  </si>
  <si>
    <t>Physical Environment - Electric Utility</t>
  </si>
  <si>
    <t>Physical Environment - Water Utility</t>
  </si>
  <si>
    <t>Physical Environment - Garbage / Solid Waste</t>
  </si>
  <si>
    <t>Physical Environment - Sewer / Wastewater Utility</t>
  </si>
  <si>
    <t>Physical Environment - Cemetary</t>
  </si>
  <si>
    <t>Physical Environment - Other Physical Environment Charges</t>
  </si>
  <si>
    <t>Transportation (User Fees) - Airports</t>
  </si>
  <si>
    <t>Transportation (User Fees) - Mass Transit</t>
  </si>
  <si>
    <t>Transportation (User Fees) - Parking Facilities</t>
  </si>
  <si>
    <t>Culture / Recreation - Libraries</t>
  </si>
  <si>
    <t>Culture / Recreation - Parks and Recreation</t>
  </si>
  <si>
    <t>Culture / Recreation - Special Recreation Facilities</t>
  </si>
  <si>
    <t>Total - All Account Codes</t>
  </si>
  <si>
    <t>Local Fiscal Year Ended September 30, 2009</t>
  </si>
  <si>
    <t>Court-Ordered Judgments and Fines - As Decided by County Court Criminal</t>
  </si>
  <si>
    <t>Fines - Library</t>
  </si>
  <si>
    <t>Fines - Local Ordinance Violations</t>
  </si>
  <si>
    <t>Interest and Other Earnings - Interest</t>
  </si>
  <si>
    <t>Interest and Other Earnings - Net Increase (Decrease) in Fair Value of Investments</t>
  </si>
  <si>
    <t>Rents and Royalties</t>
  </si>
  <si>
    <t>Disposition of Fixed Assets</t>
  </si>
  <si>
    <t>Sale of Surplus Materials and Scrap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</si>
  <si>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</si>
  <si>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</si>
  <si>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</si>
  <si>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</si>
  <si>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Proceeds - Debt Proceeds</t>
  </si>
  <si>
    <t>Proprietary Non-Operating Sources - Interest</t>
  </si>
  <si>
    <t>Proprietary Non-Operating Sources - Other Grants and Donations</t>
  </si>
  <si>
    <t>Proprietary Non-Operating Sources - Capital Contributions from Other Public Source</t>
  </si>
  <si>
    <t>Proprietary Non-Operating Sources - Capital Contributions from Private Source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</si>
  <si>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</si>
  <si>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</si>
  <si>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</si>
  <si>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</si>
  <si>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</si>
  <si>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</si>
  <si>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</si>
  <si>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Lakeland Revenues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</si>
  <si>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</si>
  <si>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</si>
  <si>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</si>
  <si>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</si>
  <si>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Communications Services Taxes</t>
  </si>
  <si>
    <t>State Grant - Other</t>
  </si>
  <si>
    <t>Proprietary Non-Operating Sources - Federal Grants and Donations</t>
  </si>
  <si>
    <t>2011 Municipal Population:</t>
  </si>
  <si>
    <t>Local Fiscal Year Ended September 30, 2012</t>
  </si>
  <si>
    <t>2012 Municipal Population:</t>
  </si>
  <si>
    <t>Local Fiscal Year Ended September 30, 2013</t>
  </si>
  <si>
    <t>Utility Service Tax - Fuel Oil</t>
  </si>
  <si>
    <t>Communications Services Taxes (Chapter 202, F.S.)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</si>
  <si>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</si>
  <si>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</si>
  <si>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</si>
  <si>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State Shared Revenues - General Government - Other General Government</t>
  </si>
  <si>
    <t>General Government - Internal Service Fund Fees and Charges</t>
  </si>
  <si>
    <t>General Government - Other General Government Charges and Fees</t>
  </si>
  <si>
    <t>Transportation - Airports</t>
  </si>
  <si>
    <t>Transportation - Parking Facilities</t>
  </si>
  <si>
    <t>Sales - Disposition of Fixed Assets</t>
  </si>
  <si>
    <t>Sales - Sale of Surplus Materials and Scrap</t>
  </si>
  <si>
    <t>Proprietary Non-Operating - Interest</t>
  </si>
  <si>
    <t>Proprietary Non-Operating - Federal Grants and Donations</t>
  </si>
  <si>
    <t>Proprietary Non-Operating - Capital Contributions from Other Public Source</t>
  </si>
  <si>
    <t>Proprietary Non-Operating - Capital Contributions from Private Source</t>
  </si>
  <si>
    <t>2013 Municipal Population:</t>
  </si>
  <si>
    <t>Local Fiscal Year Ended September 30, 2008</t>
  </si>
  <si>
    <t>Permits and Franchise Fees</t>
  </si>
  <si>
    <t>Other Permits and Fees</t>
  </si>
  <si>
    <t>Impact Fees - Public Safety</t>
  </si>
  <si>
    <t>Impact Fees - Physical Environment</t>
  </si>
  <si>
    <t>Impact Fees - Transportation</t>
  </si>
  <si>
    <t>Impact Fees - Culture / Recreation</t>
  </si>
  <si>
    <t>2008 Municipal Population:</t>
  </si>
  <si>
    <t>Local Fiscal Year Ended September 30, 2014</t>
  </si>
  <si>
    <t>Proprietary Non-Operating - Other Non-Operating Sources</t>
  </si>
  <si>
    <t>2014 Municipal Population:</t>
  </si>
  <si>
    <t>Local Fiscal Year Ended September 30, 2015</t>
  </si>
  <si>
    <t>Other Charges for Services</t>
  </si>
  <si>
    <t>2015 Municipal Population:</t>
  </si>
  <si>
    <t>Local Fiscal Year Ended September 30, 2016</t>
  </si>
  <si>
    <t>2016 Municipal Population:</t>
  </si>
  <si>
    <t>Local Fiscal Year Ended September 30, 2017</t>
  </si>
  <si>
    <t>Licenses</t>
  </si>
  <si>
    <t>Federal Grant - Physical Environment - Water Supply System</t>
  </si>
  <si>
    <t>Federal Grant - Transportation - Other Transportation</t>
  </si>
  <si>
    <t>State Shared Revenues - General Government - Revenue Sharing Proceeds</t>
  </si>
  <si>
    <t>State Shared Revenues - Public Safety - Firefighter Supplemental Compensation</t>
  </si>
  <si>
    <t>Transportation - Other Transportation Charges</t>
  </si>
  <si>
    <t>Economic Environment - Housing</t>
  </si>
  <si>
    <t>Proceeds - Installment Purchases and Capital Lease Proceeds</t>
  </si>
  <si>
    <t>Proceeds of General Capital Asset Dispositions - Sales</t>
  </si>
  <si>
    <t>2017 Municipal Population:</t>
  </si>
  <si>
    <t>Local Fiscal Year Ended September 30, 2018</t>
  </si>
  <si>
    <t>Federal Grant - Culture / Recreation</t>
  </si>
  <si>
    <t>2018 Municipal Population:</t>
  </si>
  <si>
    <t>Local Fiscal Year Ended September 30, 2019</t>
  </si>
  <si>
    <t>2019 Municipal Population:</t>
  </si>
  <si>
    <t>Local Fiscal Year Ended September 30, 2020</t>
  </si>
  <si>
    <t>Impact Fees - Residential - Public Safety</t>
  </si>
  <si>
    <t>Impact Fees - Residential - Transportation</t>
  </si>
  <si>
    <t>Impact Fees - Residential - Culture / Recreation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</si>
  <si>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</si>
  <si>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</si>
  <si>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</si>
  <si>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</si>
  <si>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</si>
  <si>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</si>
  <si>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</si>
  <si>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</si>
  <si>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Local Communications Services Taxes</t>
  </si>
  <si>
    <t>Building Permits (Buildling Permit Fees)</t>
  </si>
  <si>
    <t>Impact Fees - Residential - School</t>
  </si>
  <si>
    <t>Impact Fees - Residential - Other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</si>
  <si>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</si>
  <si>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</si>
  <si>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</si>
  <si>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</si>
  <si>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State Shared Revenues - Transportation - Fuel Tax Refunds and Credits</t>
  </si>
  <si>
    <t>2021 Municipal Population:</t>
  </si>
  <si>
    <t>Local Fiscal Year Ended September 30, 2022</t>
  </si>
  <si>
    <t>Insurance Premium Tax for Firefighters' Pension</t>
  </si>
  <si>
    <t>Insurance Premium Tax for Police Officers' Retirement</t>
  </si>
  <si>
    <t>Local Business Tax (Chapter 205, F.S.)</t>
  </si>
  <si>
    <t>Permits - Other</t>
  </si>
  <si>
    <t>Impact Fees - Commercial - Other</t>
  </si>
  <si>
    <t>Special Assessments - Charges for Public Services</t>
  </si>
  <si>
    <t>Inspection Fee</t>
  </si>
  <si>
    <t>Stormwater Fee</t>
  </si>
  <si>
    <t>Other Financial Assistance - Federal Source</t>
  </si>
  <si>
    <t>State Shared Revenues - Economic Environment</t>
  </si>
  <si>
    <t>Shared Revenue from Other Local Units</t>
  </si>
  <si>
    <t>Public Safety - Protective Inspection Fees</t>
  </si>
  <si>
    <t>Economic Environment - Other Economic Environment Charges</t>
  </si>
  <si>
    <t>Sale of Contraband Property Seized by Law Enforcement</t>
  </si>
  <si>
    <t>Interest and Other Earnings - Dividends</t>
  </si>
  <si>
    <t>Other Miscellaneous Revenues - Settlements</t>
  </si>
  <si>
    <t>Contributions from Enterprise Operations</t>
  </si>
  <si>
    <t>Proceeds - Leases</t>
  </si>
  <si>
    <t>Proprietary Non-Operating Sources - State Grants and Donations</t>
  </si>
  <si>
    <t>Proprietary Non-Operating Sources - Other Non-Operating Sources</t>
  </si>
  <si>
    <t>2022 Municipal Population:</t>
  </si>
  <si>
    <t>Local Fiscal Year Ended September 30, 2023</t>
  </si>
  <si>
    <t>Grants from Other Local Units - Economic Environment</t>
  </si>
  <si>
    <t>Proceeds - Leases - Financial Agreements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</si>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</sst>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03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102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207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95</v>
      </c>
      <c r="B3" s="62"/>
      <c r="C3" s="63"/>
      <c r="D3" s="67" t="s">
        <v>52</v>
      </c>
      <c r="E3" s="68"/>
      <c r="F3" s="68"/>
      <c r="G3" s="68"/>
      <c r="H3" s="69"/>
      <c r="I3" s="67" t="s">
        <v>53</v>
      </c>
      <c r="J3" s="69"/>
      <c r="K3" s="67" t="s">
        <v>55</v>
      </c>
      <c r="L3" s="68"/>
      <c r="M3" s="69"/>
      <c r="N3" s="36"/>
      <c r="O3" s="37"/>
      <c r="P3" s="70" t="s">
        <v>169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96</v>
      </c>
      <c r="F4" s="34" t="s">
        <v>97</v>
      </c>
      <c r="G4" s="34" t="s">
        <v>98</v>
      </c>
      <c r="H4" s="34" t="s">
        <v>5</v>
      </c>
      <c r="I4" s="34" t="s">
        <v>6</v>
      </c>
      <c r="J4" s="35" t="s">
        <v>99</v>
      </c>
      <c r="K4" s="35" t="s">
        <v>7</v>
      </c>
      <c r="L4" s="35" t="s">
        <v>8</v>
      </c>
      <c r="M4" s="35" t="s">
        <v>170</v>
      </c>
      <c r="N4" s="35" t="s">
        <v>9</v>
      </c>
      <c r="O4" s="35" t="s">
        <v>171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172</v>
      </c>
      <c r="B5" s="26"/>
      <c r="C5" s="26"/>
      <c r="D5" s="27">
        <f t="shared" ref="D5:N5" si="0">SUM(D6:D17)</f>
        <v>68953671</v>
      </c>
      <c r="E5" s="27">
        <f t="shared" si="0"/>
        <v>0</v>
      </c>
      <c r="F5" s="27">
        <f t="shared" si="0"/>
        <v>0</v>
      </c>
      <c r="G5" s="27">
        <f t="shared" si="0"/>
        <v>6738054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2574669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78266394</v>
      </c>
      <c r="P5" s="33">
        <f t="shared" ref="P5:P36" si="1">(O5/P$101)</f>
        <v>641.69613341204251</v>
      </c>
      <c r="Q5" s="6"/>
    </row>
    <row r="6" spans="1:134">
      <c r="A6" s="12"/>
      <c r="B6" s="25">
        <v>311</v>
      </c>
      <c r="C6" s="20" t="s">
        <v>2</v>
      </c>
      <c r="D6" s="46">
        <v>49787941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49787941</v>
      </c>
      <c r="P6" s="47">
        <f t="shared" si="1"/>
        <v>408.2049471992654</v>
      </c>
      <c r="Q6" s="9"/>
    </row>
    <row r="7" spans="1:134">
      <c r="A7" s="12"/>
      <c r="B7" s="25">
        <v>312.3</v>
      </c>
      <c r="C7" s="20" t="s">
        <v>11</v>
      </c>
      <c r="D7" s="46">
        <v>0</v>
      </c>
      <c r="E7" s="46">
        <v>0</v>
      </c>
      <c r="F7" s="46">
        <v>0</v>
      </c>
      <c r="G7" s="46">
        <v>553951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7" si="2">SUM(D7:N7)</f>
        <v>553951</v>
      </c>
      <c r="P7" s="47">
        <f t="shared" si="1"/>
        <v>4.5417732520005245</v>
      </c>
      <c r="Q7" s="9"/>
    </row>
    <row r="8" spans="1:134">
      <c r="A8" s="12"/>
      <c r="B8" s="25">
        <v>312.41000000000003</v>
      </c>
      <c r="C8" s="20" t="s">
        <v>173</v>
      </c>
      <c r="D8" s="46">
        <v>0</v>
      </c>
      <c r="E8" s="46">
        <v>0</v>
      </c>
      <c r="F8" s="46">
        <v>0</v>
      </c>
      <c r="G8" s="46">
        <v>3087996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3087996</v>
      </c>
      <c r="P8" s="47">
        <f t="shared" si="1"/>
        <v>25.318083431719796</v>
      </c>
      <c r="Q8" s="9"/>
    </row>
    <row r="9" spans="1:134">
      <c r="A9" s="12"/>
      <c r="B9" s="25">
        <v>312.43</v>
      </c>
      <c r="C9" s="20" t="s">
        <v>174</v>
      </c>
      <c r="D9" s="46">
        <v>0</v>
      </c>
      <c r="E9" s="46">
        <v>0</v>
      </c>
      <c r="F9" s="46">
        <v>0</v>
      </c>
      <c r="G9" s="46">
        <v>3096107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3096107</v>
      </c>
      <c r="P9" s="47">
        <f t="shared" si="1"/>
        <v>25.384584481175391</v>
      </c>
      <c r="Q9" s="9"/>
    </row>
    <row r="10" spans="1:134">
      <c r="A10" s="12"/>
      <c r="B10" s="25">
        <v>312.52</v>
      </c>
      <c r="C10" s="20" t="s">
        <v>187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2574669</v>
      </c>
      <c r="L10" s="46">
        <v>0</v>
      </c>
      <c r="M10" s="46">
        <v>0</v>
      </c>
      <c r="N10" s="46">
        <v>0</v>
      </c>
      <c r="O10" s="46">
        <f t="shared" si="2"/>
        <v>2574669</v>
      </c>
      <c r="P10" s="47">
        <f t="shared" si="1"/>
        <v>21.109381149153876</v>
      </c>
      <c r="Q10" s="9"/>
    </row>
    <row r="11" spans="1:134">
      <c r="A11" s="12"/>
      <c r="B11" s="25">
        <v>314.10000000000002</v>
      </c>
      <c r="C11" s="20" t="s">
        <v>14</v>
      </c>
      <c r="D11" s="46">
        <v>9554610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9554610</v>
      </c>
      <c r="P11" s="47">
        <f t="shared" si="1"/>
        <v>78.33702282565919</v>
      </c>
      <c r="Q11" s="9"/>
    </row>
    <row r="12" spans="1:134">
      <c r="A12" s="12"/>
      <c r="B12" s="25">
        <v>314.3</v>
      </c>
      <c r="C12" s="20" t="s">
        <v>15</v>
      </c>
      <c r="D12" s="46">
        <v>2340952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2340952</v>
      </c>
      <c r="P12" s="47">
        <f t="shared" si="1"/>
        <v>19.193165420438149</v>
      </c>
      <c r="Q12" s="9"/>
    </row>
    <row r="13" spans="1:134">
      <c r="A13" s="12"/>
      <c r="B13" s="25">
        <v>314.39999999999998</v>
      </c>
      <c r="C13" s="20" t="s">
        <v>17</v>
      </c>
      <c r="D13" s="46">
        <v>106642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106642</v>
      </c>
      <c r="P13" s="47">
        <f t="shared" si="1"/>
        <v>0.87434409025318116</v>
      </c>
      <c r="Q13" s="9"/>
    </row>
    <row r="14" spans="1:134">
      <c r="A14" s="12"/>
      <c r="B14" s="25">
        <v>314.7</v>
      </c>
      <c r="C14" s="20" t="s">
        <v>114</v>
      </c>
      <c r="D14" s="46">
        <v>10418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10418</v>
      </c>
      <c r="P14" s="47">
        <f t="shared" si="1"/>
        <v>8.5415846779483148E-2</v>
      </c>
      <c r="Q14" s="9"/>
    </row>
    <row r="15" spans="1:134">
      <c r="A15" s="12"/>
      <c r="B15" s="25">
        <v>314.8</v>
      </c>
      <c r="C15" s="20" t="s">
        <v>18</v>
      </c>
      <c r="D15" s="46">
        <v>326199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326199</v>
      </c>
      <c r="P15" s="47">
        <f t="shared" si="1"/>
        <v>2.6744637937819755</v>
      </c>
      <c r="Q15" s="9"/>
    </row>
    <row r="16" spans="1:134">
      <c r="A16" s="12"/>
      <c r="B16" s="25">
        <v>315.2</v>
      </c>
      <c r="C16" s="20" t="s">
        <v>175</v>
      </c>
      <c r="D16" s="46">
        <v>4981733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2"/>
        <v>4981733</v>
      </c>
      <c r="P16" s="47">
        <f t="shared" si="1"/>
        <v>40.844590384363109</v>
      </c>
      <c r="Q16" s="9"/>
    </row>
    <row r="17" spans="1:17">
      <c r="A17" s="12"/>
      <c r="B17" s="25">
        <v>316</v>
      </c>
      <c r="C17" s="20" t="s">
        <v>188</v>
      </c>
      <c r="D17" s="46">
        <v>1845176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2"/>
        <v>1845176</v>
      </c>
      <c r="P17" s="47">
        <f t="shared" si="1"/>
        <v>15.128361537452447</v>
      </c>
      <c r="Q17" s="9"/>
    </row>
    <row r="18" spans="1:17" ht="15.75">
      <c r="A18" s="29" t="s">
        <v>19</v>
      </c>
      <c r="B18" s="30"/>
      <c r="C18" s="31"/>
      <c r="D18" s="32">
        <f t="shared" ref="D18:N18" si="3">SUM(D19:D32)</f>
        <v>755238</v>
      </c>
      <c r="E18" s="32">
        <f t="shared" si="3"/>
        <v>10991850</v>
      </c>
      <c r="F18" s="32">
        <f t="shared" si="3"/>
        <v>0</v>
      </c>
      <c r="G18" s="32">
        <f t="shared" si="3"/>
        <v>4510427</v>
      </c>
      <c r="H18" s="32">
        <f t="shared" si="3"/>
        <v>0</v>
      </c>
      <c r="I18" s="32">
        <f t="shared" si="3"/>
        <v>882461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6036258</v>
      </c>
      <c r="N18" s="32">
        <f t="shared" si="3"/>
        <v>0</v>
      </c>
      <c r="O18" s="44">
        <f>SUM(D18:N18)</f>
        <v>23176234</v>
      </c>
      <c r="P18" s="45">
        <f t="shared" si="1"/>
        <v>190.01897218942673</v>
      </c>
      <c r="Q18" s="10"/>
    </row>
    <row r="19" spans="1:17">
      <c r="A19" s="12"/>
      <c r="B19" s="25">
        <v>322</v>
      </c>
      <c r="C19" s="20" t="s">
        <v>176</v>
      </c>
      <c r="D19" s="46">
        <v>0</v>
      </c>
      <c r="E19" s="46">
        <v>2346194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>SUM(D19:N19)</f>
        <v>2346194</v>
      </c>
      <c r="P19" s="47">
        <f t="shared" si="1"/>
        <v>19.236143906598453</v>
      </c>
      <c r="Q19" s="9"/>
    </row>
    <row r="20" spans="1:17">
      <c r="A20" s="12"/>
      <c r="B20" s="25">
        <v>322.89999999999998</v>
      </c>
      <c r="C20" s="20" t="s">
        <v>189</v>
      </c>
      <c r="D20" s="46">
        <v>108640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32" si="4">SUM(D20:N20)</f>
        <v>108640</v>
      </c>
      <c r="P20" s="47">
        <f t="shared" si="1"/>
        <v>0.89072543617998168</v>
      </c>
      <c r="Q20" s="9"/>
    </row>
    <row r="21" spans="1:17">
      <c r="A21" s="12"/>
      <c r="B21" s="25">
        <v>323.39999999999998</v>
      </c>
      <c r="C21" s="20" t="s">
        <v>20</v>
      </c>
      <c r="D21" s="46">
        <v>367708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367708</v>
      </c>
      <c r="P21" s="47">
        <f t="shared" si="1"/>
        <v>3.0147907647907646</v>
      </c>
      <c r="Q21" s="9"/>
    </row>
    <row r="22" spans="1:17">
      <c r="A22" s="12"/>
      <c r="B22" s="25">
        <v>323.7</v>
      </c>
      <c r="C22" s="20" t="s">
        <v>21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882461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882461</v>
      </c>
      <c r="P22" s="47">
        <f t="shared" si="1"/>
        <v>7.2351846385937293</v>
      </c>
      <c r="Q22" s="9"/>
    </row>
    <row r="23" spans="1:17">
      <c r="A23" s="12"/>
      <c r="B23" s="25">
        <v>324.11</v>
      </c>
      <c r="C23" s="20" t="s">
        <v>164</v>
      </c>
      <c r="D23" s="46">
        <v>0</v>
      </c>
      <c r="E23" s="46">
        <v>0</v>
      </c>
      <c r="F23" s="46">
        <v>0</v>
      </c>
      <c r="G23" s="46">
        <v>545113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545113</v>
      </c>
      <c r="P23" s="47">
        <f t="shared" si="1"/>
        <v>4.4693116227207135</v>
      </c>
      <c r="Q23" s="9"/>
    </row>
    <row r="24" spans="1:17">
      <c r="A24" s="12"/>
      <c r="B24" s="25">
        <v>324.12</v>
      </c>
      <c r="C24" s="20" t="s">
        <v>22</v>
      </c>
      <c r="D24" s="46">
        <v>0</v>
      </c>
      <c r="E24" s="46">
        <v>0</v>
      </c>
      <c r="F24" s="46">
        <v>0</v>
      </c>
      <c r="G24" s="46">
        <v>91764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91764</v>
      </c>
      <c r="P24" s="47">
        <f t="shared" si="1"/>
        <v>0.75236127508854778</v>
      </c>
      <c r="Q24" s="9"/>
    </row>
    <row r="25" spans="1:17">
      <c r="A25" s="12"/>
      <c r="B25" s="25">
        <v>324.31</v>
      </c>
      <c r="C25" s="20" t="s">
        <v>165</v>
      </c>
      <c r="D25" s="46">
        <v>0</v>
      </c>
      <c r="E25" s="46">
        <v>0</v>
      </c>
      <c r="F25" s="46">
        <v>0</v>
      </c>
      <c r="G25" s="46">
        <v>1661087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1661087</v>
      </c>
      <c r="P25" s="47">
        <f t="shared" si="1"/>
        <v>13.619039420175783</v>
      </c>
      <c r="Q25" s="9"/>
    </row>
    <row r="26" spans="1:17">
      <c r="A26" s="12"/>
      <c r="B26" s="25">
        <v>324.32</v>
      </c>
      <c r="C26" s="20" t="s">
        <v>24</v>
      </c>
      <c r="D26" s="46">
        <v>0</v>
      </c>
      <c r="E26" s="46">
        <v>0</v>
      </c>
      <c r="F26" s="46">
        <v>0</v>
      </c>
      <c r="G26" s="46">
        <v>303559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303559</v>
      </c>
      <c r="P26" s="47">
        <f t="shared" si="1"/>
        <v>2.4888413354322445</v>
      </c>
      <c r="Q26" s="9"/>
    </row>
    <row r="27" spans="1:17">
      <c r="A27" s="12"/>
      <c r="B27" s="25">
        <v>324.61</v>
      </c>
      <c r="C27" s="20" t="s">
        <v>166</v>
      </c>
      <c r="D27" s="46">
        <v>0</v>
      </c>
      <c r="E27" s="46">
        <v>0</v>
      </c>
      <c r="F27" s="46">
        <v>0</v>
      </c>
      <c r="G27" s="46">
        <v>1908904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1908904</v>
      </c>
      <c r="P27" s="47">
        <f t="shared" si="1"/>
        <v>15.650859241768332</v>
      </c>
      <c r="Q27" s="9"/>
    </row>
    <row r="28" spans="1:17">
      <c r="A28" s="12"/>
      <c r="B28" s="25">
        <v>324.92</v>
      </c>
      <c r="C28" s="20" t="s">
        <v>190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6036258</v>
      </c>
      <c r="N28" s="46">
        <v>0</v>
      </c>
      <c r="O28" s="46">
        <f t="shared" si="4"/>
        <v>6036258</v>
      </c>
      <c r="P28" s="47">
        <f t="shared" si="1"/>
        <v>49.490505706414794</v>
      </c>
      <c r="Q28" s="9"/>
    </row>
    <row r="29" spans="1:17">
      <c r="A29" s="12"/>
      <c r="B29" s="25">
        <v>325.2</v>
      </c>
      <c r="C29" s="20" t="s">
        <v>191</v>
      </c>
      <c r="D29" s="46">
        <v>17832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17832</v>
      </c>
      <c r="P29" s="47">
        <f t="shared" si="1"/>
        <v>0.14620228256591894</v>
      </c>
      <c r="Q29" s="9"/>
    </row>
    <row r="30" spans="1:17">
      <c r="A30" s="12"/>
      <c r="B30" s="25">
        <v>329.1</v>
      </c>
      <c r="C30" s="20" t="s">
        <v>192</v>
      </c>
      <c r="D30" s="46">
        <v>257991</v>
      </c>
      <c r="E30" s="46">
        <v>332207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4"/>
        <v>590198</v>
      </c>
      <c r="P30" s="47">
        <f t="shared" si="1"/>
        <v>4.8389577594123052</v>
      </c>
      <c r="Q30" s="9"/>
    </row>
    <row r="31" spans="1:17">
      <c r="A31" s="12"/>
      <c r="B31" s="25">
        <v>329.2</v>
      </c>
      <c r="C31" s="20" t="s">
        <v>193</v>
      </c>
      <c r="D31" s="46">
        <v>0</v>
      </c>
      <c r="E31" s="46">
        <v>8294134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4"/>
        <v>8294134</v>
      </c>
      <c r="P31" s="47">
        <f t="shared" si="1"/>
        <v>68.002541650268924</v>
      </c>
      <c r="Q31" s="9"/>
    </row>
    <row r="32" spans="1:17">
      <c r="A32" s="12"/>
      <c r="B32" s="25">
        <v>329.5</v>
      </c>
      <c r="C32" s="20" t="s">
        <v>179</v>
      </c>
      <c r="D32" s="46">
        <v>3067</v>
      </c>
      <c r="E32" s="46">
        <v>19315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4"/>
        <v>22382</v>
      </c>
      <c r="P32" s="47">
        <f t="shared" si="1"/>
        <v>0.18350714941624033</v>
      </c>
      <c r="Q32" s="9"/>
    </row>
    <row r="33" spans="1:17" ht="15.75">
      <c r="A33" s="29" t="s">
        <v>180</v>
      </c>
      <c r="B33" s="30"/>
      <c r="C33" s="31"/>
      <c r="D33" s="32">
        <f t="shared" ref="D33:N33" si="5">SUM(D34:D54)</f>
        <v>17502532</v>
      </c>
      <c r="E33" s="32">
        <f t="shared" si="5"/>
        <v>12440661</v>
      </c>
      <c r="F33" s="32">
        <f t="shared" si="5"/>
        <v>0</v>
      </c>
      <c r="G33" s="32">
        <f t="shared" si="5"/>
        <v>4867637</v>
      </c>
      <c r="H33" s="32">
        <f t="shared" si="5"/>
        <v>0</v>
      </c>
      <c r="I33" s="32">
        <f t="shared" si="5"/>
        <v>1034751</v>
      </c>
      <c r="J33" s="32">
        <f t="shared" si="5"/>
        <v>152080</v>
      </c>
      <c r="K33" s="32">
        <f t="shared" si="5"/>
        <v>0</v>
      </c>
      <c r="L33" s="32">
        <f t="shared" si="5"/>
        <v>0</v>
      </c>
      <c r="M33" s="32">
        <f t="shared" si="5"/>
        <v>0</v>
      </c>
      <c r="N33" s="32">
        <f t="shared" si="5"/>
        <v>0</v>
      </c>
      <c r="O33" s="44">
        <f>SUM(D33:N33)</f>
        <v>35997661</v>
      </c>
      <c r="P33" s="45">
        <f t="shared" si="1"/>
        <v>295.14020890725436</v>
      </c>
      <c r="Q33" s="10"/>
    </row>
    <row r="34" spans="1:17">
      <c r="A34" s="12"/>
      <c r="B34" s="25">
        <v>331.2</v>
      </c>
      <c r="C34" s="20" t="s">
        <v>28</v>
      </c>
      <c r="D34" s="46">
        <v>88606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>SUM(D34:N34)</f>
        <v>88606</v>
      </c>
      <c r="P34" s="47">
        <f t="shared" si="1"/>
        <v>0.7264692378328742</v>
      </c>
      <c r="Q34" s="9"/>
    </row>
    <row r="35" spans="1:17">
      <c r="A35" s="12"/>
      <c r="B35" s="25">
        <v>331.49</v>
      </c>
      <c r="C35" s="20" t="s">
        <v>150</v>
      </c>
      <c r="D35" s="46">
        <v>0</v>
      </c>
      <c r="E35" s="46">
        <v>0</v>
      </c>
      <c r="F35" s="46">
        <v>0</v>
      </c>
      <c r="G35" s="46">
        <v>5834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ref="O35:O48" si="6">SUM(D35:N35)</f>
        <v>5834</v>
      </c>
      <c r="P35" s="47">
        <f t="shared" si="1"/>
        <v>4.783221828676374E-2</v>
      </c>
      <c r="Q35" s="9"/>
    </row>
    <row r="36" spans="1:17">
      <c r="A36" s="12"/>
      <c r="B36" s="25">
        <v>331.5</v>
      </c>
      <c r="C36" s="20" t="s">
        <v>30</v>
      </c>
      <c r="D36" s="46">
        <v>0</v>
      </c>
      <c r="E36" s="46">
        <v>1119184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1119184</v>
      </c>
      <c r="P36" s="47">
        <f t="shared" si="1"/>
        <v>9.1760461760461762</v>
      </c>
      <c r="Q36" s="9"/>
    </row>
    <row r="37" spans="1:17">
      <c r="A37" s="12"/>
      <c r="B37" s="25">
        <v>331.7</v>
      </c>
      <c r="C37" s="20" t="s">
        <v>159</v>
      </c>
      <c r="D37" s="46">
        <v>5839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5839</v>
      </c>
      <c r="P37" s="47">
        <f t="shared" ref="P37:P68" si="7">(O37/P$101)</f>
        <v>4.7873212645939918E-2</v>
      </c>
      <c r="Q37" s="9"/>
    </row>
    <row r="38" spans="1:17">
      <c r="A38" s="12"/>
      <c r="B38" s="25">
        <v>332</v>
      </c>
      <c r="C38" s="20" t="s">
        <v>194</v>
      </c>
      <c r="D38" s="46">
        <v>952235</v>
      </c>
      <c r="E38" s="46">
        <v>207132</v>
      </c>
      <c r="F38" s="46">
        <v>0</v>
      </c>
      <c r="G38" s="46">
        <v>0</v>
      </c>
      <c r="H38" s="46">
        <v>0</v>
      </c>
      <c r="I38" s="46">
        <v>1034751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2194118</v>
      </c>
      <c r="P38" s="47">
        <f t="shared" si="7"/>
        <v>17.989292273383182</v>
      </c>
      <c r="Q38" s="9"/>
    </row>
    <row r="39" spans="1:17">
      <c r="A39" s="12"/>
      <c r="B39" s="25">
        <v>334.2</v>
      </c>
      <c r="C39" s="20" t="s">
        <v>31</v>
      </c>
      <c r="D39" s="46">
        <v>215274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215274</v>
      </c>
      <c r="P39" s="47">
        <f t="shared" si="7"/>
        <v>1.765003935458481</v>
      </c>
      <c r="Q39" s="9"/>
    </row>
    <row r="40" spans="1:17">
      <c r="A40" s="12"/>
      <c r="B40" s="25">
        <v>334.36</v>
      </c>
      <c r="C40" s="20" t="s">
        <v>35</v>
      </c>
      <c r="D40" s="46">
        <v>0</v>
      </c>
      <c r="E40" s="46">
        <v>15415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15415</v>
      </c>
      <c r="P40" s="47">
        <f t="shared" si="7"/>
        <v>0.1263856093401548</v>
      </c>
      <c r="Q40" s="9"/>
    </row>
    <row r="41" spans="1:17">
      <c r="A41" s="12"/>
      <c r="B41" s="25">
        <v>334.49</v>
      </c>
      <c r="C41" s="20" t="s">
        <v>39</v>
      </c>
      <c r="D41" s="46">
        <v>0</v>
      </c>
      <c r="E41" s="46">
        <v>0</v>
      </c>
      <c r="F41" s="46">
        <v>0</v>
      </c>
      <c r="G41" s="46">
        <v>1680783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1680783</v>
      </c>
      <c r="P41" s="47">
        <f t="shared" si="7"/>
        <v>13.780524399842582</v>
      </c>
      <c r="Q41" s="9"/>
    </row>
    <row r="42" spans="1:17">
      <c r="A42" s="12"/>
      <c r="B42" s="25">
        <v>334.5</v>
      </c>
      <c r="C42" s="20" t="s">
        <v>40</v>
      </c>
      <c r="D42" s="46">
        <v>0</v>
      </c>
      <c r="E42" s="46">
        <v>30167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30167</v>
      </c>
      <c r="P42" s="47">
        <f t="shared" si="7"/>
        <v>0.24733536665354847</v>
      </c>
      <c r="Q42" s="9"/>
    </row>
    <row r="43" spans="1:17">
      <c r="A43" s="12"/>
      <c r="B43" s="25">
        <v>334.7</v>
      </c>
      <c r="C43" s="20" t="s">
        <v>41</v>
      </c>
      <c r="D43" s="46">
        <v>0</v>
      </c>
      <c r="E43" s="46">
        <v>0</v>
      </c>
      <c r="F43" s="46">
        <v>0</v>
      </c>
      <c r="G43" s="46">
        <v>1039876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1039876</v>
      </c>
      <c r="P43" s="47">
        <f t="shared" si="7"/>
        <v>8.5258100485373216</v>
      </c>
      <c r="Q43" s="9"/>
    </row>
    <row r="44" spans="1:17">
      <c r="A44" s="12"/>
      <c r="B44" s="25">
        <v>335.125</v>
      </c>
      <c r="C44" s="20" t="s">
        <v>181</v>
      </c>
      <c r="D44" s="46">
        <v>4722607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6"/>
        <v>4722607</v>
      </c>
      <c r="P44" s="47">
        <f t="shared" si="7"/>
        <v>38.720049521185885</v>
      </c>
      <c r="Q44" s="9"/>
    </row>
    <row r="45" spans="1:17">
      <c r="A45" s="12"/>
      <c r="B45" s="25">
        <v>335.14</v>
      </c>
      <c r="C45" s="20" t="s">
        <v>116</v>
      </c>
      <c r="D45" s="46">
        <v>276908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6"/>
        <v>276908</v>
      </c>
      <c r="P45" s="47">
        <f t="shared" si="7"/>
        <v>2.270333202151384</v>
      </c>
      <c r="Q45" s="9"/>
    </row>
    <row r="46" spans="1:17">
      <c r="A46" s="12"/>
      <c r="B46" s="25">
        <v>335.15</v>
      </c>
      <c r="C46" s="20" t="s">
        <v>117</v>
      </c>
      <c r="D46" s="46">
        <v>121188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6"/>
        <v>121188</v>
      </c>
      <c r="P46" s="47">
        <f t="shared" si="7"/>
        <v>0.99360487996851632</v>
      </c>
      <c r="Q46" s="9"/>
    </row>
    <row r="47" spans="1:17">
      <c r="A47" s="12"/>
      <c r="B47" s="25">
        <v>335.18</v>
      </c>
      <c r="C47" s="20" t="s">
        <v>182</v>
      </c>
      <c r="D47" s="46">
        <v>9633865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6"/>
        <v>9633865</v>
      </c>
      <c r="P47" s="47">
        <f t="shared" si="7"/>
        <v>78.986824412960772</v>
      </c>
      <c r="Q47" s="9"/>
    </row>
    <row r="48" spans="1:17">
      <c r="A48" s="12"/>
      <c r="B48" s="25">
        <v>335.21</v>
      </c>
      <c r="C48" s="20" t="s">
        <v>152</v>
      </c>
      <c r="D48" s="46">
        <v>75766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6"/>
        <v>75766</v>
      </c>
      <c r="P48" s="47">
        <f t="shared" si="7"/>
        <v>0.62119572346845076</v>
      </c>
      <c r="Q48" s="9"/>
    </row>
    <row r="49" spans="1:17">
      <c r="A49" s="12"/>
      <c r="B49" s="25">
        <v>335.45</v>
      </c>
      <c r="C49" s="20" t="s">
        <v>183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152080</v>
      </c>
      <c r="K49" s="46">
        <v>0</v>
      </c>
      <c r="L49" s="46">
        <v>0</v>
      </c>
      <c r="M49" s="46">
        <v>0</v>
      </c>
      <c r="N49" s="46">
        <v>0</v>
      </c>
      <c r="O49" s="46">
        <f t="shared" ref="O49:O53" si="8">SUM(D49:N49)</f>
        <v>152080</v>
      </c>
      <c r="P49" s="47">
        <f t="shared" si="7"/>
        <v>1.2468844287026106</v>
      </c>
      <c r="Q49" s="9"/>
    </row>
    <row r="50" spans="1:17">
      <c r="A50" s="12"/>
      <c r="B50" s="25">
        <v>335.5</v>
      </c>
      <c r="C50" s="20" t="s">
        <v>195</v>
      </c>
      <c r="D50" s="46">
        <v>0</v>
      </c>
      <c r="E50" s="46">
        <v>406298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8"/>
        <v>406298</v>
      </c>
      <c r="P50" s="47">
        <f t="shared" si="7"/>
        <v>3.3311852289125015</v>
      </c>
      <c r="Q50" s="9"/>
    </row>
    <row r="51" spans="1:17">
      <c r="A51" s="12"/>
      <c r="B51" s="25">
        <v>337.3</v>
      </c>
      <c r="C51" s="20" t="s">
        <v>48</v>
      </c>
      <c r="D51" s="46">
        <v>0</v>
      </c>
      <c r="E51" s="46">
        <v>22287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8"/>
        <v>22287</v>
      </c>
      <c r="P51" s="47">
        <f t="shared" si="7"/>
        <v>0.18272825659189296</v>
      </c>
      <c r="Q51" s="9"/>
    </row>
    <row r="52" spans="1:17">
      <c r="A52" s="12"/>
      <c r="B52" s="25">
        <v>337.5</v>
      </c>
      <c r="C52" s="20" t="s">
        <v>208</v>
      </c>
      <c r="D52" s="46">
        <v>15000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8"/>
        <v>15000</v>
      </c>
      <c r="P52" s="47">
        <f t="shared" si="7"/>
        <v>0.12298307752853208</v>
      </c>
      <c r="Q52" s="9"/>
    </row>
    <row r="53" spans="1:17">
      <c r="A53" s="12"/>
      <c r="B53" s="25">
        <v>337.7</v>
      </c>
      <c r="C53" s="20" t="s">
        <v>50</v>
      </c>
      <c r="D53" s="46">
        <v>1294914</v>
      </c>
      <c r="E53" s="46">
        <v>0</v>
      </c>
      <c r="F53" s="46">
        <v>0</v>
      </c>
      <c r="G53" s="46">
        <v>2141144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8"/>
        <v>3436058</v>
      </c>
      <c r="P53" s="47">
        <f t="shared" si="7"/>
        <v>28.171799160435523</v>
      </c>
      <c r="Q53" s="9"/>
    </row>
    <row r="54" spans="1:17">
      <c r="A54" s="12"/>
      <c r="B54" s="25">
        <v>338</v>
      </c>
      <c r="C54" s="20" t="s">
        <v>196</v>
      </c>
      <c r="D54" s="46">
        <v>100330</v>
      </c>
      <c r="E54" s="46">
        <v>10640178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>SUM(D54:N54)</f>
        <v>10740508</v>
      </c>
      <c r="P54" s="47">
        <f t="shared" si="7"/>
        <v>88.060048537321265</v>
      </c>
      <c r="Q54" s="9"/>
    </row>
    <row r="55" spans="1:17" ht="15.75">
      <c r="A55" s="29" t="s">
        <v>56</v>
      </c>
      <c r="B55" s="30"/>
      <c r="C55" s="31"/>
      <c r="D55" s="32">
        <f t="shared" ref="D55:N55" si="9">SUM(D56:D71)</f>
        <v>15458371</v>
      </c>
      <c r="E55" s="32">
        <f t="shared" si="9"/>
        <v>0</v>
      </c>
      <c r="F55" s="32">
        <f t="shared" si="9"/>
        <v>0</v>
      </c>
      <c r="G55" s="32">
        <f t="shared" si="9"/>
        <v>899889</v>
      </c>
      <c r="H55" s="32">
        <f t="shared" si="9"/>
        <v>0</v>
      </c>
      <c r="I55" s="32">
        <f t="shared" si="9"/>
        <v>500886353</v>
      </c>
      <c r="J55" s="32">
        <f t="shared" si="9"/>
        <v>91210650</v>
      </c>
      <c r="K55" s="32">
        <f t="shared" si="9"/>
        <v>0</v>
      </c>
      <c r="L55" s="32">
        <f t="shared" si="9"/>
        <v>0</v>
      </c>
      <c r="M55" s="32">
        <f t="shared" si="9"/>
        <v>0</v>
      </c>
      <c r="N55" s="32">
        <f t="shared" si="9"/>
        <v>0</v>
      </c>
      <c r="O55" s="32">
        <f>SUM(D55:N55)</f>
        <v>608455263</v>
      </c>
      <c r="P55" s="45">
        <f t="shared" si="7"/>
        <v>4988.6467188114912</v>
      </c>
      <c r="Q55" s="10"/>
    </row>
    <row r="56" spans="1:17">
      <c r="A56" s="12"/>
      <c r="B56" s="25">
        <v>341.2</v>
      </c>
      <c r="C56" s="20" t="s">
        <v>120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91210650</v>
      </c>
      <c r="K56" s="46">
        <v>0</v>
      </c>
      <c r="L56" s="46">
        <v>0</v>
      </c>
      <c r="M56" s="46">
        <v>0</v>
      </c>
      <c r="N56" s="46">
        <v>0</v>
      </c>
      <c r="O56" s="46">
        <f t="shared" ref="O56:O71" si="10">SUM(D56:N56)</f>
        <v>91210650</v>
      </c>
      <c r="P56" s="47">
        <f t="shared" si="7"/>
        <v>747.82442935852032</v>
      </c>
      <c r="Q56" s="9"/>
    </row>
    <row r="57" spans="1:17">
      <c r="A57" s="12"/>
      <c r="B57" s="25">
        <v>341.9</v>
      </c>
      <c r="C57" s="20" t="s">
        <v>121</v>
      </c>
      <c r="D57" s="46">
        <v>137623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137623</v>
      </c>
      <c r="P57" s="47">
        <f t="shared" si="7"/>
        <v>1.1283533385806113</v>
      </c>
      <c r="Q57" s="9"/>
    </row>
    <row r="58" spans="1:17">
      <c r="A58" s="12"/>
      <c r="B58" s="25">
        <v>342.1</v>
      </c>
      <c r="C58" s="20" t="s">
        <v>62</v>
      </c>
      <c r="D58" s="46">
        <v>3657013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3657013</v>
      </c>
      <c r="P58" s="47">
        <f t="shared" si="7"/>
        <v>29.983380886789977</v>
      </c>
      <c r="Q58" s="9"/>
    </row>
    <row r="59" spans="1:17">
      <c r="A59" s="12"/>
      <c r="B59" s="25">
        <v>342.2</v>
      </c>
      <c r="C59" s="20" t="s">
        <v>63</v>
      </c>
      <c r="D59" s="46">
        <v>252918</v>
      </c>
      <c r="E59" s="46">
        <v>0</v>
      </c>
      <c r="F59" s="46">
        <v>0</v>
      </c>
      <c r="G59" s="46">
        <v>90971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0"/>
        <v>343889</v>
      </c>
      <c r="P59" s="47">
        <f t="shared" si="7"/>
        <v>2.8195018365472913</v>
      </c>
      <c r="Q59" s="9"/>
    </row>
    <row r="60" spans="1:17">
      <c r="A60" s="12"/>
      <c r="B60" s="25">
        <v>342.5</v>
      </c>
      <c r="C60" s="20" t="s">
        <v>197</v>
      </c>
      <c r="D60" s="46">
        <v>210794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0"/>
        <v>210794</v>
      </c>
      <c r="P60" s="47">
        <f t="shared" si="7"/>
        <v>1.728272989636626</v>
      </c>
      <c r="Q60" s="9"/>
    </row>
    <row r="61" spans="1:17">
      <c r="A61" s="12"/>
      <c r="B61" s="25">
        <v>343.1</v>
      </c>
      <c r="C61" s="20" t="s">
        <v>64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389423404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0"/>
        <v>389423404</v>
      </c>
      <c r="P61" s="47">
        <f t="shared" si="7"/>
        <v>3192.8325790371246</v>
      </c>
      <c r="Q61" s="9"/>
    </row>
    <row r="62" spans="1:17">
      <c r="A62" s="12"/>
      <c r="B62" s="25">
        <v>343.3</v>
      </c>
      <c r="C62" s="20" t="s">
        <v>65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41942992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0"/>
        <v>41942992</v>
      </c>
      <c r="P62" s="47">
        <f t="shared" si="7"/>
        <v>343.8852157943067</v>
      </c>
      <c r="Q62" s="9"/>
    </row>
    <row r="63" spans="1:17">
      <c r="A63" s="12"/>
      <c r="B63" s="25">
        <v>343.4</v>
      </c>
      <c r="C63" s="20" t="s">
        <v>66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17752895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0"/>
        <v>17752895</v>
      </c>
      <c r="P63" s="47">
        <f t="shared" si="7"/>
        <v>145.55371080939264</v>
      </c>
      <c r="Q63" s="9"/>
    </row>
    <row r="64" spans="1:17">
      <c r="A64" s="12"/>
      <c r="B64" s="25">
        <v>343.5</v>
      </c>
      <c r="C64" s="20" t="s">
        <v>67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40707835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0"/>
        <v>40707835</v>
      </c>
      <c r="P64" s="47">
        <f t="shared" si="7"/>
        <v>333.75832185491277</v>
      </c>
      <c r="Q64" s="9"/>
    </row>
    <row r="65" spans="1:17">
      <c r="A65" s="12"/>
      <c r="B65" s="25">
        <v>343.8</v>
      </c>
      <c r="C65" s="20" t="s">
        <v>68</v>
      </c>
      <c r="D65" s="46">
        <v>891545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0"/>
        <v>891545</v>
      </c>
      <c r="P65" s="47">
        <f t="shared" si="7"/>
        <v>7.3096631903450087</v>
      </c>
      <c r="Q65" s="9"/>
    </row>
    <row r="66" spans="1:17">
      <c r="A66" s="12"/>
      <c r="B66" s="25">
        <v>344.1</v>
      </c>
      <c r="C66" s="20" t="s">
        <v>122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10372064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0"/>
        <v>10372064</v>
      </c>
      <c r="P66" s="47">
        <f t="shared" si="7"/>
        <v>85.039223402859761</v>
      </c>
      <c r="Q66" s="9"/>
    </row>
    <row r="67" spans="1:17">
      <c r="A67" s="12"/>
      <c r="B67" s="25">
        <v>344.5</v>
      </c>
      <c r="C67" s="20" t="s">
        <v>123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687163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0"/>
        <v>687163</v>
      </c>
      <c r="P67" s="47">
        <f t="shared" si="7"/>
        <v>5.6339613669159121</v>
      </c>
      <c r="Q67" s="9"/>
    </row>
    <row r="68" spans="1:17">
      <c r="A68" s="12"/>
      <c r="B68" s="25">
        <v>344.9</v>
      </c>
      <c r="C68" s="20" t="s">
        <v>153</v>
      </c>
      <c r="D68" s="46">
        <v>475008</v>
      </c>
      <c r="E68" s="46">
        <v>0</v>
      </c>
      <c r="F68" s="46">
        <v>0</v>
      </c>
      <c r="G68" s="46">
        <v>808918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0"/>
        <v>1283926</v>
      </c>
      <c r="P68" s="47">
        <f t="shared" si="7"/>
        <v>10.526744719926539</v>
      </c>
      <c r="Q68" s="9"/>
    </row>
    <row r="69" spans="1:17">
      <c r="A69" s="12"/>
      <c r="B69" s="25">
        <v>345.9</v>
      </c>
      <c r="C69" s="20" t="s">
        <v>198</v>
      </c>
      <c r="D69" s="46">
        <v>101897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0"/>
        <v>101897</v>
      </c>
      <c r="P69" s="47">
        <f t="shared" ref="P69:P99" si="11">(O69/P$101)</f>
        <v>0.8354404433949888</v>
      </c>
      <c r="Q69" s="9"/>
    </row>
    <row r="70" spans="1:17">
      <c r="A70" s="12"/>
      <c r="B70" s="25">
        <v>347.2</v>
      </c>
      <c r="C70" s="20" t="s">
        <v>74</v>
      </c>
      <c r="D70" s="46">
        <v>3856174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0"/>
        <v>3856174</v>
      </c>
      <c r="P70" s="47">
        <f t="shared" si="11"/>
        <v>31.616276400367308</v>
      </c>
      <c r="Q70" s="9"/>
    </row>
    <row r="71" spans="1:17">
      <c r="A71" s="12"/>
      <c r="B71" s="25">
        <v>347.5</v>
      </c>
      <c r="C71" s="20" t="s">
        <v>75</v>
      </c>
      <c r="D71" s="46">
        <v>5875399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0"/>
        <v>5875399</v>
      </c>
      <c r="P71" s="47">
        <f t="shared" si="11"/>
        <v>48.171643381870652</v>
      </c>
      <c r="Q71" s="9"/>
    </row>
    <row r="72" spans="1:17" ht="15.75">
      <c r="A72" s="29" t="s">
        <v>57</v>
      </c>
      <c r="B72" s="30"/>
      <c r="C72" s="31"/>
      <c r="D72" s="32">
        <f t="shared" ref="D72:N72" si="12">SUM(D73:D75)</f>
        <v>2838056</v>
      </c>
      <c r="E72" s="32">
        <f t="shared" si="12"/>
        <v>13460</v>
      </c>
      <c r="F72" s="32">
        <f t="shared" si="12"/>
        <v>0</v>
      </c>
      <c r="G72" s="32">
        <f t="shared" si="12"/>
        <v>210</v>
      </c>
      <c r="H72" s="32">
        <f t="shared" si="12"/>
        <v>0</v>
      </c>
      <c r="I72" s="32">
        <f t="shared" si="12"/>
        <v>0</v>
      </c>
      <c r="J72" s="32">
        <f t="shared" si="12"/>
        <v>0</v>
      </c>
      <c r="K72" s="32">
        <f t="shared" si="12"/>
        <v>0</v>
      </c>
      <c r="L72" s="32">
        <f t="shared" si="12"/>
        <v>0</v>
      </c>
      <c r="M72" s="32">
        <f t="shared" si="12"/>
        <v>0</v>
      </c>
      <c r="N72" s="32">
        <f t="shared" si="12"/>
        <v>0</v>
      </c>
      <c r="O72" s="32">
        <f>SUM(D72:N72)</f>
        <v>2851726</v>
      </c>
      <c r="P72" s="45">
        <f t="shared" si="11"/>
        <v>23.380935983208712</v>
      </c>
      <c r="Q72" s="10"/>
    </row>
    <row r="73" spans="1:17">
      <c r="A73" s="13"/>
      <c r="B73" s="39">
        <v>352</v>
      </c>
      <c r="C73" s="21" t="s">
        <v>79</v>
      </c>
      <c r="D73" s="46">
        <v>4948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ref="O73:O74" si="13">SUM(D73:N73)</f>
        <v>4948</v>
      </c>
      <c r="P73" s="47">
        <f t="shared" si="11"/>
        <v>4.056801784074511E-2</v>
      </c>
      <c r="Q73" s="9"/>
    </row>
    <row r="74" spans="1:17">
      <c r="A74" s="13"/>
      <c r="B74" s="39">
        <v>354</v>
      </c>
      <c r="C74" s="21" t="s">
        <v>80</v>
      </c>
      <c r="D74" s="46">
        <v>2600410</v>
      </c>
      <c r="E74" s="46">
        <v>13460</v>
      </c>
      <c r="F74" s="46">
        <v>0</v>
      </c>
      <c r="G74" s="46">
        <v>210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3"/>
        <v>2614080</v>
      </c>
      <c r="P74" s="47">
        <f t="shared" si="11"/>
        <v>21.432506887052341</v>
      </c>
      <c r="Q74" s="9"/>
    </row>
    <row r="75" spans="1:17">
      <c r="A75" s="13"/>
      <c r="B75" s="39">
        <v>358.2</v>
      </c>
      <c r="C75" s="21" t="s">
        <v>199</v>
      </c>
      <c r="D75" s="46">
        <v>232698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>SUM(D75:N75)</f>
        <v>232698</v>
      </c>
      <c r="P75" s="47">
        <f t="shared" si="11"/>
        <v>1.9078610783156238</v>
      </c>
      <c r="Q75" s="9"/>
    </row>
    <row r="76" spans="1:17" ht="15.75">
      <c r="A76" s="29" t="s">
        <v>3</v>
      </c>
      <c r="B76" s="30"/>
      <c r="C76" s="31"/>
      <c r="D76" s="32">
        <f t="shared" ref="D76:N76" si="14">SUM(D77:D86)</f>
        <v>4758710</v>
      </c>
      <c r="E76" s="32">
        <f t="shared" si="14"/>
        <v>763639</v>
      </c>
      <c r="F76" s="32">
        <f t="shared" si="14"/>
        <v>894895</v>
      </c>
      <c r="G76" s="32">
        <f t="shared" si="14"/>
        <v>44513641</v>
      </c>
      <c r="H76" s="32">
        <f t="shared" si="14"/>
        <v>762130</v>
      </c>
      <c r="I76" s="32">
        <f t="shared" si="14"/>
        <v>-367841</v>
      </c>
      <c r="J76" s="32">
        <f t="shared" si="14"/>
        <v>-2215068</v>
      </c>
      <c r="K76" s="32">
        <f t="shared" si="14"/>
        <v>126163795</v>
      </c>
      <c r="L76" s="32">
        <f t="shared" si="14"/>
        <v>0</v>
      </c>
      <c r="M76" s="32">
        <f t="shared" si="14"/>
        <v>144524</v>
      </c>
      <c r="N76" s="32">
        <f t="shared" si="14"/>
        <v>0</v>
      </c>
      <c r="O76" s="32">
        <f>SUM(D76:N76)</f>
        <v>175418425</v>
      </c>
      <c r="P76" s="45">
        <f t="shared" si="11"/>
        <v>1438.2331841138659</v>
      </c>
      <c r="Q76" s="10"/>
    </row>
    <row r="77" spans="1:17">
      <c r="A77" s="12"/>
      <c r="B77" s="25">
        <v>361.1</v>
      </c>
      <c r="C77" s="20" t="s">
        <v>81</v>
      </c>
      <c r="D77" s="46">
        <v>3474247</v>
      </c>
      <c r="E77" s="46">
        <v>1330793</v>
      </c>
      <c r="F77" s="46">
        <v>262336</v>
      </c>
      <c r="G77" s="46">
        <v>2623350</v>
      </c>
      <c r="H77" s="46">
        <v>83009</v>
      </c>
      <c r="I77" s="46">
        <v>0</v>
      </c>
      <c r="J77" s="46">
        <v>0</v>
      </c>
      <c r="K77" s="46">
        <v>16165912</v>
      </c>
      <c r="L77" s="46">
        <v>0</v>
      </c>
      <c r="M77" s="46">
        <v>0</v>
      </c>
      <c r="N77" s="46">
        <v>0</v>
      </c>
      <c r="O77" s="46">
        <f>SUM(D77:N77)</f>
        <v>23939647</v>
      </c>
      <c r="P77" s="47">
        <f t="shared" si="11"/>
        <v>196.27809753377934</v>
      </c>
      <c r="Q77" s="9"/>
    </row>
    <row r="78" spans="1:17">
      <c r="A78" s="12"/>
      <c r="B78" s="25">
        <v>361.2</v>
      </c>
      <c r="C78" s="20" t="s">
        <v>200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2048159</v>
      </c>
      <c r="L78" s="46">
        <v>0</v>
      </c>
      <c r="M78" s="46">
        <v>0</v>
      </c>
      <c r="N78" s="46">
        <v>0</v>
      </c>
      <c r="O78" s="46">
        <f t="shared" ref="O78:O98" si="15">SUM(D78:N78)</f>
        <v>2048159</v>
      </c>
      <c r="P78" s="47">
        <f t="shared" si="11"/>
        <v>16.792593139184049</v>
      </c>
      <c r="Q78" s="9"/>
    </row>
    <row r="79" spans="1:17">
      <c r="A79" s="12"/>
      <c r="B79" s="25">
        <v>361.3</v>
      </c>
      <c r="C79" s="20" t="s">
        <v>82</v>
      </c>
      <c r="D79" s="46">
        <v>-2032896</v>
      </c>
      <c r="E79" s="46">
        <v>-1455060</v>
      </c>
      <c r="F79" s="46">
        <v>-309745</v>
      </c>
      <c r="G79" s="46">
        <v>27932748</v>
      </c>
      <c r="H79" s="46">
        <v>679121</v>
      </c>
      <c r="I79" s="46">
        <v>-2113198</v>
      </c>
      <c r="J79" s="46">
        <v>-3249876</v>
      </c>
      <c r="K79" s="46">
        <v>83682041</v>
      </c>
      <c r="L79" s="46">
        <v>0</v>
      </c>
      <c r="M79" s="46">
        <v>0</v>
      </c>
      <c r="N79" s="46">
        <v>0</v>
      </c>
      <c r="O79" s="46">
        <f t="shared" si="15"/>
        <v>103133135</v>
      </c>
      <c r="P79" s="47">
        <f t="shared" si="11"/>
        <v>845.57535583103765</v>
      </c>
      <c r="Q79" s="9"/>
    </row>
    <row r="80" spans="1:17">
      <c r="A80" s="12"/>
      <c r="B80" s="25">
        <v>362</v>
      </c>
      <c r="C80" s="20" t="s">
        <v>83</v>
      </c>
      <c r="D80" s="46">
        <v>943565</v>
      </c>
      <c r="E80" s="46">
        <v>153515</v>
      </c>
      <c r="F80" s="46">
        <v>0</v>
      </c>
      <c r="G80" s="46">
        <v>10969105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f t="shared" si="15"/>
        <v>12066185</v>
      </c>
      <c r="P80" s="47">
        <f t="shared" si="11"/>
        <v>98.929104355240725</v>
      </c>
      <c r="Q80" s="9"/>
    </row>
    <row r="81" spans="1:17">
      <c r="A81" s="12"/>
      <c r="B81" s="25">
        <v>364</v>
      </c>
      <c r="C81" s="20" t="s">
        <v>124</v>
      </c>
      <c r="D81" s="46">
        <v>42741</v>
      </c>
      <c r="E81" s="46">
        <v>0</v>
      </c>
      <c r="F81" s="46">
        <v>0</v>
      </c>
      <c r="G81" s="46">
        <v>184000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v>0</v>
      </c>
      <c r="O81" s="46">
        <f t="shared" si="15"/>
        <v>226741</v>
      </c>
      <c r="P81" s="47">
        <f t="shared" si="11"/>
        <v>1.859020398793126</v>
      </c>
      <c r="Q81" s="9"/>
    </row>
    <row r="82" spans="1:17">
      <c r="A82" s="12"/>
      <c r="B82" s="25">
        <v>365</v>
      </c>
      <c r="C82" s="20" t="s">
        <v>125</v>
      </c>
      <c r="D82" s="46">
        <v>5732</v>
      </c>
      <c r="E82" s="46">
        <v>0</v>
      </c>
      <c r="F82" s="46">
        <v>0</v>
      </c>
      <c r="G82" s="46">
        <v>0</v>
      </c>
      <c r="H82" s="46">
        <v>0</v>
      </c>
      <c r="I82" s="46">
        <v>44879</v>
      </c>
      <c r="J82" s="46">
        <v>21377</v>
      </c>
      <c r="K82" s="46">
        <v>0</v>
      </c>
      <c r="L82" s="46">
        <v>0</v>
      </c>
      <c r="M82" s="46">
        <v>0</v>
      </c>
      <c r="N82" s="46">
        <v>0</v>
      </c>
      <c r="O82" s="46">
        <f t="shared" si="15"/>
        <v>71988</v>
      </c>
      <c r="P82" s="47">
        <f t="shared" si="11"/>
        <v>0.59022038567493118</v>
      </c>
      <c r="Q82" s="9"/>
    </row>
    <row r="83" spans="1:17">
      <c r="A83" s="12"/>
      <c r="B83" s="25">
        <v>366</v>
      </c>
      <c r="C83" s="20" t="s">
        <v>86</v>
      </c>
      <c r="D83" s="46">
        <v>310133</v>
      </c>
      <c r="E83" s="46">
        <v>0</v>
      </c>
      <c r="F83" s="46">
        <v>0</v>
      </c>
      <c r="G83" s="46">
        <v>1164898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f t="shared" si="15"/>
        <v>1475031</v>
      </c>
      <c r="P83" s="47">
        <f t="shared" si="11"/>
        <v>12.093590121999213</v>
      </c>
      <c r="Q83" s="9"/>
    </row>
    <row r="84" spans="1:17">
      <c r="A84" s="12"/>
      <c r="B84" s="25">
        <v>368</v>
      </c>
      <c r="C84" s="20" t="s">
        <v>87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24070740</v>
      </c>
      <c r="L84" s="46">
        <v>0</v>
      </c>
      <c r="M84" s="46">
        <v>0</v>
      </c>
      <c r="N84" s="46">
        <v>0</v>
      </c>
      <c r="O84" s="46">
        <f t="shared" si="15"/>
        <v>24070740</v>
      </c>
      <c r="P84" s="47">
        <f t="shared" si="11"/>
        <v>197.35291223927587</v>
      </c>
      <c r="Q84" s="9"/>
    </row>
    <row r="85" spans="1:17">
      <c r="A85" s="12"/>
      <c r="B85" s="25">
        <v>369.3</v>
      </c>
      <c r="C85" s="20" t="s">
        <v>201</v>
      </c>
      <c r="D85" s="46">
        <v>582384</v>
      </c>
      <c r="E85" s="46">
        <v>6840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v>0</v>
      </c>
      <c r="O85" s="46">
        <f>SUM(D85:N85)</f>
        <v>589224</v>
      </c>
      <c r="P85" s="47">
        <f t="shared" si="11"/>
        <v>4.8309720582447859</v>
      </c>
      <c r="Q85" s="9"/>
    </row>
    <row r="86" spans="1:17">
      <c r="A86" s="12"/>
      <c r="B86" s="25">
        <v>369.9</v>
      </c>
      <c r="C86" s="20" t="s">
        <v>88</v>
      </c>
      <c r="D86" s="46">
        <v>1432804</v>
      </c>
      <c r="E86" s="46">
        <v>727551</v>
      </c>
      <c r="F86" s="46">
        <v>942304</v>
      </c>
      <c r="G86" s="46">
        <v>1639540</v>
      </c>
      <c r="H86" s="46">
        <v>0</v>
      </c>
      <c r="I86" s="46">
        <v>1700478</v>
      </c>
      <c r="J86" s="46">
        <v>1013431</v>
      </c>
      <c r="K86" s="46">
        <v>196943</v>
      </c>
      <c r="L86" s="46">
        <v>0</v>
      </c>
      <c r="M86" s="46">
        <v>144524</v>
      </c>
      <c r="N86" s="46">
        <v>0</v>
      </c>
      <c r="O86" s="46">
        <f t="shared" si="15"/>
        <v>7797575</v>
      </c>
      <c r="P86" s="47">
        <f t="shared" si="11"/>
        <v>63.931318050636236</v>
      </c>
      <c r="Q86" s="9"/>
    </row>
    <row r="87" spans="1:17" ht="15.75">
      <c r="A87" s="29" t="s">
        <v>58</v>
      </c>
      <c r="B87" s="30"/>
      <c r="C87" s="31"/>
      <c r="D87" s="32">
        <f t="shared" ref="D87:N87" si="16">SUM(D88:D98)</f>
        <v>61237952</v>
      </c>
      <c r="E87" s="32">
        <f t="shared" si="16"/>
        <v>2192727</v>
      </c>
      <c r="F87" s="32">
        <f t="shared" si="16"/>
        <v>3534345</v>
      </c>
      <c r="G87" s="32">
        <f t="shared" si="16"/>
        <v>2035991</v>
      </c>
      <c r="H87" s="32">
        <f t="shared" si="16"/>
        <v>86004</v>
      </c>
      <c r="I87" s="32">
        <f t="shared" si="16"/>
        <v>35852977</v>
      </c>
      <c r="J87" s="32">
        <f t="shared" si="16"/>
        <v>12389988</v>
      </c>
      <c r="K87" s="32">
        <f t="shared" si="16"/>
        <v>0</v>
      </c>
      <c r="L87" s="32">
        <f t="shared" si="16"/>
        <v>0</v>
      </c>
      <c r="M87" s="32">
        <f t="shared" si="16"/>
        <v>0</v>
      </c>
      <c r="N87" s="32">
        <f t="shared" si="16"/>
        <v>0</v>
      </c>
      <c r="O87" s="32">
        <f t="shared" si="15"/>
        <v>117329984</v>
      </c>
      <c r="P87" s="45">
        <f t="shared" si="11"/>
        <v>961.97350124622847</v>
      </c>
      <c r="Q87" s="9"/>
    </row>
    <row r="88" spans="1:17">
      <c r="A88" s="12"/>
      <c r="B88" s="25">
        <v>381</v>
      </c>
      <c r="C88" s="20" t="s">
        <v>89</v>
      </c>
      <c r="D88" s="46">
        <v>5499913</v>
      </c>
      <c r="E88" s="46">
        <v>0</v>
      </c>
      <c r="F88" s="46">
        <v>3534345</v>
      </c>
      <c r="G88" s="46">
        <v>2035991</v>
      </c>
      <c r="H88" s="46">
        <v>86004</v>
      </c>
      <c r="I88" s="46">
        <v>308613</v>
      </c>
      <c r="J88" s="46">
        <v>3002059</v>
      </c>
      <c r="K88" s="46">
        <v>0</v>
      </c>
      <c r="L88" s="46">
        <v>0</v>
      </c>
      <c r="M88" s="46">
        <v>0</v>
      </c>
      <c r="N88" s="46">
        <v>0</v>
      </c>
      <c r="O88" s="46">
        <f t="shared" si="15"/>
        <v>14466925</v>
      </c>
      <c r="P88" s="47">
        <f t="shared" si="11"/>
        <v>118.61246392496392</v>
      </c>
      <c r="Q88" s="9"/>
    </row>
    <row r="89" spans="1:17">
      <c r="A89" s="12"/>
      <c r="B89" s="25">
        <v>382</v>
      </c>
      <c r="C89" s="20" t="s">
        <v>202</v>
      </c>
      <c r="D89" s="46">
        <v>44604341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0</v>
      </c>
      <c r="N89" s="46">
        <v>0</v>
      </c>
      <c r="O89" s="46">
        <f t="shared" si="15"/>
        <v>44604341</v>
      </c>
      <c r="P89" s="47">
        <f t="shared" si="11"/>
        <v>365.7052751541388</v>
      </c>
      <c r="Q89" s="9"/>
    </row>
    <row r="90" spans="1:17">
      <c r="A90" s="12"/>
      <c r="B90" s="25">
        <v>383.1</v>
      </c>
      <c r="C90" s="20" t="s">
        <v>209</v>
      </c>
      <c r="D90" s="46">
        <v>0</v>
      </c>
      <c r="E90" s="46">
        <v>2192727</v>
      </c>
      <c r="F90" s="46">
        <v>0</v>
      </c>
      <c r="G90" s="46">
        <v>0</v>
      </c>
      <c r="H90" s="46">
        <v>0</v>
      </c>
      <c r="I90" s="46">
        <v>0</v>
      </c>
      <c r="J90" s="46">
        <v>0</v>
      </c>
      <c r="K90" s="46">
        <v>0</v>
      </c>
      <c r="L90" s="46">
        <v>0</v>
      </c>
      <c r="M90" s="46">
        <v>0</v>
      </c>
      <c r="N90" s="46">
        <v>0</v>
      </c>
      <c r="O90" s="46">
        <f t="shared" si="15"/>
        <v>2192727</v>
      </c>
      <c r="P90" s="47">
        <f t="shared" si="11"/>
        <v>17.97788764266037</v>
      </c>
      <c r="Q90" s="9"/>
    </row>
    <row r="91" spans="1:17">
      <c r="A91" s="12"/>
      <c r="B91" s="25">
        <v>383.2</v>
      </c>
      <c r="C91" s="20" t="s">
        <v>203</v>
      </c>
      <c r="D91" s="46">
        <v>10703440</v>
      </c>
      <c r="E91" s="46">
        <v>0</v>
      </c>
      <c r="F91" s="46">
        <v>0</v>
      </c>
      <c r="G91" s="46">
        <v>0</v>
      </c>
      <c r="H91" s="46">
        <v>0</v>
      </c>
      <c r="I91" s="46">
        <v>0</v>
      </c>
      <c r="J91" s="46">
        <v>0</v>
      </c>
      <c r="K91" s="46">
        <v>0</v>
      </c>
      <c r="L91" s="46">
        <v>0</v>
      </c>
      <c r="M91" s="46">
        <v>0</v>
      </c>
      <c r="N91" s="46">
        <v>0</v>
      </c>
      <c r="O91" s="46">
        <f t="shared" si="15"/>
        <v>10703440</v>
      </c>
      <c r="P91" s="47">
        <f t="shared" si="11"/>
        <v>87.756132756132757</v>
      </c>
      <c r="Q91" s="9"/>
    </row>
    <row r="92" spans="1:17">
      <c r="A92" s="12"/>
      <c r="B92" s="25">
        <v>384</v>
      </c>
      <c r="C92" s="20" t="s">
        <v>90</v>
      </c>
      <c r="D92" s="46">
        <v>430258</v>
      </c>
      <c r="E92" s="46">
        <v>0</v>
      </c>
      <c r="F92" s="46">
        <v>0</v>
      </c>
      <c r="G92" s="46">
        <v>0</v>
      </c>
      <c r="H92" s="46">
        <v>0</v>
      </c>
      <c r="I92" s="46">
        <v>0</v>
      </c>
      <c r="J92" s="46">
        <v>0</v>
      </c>
      <c r="K92" s="46">
        <v>0</v>
      </c>
      <c r="L92" s="46">
        <v>0</v>
      </c>
      <c r="M92" s="46">
        <v>0</v>
      </c>
      <c r="N92" s="46">
        <v>0</v>
      </c>
      <c r="O92" s="46">
        <f t="shared" si="15"/>
        <v>430258</v>
      </c>
      <c r="P92" s="47">
        <f t="shared" si="11"/>
        <v>3.5276301980847435</v>
      </c>
      <c r="Q92" s="9"/>
    </row>
    <row r="93" spans="1:17">
      <c r="A93" s="12"/>
      <c r="B93" s="25">
        <v>388.1</v>
      </c>
      <c r="C93" s="20" t="s">
        <v>156</v>
      </c>
      <c r="D93" s="46">
        <v>0</v>
      </c>
      <c r="E93" s="46">
        <v>0</v>
      </c>
      <c r="F93" s="46">
        <v>0</v>
      </c>
      <c r="G93" s="46">
        <v>0</v>
      </c>
      <c r="H93" s="46">
        <v>0</v>
      </c>
      <c r="I93" s="46">
        <v>0</v>
      </c>
      <c r="J93" s="46">
        <v>1496509</v>
      </c>
      <c r="K93" s="46">
        <v>0</v>
      </c>
      <c r="L93" s="46">
        <v>0</v>
      </c>
      <c r="M93" s="46">
        <v>0</v>
      </c>
      <c r="N93" s="46">
        <v>0</v>
      </c>
      <c r="O93" s="46">
        <f t="shared" si="15"/>
        <v>1496509</v>
      </c>
      <c r="P93" s="47">
        <f t="shared" si="11"/>
        <v>12.2696854912764</v>
      </c>
      <c r="Q93" s="9"/>
    </row>
    <row r="94" spans="1:17">
      <c r="A94" s="12"/>
      <c r="B94" s="25">
        <v>389.1</v>
      </c>
      <c r="C94" s="20" t="s">
        <v>91</v>
      </c>
      <c r="D94" s="46">
        <v>0</v>
      </c>
      <c r="E94" s="46">
        <v>0</v>
      </c>
      <c r="F94" s="46">
        <v>0</v>
      </c>
      <c r="G94" s="46">
        <v>0</v>
      </c>
      <c r="H94" s="46">
        <v>0</v>
      </c>
      <c r="I94" s="46">
        <v>15174970</v>
      </c>
      <c r="J94" s="46">
        <v>7577581</v>
      </c>
      <c r="K94" s="46">
        <v>0</v>
      </c>
      <c r="L94" s="46">
        <v>0</v>
      </c>
      <c r="M94" s="46">
        <v>0</v>
      </c>
      <c r="N94" s="46">
        <v>0</v>
      </c>
      <c r="O94" s="46">
        <f t="shared" si="15"/>
        <v>22752551</v>
      </c>
      <c r="P94" s="47">
        <f t="shared" si="11"/>
        <v>186.54524957365865</v>
      </c>
      <c r="Q94" s="9"/>
    </row>
    <row r="95" spans="1:17">
      <c r="A95" s="12"/>
      <c r="B95" s="25">
        <v>389.2</v>
      </c>
      <c r="C95" s="20" t="s">
        <v>109</v>
      </c>
      <c r="D95" s="46">
        <v>0</v>
      </c>
      <c r="E95" s="46">
        <v>0</v>
      </c>
      <c r="F95" s="46">
        <v>0</v>
      </c>
      <c r="G95" s="46">
        <v>0</v>
      </c>
      <c r="H95" s="46">
        <v>0</v>
      </c>
      <c r="I95" s="46">
        <v>4071433</v>
      </c>
      <c r="J95" s="46">
        <v>313839</v>
      </c>
      <c r="K95" s="46">
        <v>0</v>
      </c>
      <c r="L95" s="46">
        <v>0</v>
      </c>
      <c r="M95" s="46">
        <v>0</v>
      </c>
      <c r="N95" s="46">
        <v>0</v>
      </c>
      <c r="O95" s="46">
        <f t="shared" si="15"/>
        <v>4385272</v>
      </c>
      <c r="P95" s="47">
        <f t="shared" si="11"/>
        <v>35.954283090646726</v>
      </c>
      <c r="Q95" s="9"/>
    </row>
    <row r="96" spans="1:17">
      <c r="A96" s="12"/>
      <c r="B96" s="25">
        <v>389.3</v>
      </c>
      <c r="C96" s="20" t="s">
        <v>204</v>
      </c>
      <c r="D96" s="46">
        <v>0</v>
      </c>
      <c r="E96" s="46">
        <v>0</v>
      </c>
      <c r="F96" s="46">
        <v>0</v>
      </c>
      <c r="G96" s="46">
        <v>0</v>
      </c>
      <c r="H96" s="46">
        <v>0</v>
      </c>
      <c r="I96" s="46">
        <v>3773294</v>
      </c>
      <c r="J96" s="46">
        <v>0</v>
      </c>
      <c r="K96" s="46">
        <v>0</v>
      </c>
      <c r="L96" s="46">
        <v>0</v>
      </c>
      <c r="M96" s="46">
        <v>0</v>
      </c>
      <c r="N96" s="46">
        <v>0</v>
      </c>
      <c r="O96" s="46">
        <f t="shared" si="15"/>
        <v>3773294</v>
      </c>
      <c r="P96" s="47">
        <f t="shared" si="11"/>
        <v>30.936753902662993</v>
      </c>
      <c r="Q96" s="9"/>
    </row>
    <row r="97" spans="1:120">
      <c r="A97" s="12"/>
      <c r="B97" s="25">
        <v>389.8</v>
      </c>
      <c r="C97" s="20" t="s">
        <v>94</v>
      </c>
      <c r="D97" s="46">
        <v>0</v>
      </c>
      <c r="E97" s="46">
        <v>0</v>
      </c>
      <c r="F97" s="46">
        <v>0</v>
      </c>
      <c r="G97" s="46">
        <v>0</v>
      </c>
      <c r="H97" s="46">
        <v>0</v>
      </c>
      <c r="I97" s="46">
        <v>9106357</v>
      </c>
      <c r="J97" s="46">
        <v>0</v>
      </c>
      <c r="K97" s="46">
        <v>0</v>
      </c>
      <c r="L97" s="46">
        <v>0</v>
      </c>
      <c r="M97" s="46">
        <v>0</v>
      </c>
      <c r="N97" s="46">
        <v>0</v>
      </c>
      <c r="O97" s="46">
        <f t="shared" si="15"/>
        <v>9106357</v>
      </c>
      <c r="P97" s="47">
        <f t="shared" si="11"/>
        <v>74.66185392889939</v>
      </c>
      <c r="Q97" s="9"/>
    </row>
    <row r="98" spans="1:120" ht="15.75" thickBot="1">
      <c r="A98" s="12"/>
      <c r="B98" s="25">
        <v>389.9</v>
      </c>
      <c r="C98" s="20" t="s">
        <v>205</v>
      </c>
      <c r="D98" s="46">
        <v>0</v>
      </c>
      <c r="E98" s="46">
        <v>0</v>
      </c>
      <c r="F98" s="46">
        <v>0</v>
      </c>
      <c r="G98" s="46">
        <v>0</v>
      </c>
      <c r="H98" s="46">
        <v>0</v>
      </c>
      <c r="I98" s="46">
        <v>3418310</v>
      </c>
      <c r="J98" s="46">
        <v>0</v>
      </c>
      <c r="K98" s="46">
        <v>0</v>
      </c>
      <c r="L98" s="46">
        <v>0</v>
      </c>
      <c r="M98" s="46">
        <v>0</v>
      </c>
      <c r="N98" s="46">
        <v>0</v>
      </c>
      <c r="O98" s="46">
        <f t="shared" si="15"/>
        <v>3418310</v>
      </c>
      <c r="P98" s="47">
        <f t="shared" si="11"/>
        <v>28.026285583103764</v>
      </c>
      <c r="Q98" s="9"/>
    </row>
    <row r="99" spans="1:120" ht="16.5" thickBot="1">
      <c r="A99" s="14" t="s">
        <v>76</v>
      </c>
      <c r="B99" s="23"/>
      <c r="C99" s="22"/>
      <c r="D99" s="15">
        <f t="shared" ref="D99:N99" si="17">SUM(D5,D18,D33,D55,D72,D76,D87)</f>
        <v>171504530</v>
      </c>
      <c r="E99" s="15">
        <f t="shared" si="17"/>
        <v>26402337</v>
      </c>
      <c r="F99" s="15">
        <f t="shared" si="17"/>
        <v>4429240</v>
      </c>
      <c r="G99" s="15">
        <f t="shared" si="17"/>
        <v>63565849</v>
      </c>
      <c r="H99" s="15">
        <f t="shared" si="17"/>
        <v>848134</v>
      </c>
      <c r="I99" s="15">
        <f t="shared" si="17"/>
        <v>538288701</v>
      </c>
      <c r="J99" s="15">
        <f t="shared" si="17"/>
        <v>101537650</v>
      </c>
      <c r="K99" s="15">
        <f t="shared" si="17"/>
        <v>128738464</v>
      </c>
      <c r="L99" s="15">
        <f t="shared" si="17"/>
        <v>0</v>
      </c>
      <c r="M99" s="15">
        <f t="shared" si="17"/>
        <v>6180782</v>
      </c>
      <c r="N99" s="15">
        <f t="shared" si="17"/>
        <v>0</v>
      </c>
      <c r="O99" s="15">
        <f>SUM(D99:N99)</f>
        <v>1041495687</v>
      </c>
      <c r="P99" s="38">
        <f t="shared" si="11"/>
        <v>8539.0896546635176</v>
      </c>
      <c r="Q99" s="6"/>
      <c r="R99" s="2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</row>
    <row r="100" spans="1:120">
      <c r="A100" s="16"/>
      <c r="B100" s="18"/>
      <c r="C100" s="18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9"/>
    </row>
    <row r="101" spans="1:120">
      <c r="A101" s="40"/>
      <c r="B101" s="41"/>
      <c r="C101" s="41"/>
      <c r="D101" s="42"/>
      <c r="E101" s="42"/>
      <c r="F101" s="42"/>
      <c r="G101" s="42"/>
      <c r="H101" s="42"/>
      <c r="I101" s="42"/>
      <c r="J101" s="42"/>
      <c r="K101" s="42"/>
      <c r="L101" s="42"/>
      <c r="M101" s="48" t="s">
        <v>210</v>
      </c>
      <c r="N101" s="48"/>
      <c r="O101" s="48"/>
      <c r="P101" s="43">
        <v>121968</v>
      </c>
    </row>
    <row r="102" spans="1:120">
      <c r="A102" s="49"/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1"/>
    </row>
    <row r="103" spans="1:120" ht="15.75" customHeight="1" thickBot="1">
      <c r="A103" s="52" t="s">
        <v>105</v>
      </c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4"/>
    </row>
  </sheetData>
  <mergeCells count="10">
    <mergeCell ref="M101:O101"/>
    <mergeCell ref="A102:P102"/>
    <mergeCell ref="A103:P10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102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95</v>
      </c>
      <c r="B3" s="62"/>
      <c r="C3" s="63"/>
      <c r="D3" s="67" t="s">
        <v>52</v>
      </c>
      <c r="E3" s="68"/>
      <c r="F3" s="68"/>
      <c r="G3" s="68"/>
      <c r="H3" s="69"/>
      <c r="I3" s="67" t="s">
        <v>53</v>
      </c>
      <c r="J3" s="69"/>
      <c r="K3" s="67" t="s">
        <v>55</v>
      </c>
      <c r="L3" s="69"/>
      <c r="M3" s="36"/>
      <c r="N3" s="37"/>
      <c r="O3" s="70" t="s">
        <v>100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96</v>
      </c>
      <c r="F4" s="34" t="s">
        <v>97</v>
      </c>
      <c r="G4" s="34" t="s">
        <v>98</v>
      </c>
      <c r="H4" s="34" t="s">
        <v>5</v>
      </c>
      <c r="I4" s="34" t="s">
        <v>6</v>
      </c>
      <c r="J4" s="35" t="s">
        <v>99</v>
      </c>
      <c r="K4" s="35" t="s">
        <v>7</v>
      </c>
      <c r="L4" s="35" t="s">
        <v>8</v>
      </c>
      <c r="M4" s="35" t="s">
        <v>9</v>
      </c>
      <c r="N4" s="35" t="s">
        <v>54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34473309</v>
      </c>
      <c r="E5" s="27">
        <f t="shared" si="0"/>
        <v>2638476</v>
      </c>
      <c r="F5" s="27">
        <f t="shared" si="0"/>
        <v>0</v>
      </c>
      <c r="G5" s="27">
        <f t="shared" si="0"/>
        <v>4903358</v>
      </c>
      <c r="H5" s="27">
        <f t="shared" si="0"/>
        <v>0</v>
      </c>
      <c r="I5" s="27">
        <f t="shared" si="0"/>
        <v>321258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42336401</v>
      </c>
      <c r="O5" s="33">
        <f t="shared" ref="O5:O36" si="1">(N5/O$86)</f>
        <v>420.30419545707252</v>
      </c>
      <c r="P5" s="6"/>
    </row>
    <row r="6" spans="1:133">
      <c r="A6" s="12"/>
      <c r="B6" s="25">
        <v>311</v>
      </c>
      <c r="C6" s="20" t="s">
        <v>2</v>
      </c>
      <c r="D6" s="46">
        <v>19939215</v>
      </c>
      <c r="E6" s="46">
        <v>2638476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22577691</v>
      </c>
      <c r="O6" s="47">
        <f t="shared" si="1"/>
        <v>224.1451334286395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321258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321258</v>
      </c>
      <c r="O7" s="47">
        <f t="shared" si="1"/>
        <v>3.1893614486538002</v>
      </c>
      <c r="P7" s="9"/>
    </row>
    <row r="8" spans="1:133">
      <c r="A8" s="12"/>
      <c r="B8" s="25">
        <v>312.3</v>
      </c>
      <c r="C8" s="20" t="s">
        <v>11</v>
      </c>
      <c r="D8" s="46">
        <v>0</v>
      </c>
      <c r="E8" s="46">
        <v>0</v>
      </c>
      <c r="F8" s="46">
        <v>0</v>
      </c>
      <c r="G8" s="46">
        <v>378427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378427</v>
      </c>
      <c r="O8" s="47">
        <f t="shared" si="1"/>
        <v>3.7569196251290604</v>
      </c>
      <c r="P8" s="9"/>
    </row>
    <row r="9" spans="1:133">
      <c r="A9" s="12"/>
      <c r="B9" s="25">
        <v>312.41000000000003</v>
      </c>
      <c r="C9" s="20" t="s">
        <v>13</v>
      </c>
      <c r="D9" s="46">
        <v>0</v>
      </c>
      <c r="E9" s="46">
        <v>0</v>
      </c>
      <c r="F9" s="46">
        <v>0</v>
      </c>
      <c r="G9" s="46">
        <v>2290178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2290178</v>
      </c>
      <c r="O9" s="47">
        <f t="shared" si="1"/>
        <v>22.736260027003414</v>
      </c>
      <c r="P9" s="9"/>
    </row>
    <row r="10" spans="1:133">
      <c r="A10" s="12"/>
      <c r="B10" s="25">
        <v>312.42</v>
      </c>
      <c r="C10" s="20" t="s">
        <v>12</v>
      </c>
      <c r="D10" s="46">
        <v>0</v>
      </c>
      <c r="E10" s="46">
        <v>0</v>
      </c>
      <c r="F10" s="46">
        <v>0</v>
      </c>
      <c r="G10" s="46">
        <v>2234753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2234753</v>
      </c>
      <c r="O10" s="47">
        <f t="shared" si="1"/>
        <v>22.186015804940038</v>
      </c>
      <c r="P10" s="9"/>
    </row>
    <row r="11" spans="1:133">
      <c r="A11" s="12"/>
      <c r="B11" s="25">
        <v>314.10000000000002</v>
      </c>
      <c r="C11" s="20" t="s">
        <v>14</v>
      </c>
      <c r="D11" s="46">
        <v>7687510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7687510</v>
      </c>
      <c r="O11" s="47">
        <f t="shared" si="1"/>
        <v>76.319494083075213</v>
      </c>
      <c r="P11" s="9"/>
    </row>
    <row r="12" spans="1:133">
      <c r="A12" s="12"/>
      <c r="B12" s="25">
        <v>314.3</v>
      </c>
      <c r="C12" s="20" t="s">
        <v>15</v>
      </c>
      <c r="D12" s="46">
        <v>1449644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1449644</v>
      </c>
      <c r="O12" s="47">
        <f t="shared" si="1"/>
        <v>14.391668652211898</v>
      </c>
      <c r="P12" s="9"/>
    </row>
    <row r="13" spans="1:133">
      <c r="A13" s="12"/>
      <c r="B13" s="25">
        <v>314.39999999999998</v>
      </c>
      <c r="C13" s="20" t="s">
        <v>17</v>
      </c>
      <c r="D13" s="46">
        <v>135666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135666</v>
      </c>
      <c r="O13" s="47">
        <f t="shared" si="1"/>
        <v>1.346854896354539</v>
      </c>
      <c r="P13" s="9"/>
    </row>
    <row r="14" spans="1:133">
      <c r="A14" s="12"/>
      <c r="B14" s="25">
        <v>314.8</v>
      </c>
      <c r="C14" s="20" t="s">
        <v>18</v>
      </c>
      <c r="D14" s="46">
        <v>245315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245315</v>
      </c>
      <c r="O14" s="47">
        <f t="shared" si="1"/>
        <v>2.4354201413708205</v>
      </c>
      <c r="P14" s="9"/>
    </row>
    <row r="15" spans="1:133">
      <c r="A15" s="12"/>
      <c r="B15" s="25">
        <v>315</v>
      </c>
      <c r="C15" s="20" t="s">
        <v>115</v>
      </c>
      <c r="D15" s="46">
        <v>5015959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5015959</v>
      </c>
      <c r="O15" s="47">
        <f t="shared" si="1"/>
        <v>49.797067349694224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SUM(D17:D25)</f>
        <v>3802720</v>
      </c>
      <c r="E16" s="32">
        <f t="shared" si="3"/>
        <v>0</v>
      </c>
      <c r="F16" s="32">
        <f t="shared" si="3"/>
        <v>0</v>
      </c>
      <c r="G16" s="32">
        <f t="shared" si="3"/>
        <v>3682029</v>
      </c>
      <c r="H16" s="32">
        <f t="shared" si="3"/>
        <v>0</v>
      </c>
      <c r="I16" s="32">
        <f t="shared" si="3"/>
        <v>1359210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8843959</v>
      </c>
      <c r="O16" s="45">
        <f t="shared" si="1"/>
        <v>87.800403065681834</v>
      </c>
      <c r="P16" s="10"/>
    </row>
    <row r="17" spans="1:16">
      <c r="A17" s="12"/>
      <c r="B17" s="25">
        <v>322</v>
      </c>
      <c r="C17" s="20" t="s">
        <v>0</v>
      </c>
      <c r="D17" s="46">
        <v>1567934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1567934</v>
      </c>
      <c r="O17" s="47">
        <f t="shared" si="1"/>
        <v>15.566019378921451</v>
      </c>
      <c r="P17" s="9"/>
    </row>
    <row r="18" spans="1:16">
      <c r="A18" s="12"/>
      <c r="B18" s="25">
        <v>323.39999999999998</v>
      </c>
      <c r="C18" s="20" t="s">
        <v>20</v>
      </c>
      <c r="D18" s="46">
        <v>239500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4">SUM(D18:M18)</f>
        <v>239500</v>
      </c>
      <c r="O18" s="47">
        <f t="shared" si="1"/>
        <v>2.3776904137876262</v>
      </c>
      <c r="P18" s="9"/>
    </row>
    <row r="19" spans="1:16">
      <c r="A19" s="12"/>
      <c r="B19" s="25">
        <v>323.7</v>
      </c>
      <c r="C19" s="20" t="s">
        <v>21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385322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385322</v>
      </c>
      <c r="O19" s="47">
        <f t="shared" si="1"/>
        <v>3.8253712969581448</v>
      </c>
      <c r="P19" s="9"/>
    </row>
    <row r="20" spans="1:16">
      <c r="A20" s="12"/>
      <c r="B20" s="25">
        <v>324.12</v>
      </c>
      <c r="C20" s="20" t="s">
        <v>22</v>
      </c>
      <c r="D20" s="46">
        <v>0</v>
      </c>
      <c r="E20" s="46">
        <v>0</v>
      </c>
      <c r="F20" s="46">
        <v>0</v>
      </c>
      <c r="G20" s="46">
        <v>460380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460380</v>
      </c>
      <c r="O20" s="47">
        <f t="shared" si="1"/>
        <v>4.5705265665951869</v>
      </c>
      <c r="P20" s="9"/>
    </row>
    <row r="21" spans="1:16">
      <c r="A21" s="12"/>
      <c r="B21" s="25">
        <v>324.22000000000003</v>
      </c>
      <c r="C21" s="20" t="s">
        <v>23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973888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973888</v>
      </c>
      <c r="O21" s="47">
        <f t="shared" si="1"/>
        <v>9.6684933682789289</v>
      </c>
      <c r="P21" s="9"/>
    </row>
    <row r="22" spans="1:16">
      <c r="A22" s="12"/>
      <c r="B22" s="25">
        <v>324.32</v>
      </c>
      <c r="C22" s="20" t="s">
        <v>24</v>
      </c>
      <c r="D22" s="46">
        <v>0</v>
      </c>
      <c r="E22" s="46">
        <v>0</v>
      </c>
      <c r="F22" s="46">
        <v>0</v>
      </c>
      <c r="G22" s="46">
        <v>1134660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1134660</v>
      </c>
      <c r="O22" s="47">
        <f t="shared" si="1"/>
        <v>11.264593757445795</v>
      </c>
      <c r="P22" s="9"/>
    </row>
    <row r="23" spans="1:16">
      <c r="A23" s="12"/>
      <c r="B23" s="25">
        <v>324.62</v>
      </c>
      <c r="C23" s="20" t="s">
        <v>25</v>
      </c>
      <c r="D23" s="46">
        <v>0</v>
      </c>
      <c r="E23" s="46">
        <v>0</v>
      </c>
      <c r="F23" s="46">
        <v>0</v>
      </c>
      <c r="G23" s="46">
        <v>352234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352234</v>
      </c>
      <c r="O23" s="47">
        <f t="shared" si="1"/>
        <v>3.4968826939877689</v>
      </c>
      <c r="P23" s="9"/>
    </row>
    <row r="24" spans="1:16">
      <c r="A24" s="12"/>
      <c r="B24" s="25">
        <v>325.10000000000002</v>
      </c>
      <c r="C24" s="20" t="s">
        <v>26</v>
      </c>
      <c r="D24" s="46">
        <v>0</v>
      </c>
      <c r="E24" s="46">
        <v>0</v>
      </c>
      <c r="F24" s="46">
        <v>0</v>
      </c>
      <c r="G24" s="46">
        <v>1734755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1734755</v>
      </c>
      <c r="O24" s="47">
        <f t="shared" si="1"/>
        <v>17.222172583591455</v>
      </c>
      <c r="P24" s="9"/>
    </row>
    <row r="25" spans="1:16">
      <c r="A25" s="12"/>
      <c r="B25" s="25">
        <v>329</v>
      </c>
      <c r="C25" s="20" t="s">
        <v>27</v>
      </c>
      <c r="D25" s="46">
        <v>1995286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5">SUM(D25:M25)</f>
        <v>1995286</v>
      </c>
      <c r="O25" s="47">
        <f t="shared" si="1"/>
        <v>19.808653006115481</v>
      </c>
      <c r="P25" s="9"/>
    </row>
    <row r="26" spans="1:16" ht="15.75">
      <c r="A26" s="29" t="s">
        <v>29</v>
      </c>
      <c r="B26" s="30"/>
      <c r="C26" s="31"/>
      <c r="D26" s="32">
        <f t="shared" ref="D26:M26" si="6">SUM(D27:D47)</f>
        <v>10382342</v>
      </c>
      <c r="E26" s="32">
        <f t="shared" si="6"/>
        <v>1137562</v>
      </c>
      <c r="F26" s="32">
        <f t="shared" si="6"/>
        <v>0</v>
      </c>
      <c r="G26" s="32">
        <f t="shared" si="6"/>
        <v>3712009</v>
      </c>
      <c r="H26" s="32">
        <f t="shared" si="6"/>
        <v>0</v>
      </c>
      <c r="I26" s="32">
        <f t="shared" si="6"/>
        <v>8396138</v>
      </c>
      <c r="J26" s="32">
        <f t="shared" si="6"/>
        <v>153670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44">
        <f t="shared" si="5"/>
        <v>23781721</v>
      </c>
      <c r="O26" s="45">
        <f t="shared" si="1"/>
        <v>236.09841354936066</v>
      </c>
      <c r="P26" s="10"/>
    </row>
    <row r="27" spans="1:16">
      <c r="A27" s="12"/>
      <c r="B27" s="25">
        <v>331.2</v>
      </c>
      <c r="C27" s="20" t="s">
        <v>28</v>
      </c>
      <c r="D27" s="46">
        <v>45074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45074</v>
      </c>
      <c r="O27" s="47">
        <f t="shared" si="1"/>
        <v>0.44748232864744658</v>
      </c>
      <c r="P27" s="9"/>
    </row>
    <row r="28" spans="1:16">
      <c r="A28" s="12"/>
      <c r="B28" s="25">
        <v>331.39</v>
      </c>
      <c r="C28" s="20" t="s">
        <v>32</v>
      </c>
      <c r="D28" s="46">
        <v>0</v>
      </c>
      <c r="E28" s="46">
        <v>0</v>
      </c>
      <c r="F28" s="46">
        <v>0</v>
      </c>
      <c r="G28" s="46">
        <v>835326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835326</v>
      </c>
      <c r="O28" s="47">
        <f t="shared" si="1"/>
        <v>8.2928877769835605</v>
      </c>
      <c r="P28" s="9"/>
    </row>
    <row r="29" spans="1:16">
      <c r="A29" s="12"/>
      <c r="B29" s="25">
        <v>331.41</v>
      </c>
      <c r="C29" s="20" t="s">
        <v>33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6680497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6680497</v>
      </c>
      <c r="O29" s="47">
        <f t="shared" si="1"/>
        <v>66.32214478595823</v>
      </c>
      <c r="P29" s="9"/>
    </row>
    <row r="30" spans="1:16">
      <c r="A30" s="12"/>
      <c r="B30" s="25">
        <v>331.5</v>
      </c>
      <c r="C30" s="20" t="s">
        <v>30</v>
      </c>
      <c r="D30" s="46">
        <v>0</v>
      </c>
      <c r="E30" s="46">
        <v>1027614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1027614</v>
      </c>
      <c r="O30" s="47">
        <f t="shared" si="1"/>
        <v>10.201870383607339</v>
      </c>
      <c r="P30" s="9"/>
    </row>
    <row r="31" spans="1:16">
      <c r="A31" s="12"/>
      <c r="B31" s="25">
        <v>334.2</v>
      </c>
      <c r="C31" s="20" t="s">
        <v>31</v>
      </c>
      <c r="D31" s="46">
        <v>81795</v>
      </c>
      <c r="E31" s="46">
        <v>0</v>
      </c>
      <c r="F31" s="46">
        <v>0</v>
      </c>
      <c r="G31" s="46">
        <v>1227674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1309469</v>
      </c>
      <c r="O31" s="47">
        <f t="shared" si="1"/>
        <v>13.000049638630768</v>
      </c>
      <c r="P31" s="9"/>
    </row>
    <row r="32" spans="1:16">
      <c r="A32" s="12"/>
      <c r="B32" s="25">
        <v>334.39</v>
      </c>
      <c r="C32" s="20" t="s">
        <v>36</v>
      </c>
      <c r="D32" s="46">
        <v>733741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2" si="7">SUM(D32:M32)</f>
        <v>733741</v>
      </c>
      <c r="O32" s="47">
        <f t="shared" si="1"/>
        <v>7.2843797156699228</v>
      </c>
      <c r="P32" s="9"/>
    </row>
    <row r="33" spans="1:16">
      <c r="A33" s="12"/>
      <c r="B33" s="25">
        <v>334.41</v>
      </c>
      <c r="C33" s="20" t="s">
        <v>37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1682042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1682042</v>
      </c>
      <c r="O33" s="47">
        <f t="shared" si="1"/>
        <v>16.698852354856644</v>
      </c>
      <c r="P33" s="9"/>
    </row>
    <row r="34" spans="1:16">
      <c r="A34" s="12"/>
      <c r="B34" s="25">
        <v>334.49</v>
      </c>
      <c r="C34" s="20" t="s">
        <v>39</v>
      </c>
      <c r="D34" s="46">
        <v>0</v>
      </c>
      <c r="E34" s="46">
        <v>0</v>
      </c>
      <c r="F34" s="46">
        <v>0</v>
      </c>
      <c r="G34" s="46">
        <v>833485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833485</v>
      </c>
      <c r="O34" s="47">
        <f t="shared" si="1"/>
        <v>8.2746108331347781</v>
      </c>
      <c r="P34" s="9"/>
    </row>
    <row r="35" spans="1:16">
      <c r="A35" s="12"/>
      <c r="B35" s="25">
        <v>334.5</v>
      </c>
      <c r="C35" s="20" t="s">
        <v>40</v>
      </c>
      <c r="D35" s="46">
        <v>0</v>
      </c>
      <c r="E35" s="46">
        <v>109948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109948</v>
      </c>
      <c r="O35" s="47">
        <f t="shared" si="1"/>
        <v>1.0915336351362084</v>
      </c>
      <c r="P35" s="9"/>
    </row>
    <row r="36" spans="1:16">
      <c r="A36" s="12"/>
      <c r="B36" s="25">
        <v>334.7</v>
      </c>
      <c r="C36" s="20" t="s">
        <v>41</v>
      </c>
      <c r="D36" s="46">
        <v>0</v>
      </c>
      <c r="E36" s="46">
        <v>0</v>
      </c>
      <c r="F36" s="46">
        <v>0</v>
      </c>
      <c r="G36" s="46">
        <v>466668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466668</v>
      </c>
      <c r="O36" s="47">
        <f t="shared" si="1"/>
        <v>4.6329521086490351</v>
      </c>
      <c r="P36" s="9"/>
    </row>
    <row r="37" spans="1:16">
      <c r="A37" s="12"/>
      <c r="B37" s="25">
        <v>335.14</v>
      </c>
      <c r="C37" s="20" t="s">
        <v>116</v>
      </c>
      <c r="D37" s="46">
        <v>197654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197654</v>
      </c>
      <c r="O37" s="47">
        <f t="shared" ref="O37:O68" si="8">(N37/O$86)</f>
        <v>1.962254785164006</v>
      </c>
      <c r="P37" s="9"/>
    </row>
    <row r="38" spans="1:16">
      <c r="A38" s="12"/>
      <c r="B38" s="25">
        <v>335.15</v>
      </c>
      <c r="C38" s="20" t="s">
        <v>117</v>
      </c>
      <c r="D38" s="46">
        <v>80487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80487</v>
      </c>
      <c r="O38" s="47">
        <f t="shared" si="8"/>
        <v>0.79905289492494636</v>
      </c>
      <c r="P38" s="9"/>
    </row>
    <row r="39" spans="1:16">
      <c r="A39" s="12"/>
      <c r="B39" s="25">
        <v>335.18</v>
      </c>
      <c r="C39" s="20" t="s">
        <v>118</v>
      </c>
      <c r="D39" s="46">
        <v>5395592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5395592</v>
      </c>
      <c r="O39" s="47">
        <f t="shared" si="8"/>
        <v>53.565959812564529</v>
      </c>
      <c r="P39" s="9"/>
    </row>
    <row r="40" spans="1:16">
      <c r="A40" s="12"/>
      <c r="B40" s="25">
        <v>335.19</v>
      </c>
      <c r="C40" s="20" t="s">
        <v>119</v>
      </c>
      <c r="D40" s="46">
        <v>2248500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2248500</v>
      </c>
      <c r="O40" s="47">
        <f t="shared" si="8"/>
        <v>22.3224922563736</v>
      </c>
      <c r="P40" s="9"/>
    </row>
    <row r="41" spans="1:16">
      <c r="A41" s="12"/>
      <c r="B41" s="25">
        <v>335.29</v>
      </c>
      <c r="C41" s="20" t="s">
        <v>45</v>
      </c>
      <c r="D41" s="46">
        <v>32895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32895</v>
      </c>
      <c r="O41" s="47">
        <f t="shared" si="8"/>
        <v>0.32657255182273054</v>
      </c>
      <c r="P41" s="9"/>
    </row>
    <row r="42" spans="1:16">
      <c r="A42" s="12"/>
      <c r="B42" s="25">
        <v>335.49</v>
      </c>
      <c r="C42" s="20" t="s">
        <v>46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153670</v>
      </c>
      <c r="K42" s="46">
        <v>0</v>
      </c>
      <c r="L42" s="46">
        <v>0</v>
      </c>
      <c r="M42" s="46">
        <v>0</v>
      </c>
      <c r="N42" s="46">
        <f t="shared" si="7"/>
        <v>153670</v>
      </c>
      <c r="O42" s="47">
        <f t="shared" si="8"/>
        <v>1.5255936780239854</v>
      </c>
      <c r="P42" s="9"/>
    </row>
    <row r="43" spans="1:16">
      <c r="A43" s="12"/>
      <c r="B43" s="25">
        <v>337.2</v>
      </c>
      <c r="C43" s="20" t="s">
        <v>47</v>
      </c>
      <c r="D43" s="46">
        <v>468341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48" si="9">SUM(D43:M43)</f>
        <v>468341</v>
      </c>
      <c r="O43" s="47">
        <f t="shared" si="8"/>
        <v>4.6495611945040105</v>
      </c>
      <c r="P43" s="9"/>
    </row>
    <row r="44" spans="1:16">
      <c r="A44" s="12"/>
      <c r="B44" s="25">
        <v>337.3</v>
      </c>
      <c r="C44" s="20" t="s">
        <v>48</v>
      </c>
      <c r="D44" s="46">
        <v>2221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2221</v>
      </c>
      <c r="O44" s="47">
        <f t="shared" si="8"/>
        <v>2.2049479787149551E-2</v>
      </c>
      <c r="P44" s="9"/>
    </row>
    <row r="45" spans="1:16">
      <c r="A45" s="12"/>
      <c r="B45" s="25">
        <v>337.4</v>
      </c>
      <c r="C45" s="20" t="s">
        <v>49</v>
      </c>
      <c r="D45" s="46">
        <v>0</v>
      </c>
      <c r="E45" s="46">
        <v>0</v>
      </c>
      <c r="F45" s="46">
        <v>0</v>
      </c>
      <c r="G45" s="46">
        <v>56259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56259</v>
      </c>
      <c r="O45" s="47">
        <f t="shared" si="8"/>
        <v>0.55852394567548247</v>
      </c>
      <c r="P45" s="9"/>
    </row>
    <row r="46" spans="1:16">
      <c r="A46" s="12"/>
      <c r="B46" s="25">
        <v>337.7</v>
      </c>
      <c r="C46" s="20" t="s">
        <v>50</v>
      </c>
      <c r="D46" s="46">
        <v>1094242</v>
      </c>
      <c r="E46" s="46">
        <v>0</v>
      </c>
      <c r="F46" s="46">
        <v>0</v>
      </c>
      <c r="G46" s="46">
        <v>292597</v>
      </c>
      <c r="H46" s="46">
        <v>0</v>
      </c>
      <c r="I46" s="46">
        <v>33599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1420438</v>
      </c>
      <c r="O46" s="47">
        <f t="shared" si="8"/>
        <v>14.101719482169804</v>
      </c>
      <c r="P46" s="9"/>
    </row>
    <row r="47" spans="1:16">
      <c r="A47" s="12"/>
      <c r="B47" s="25">
        <v>337.9</v>
      </c>
      <c r="C47" s="20" t="s">
        <v>51</v>
      </c>
      <c r="D47" s="46">
        <v>1800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1800</v>
      </c>
      <c r="O47" s="47">
        <f t="shared" si="8"/>
        <v>1.7869907076483203E-2</v>
      </c>
      <c r="P47" s="9"/>
    </row>
    <row r="48" spans="1:16" ht="15.75">
      <c r="A48" s="29" t="s">
        <v>56</v>
      </c>
      <c r="B48" s="30"/>
      <c r="C48" s="31"/>
      <c r="D48" s="32">
        <f t="shared" ref="D48:M48" si="10">SUM(D49:D63)</f>
        <v>3993673</v>
      </c>
      <c r="E48" s="32">
        <f t="shared" si="10"/>
        <v>4275094</v>
      </c>
      <c r="F48" s="32">
        <f t="shared" si="10"/>
        <v>0</v>
      </c>
      <c r="G48" s="32">
        <f t="shared" si="10"/>
        <v>423223</v>
      </c>
      <c r="H48" s="32">
        <f t="shared" si="10"/>
        <v>0</v>
      </c>
      <c r="I48" s="32">
        <f t="shared" si="10"/>
        <v>383673903</v>
      </c>
      <c r="J48" s="32">
        <f t="shared" si="10"/>
        <v>68936498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si="9"/>
        <v>461302391</v>
      </c>
      <c r="O48" s="45">
        <f t="shared" si="8"/>
        <v>4579.6838118497335</v>
      </c>
      <c r="P48" s="10"/>
    </row>
    <row r="49" spans="1:16">
      <c r="A49" s="12"/>
      <c r="B49" s="25">
        <v>341.2</v>
      </c>
      <c r="C49" s="20" t="s">
        <v>120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68936498</v>
      </c>
      <c r="K49" s="46">
        <v>0</v>
      </c>
      <c r="L49" s="46">
        <v>0</v>
      </c>
      <c r="M49" s="46">
        <v>0</v>
      </c>
      <c r="N49" s="46">
        <f t="shared" ref="N49:N63" si="11">SUM(D49:M49)</f>
        <v>68936498</v>
      </c>
      <c r="O49" s="47">
        <f t="shared" si="8"/>
        <v>684.38267413231677</v>
      </c>
      <c r="P49" s="9"/>
    </row>
    <row r="50" spans="1:16">
      <c r="A50" s="12"/>
      <c r="B50" s="25">
        <v>341.9</v>
      </c>
      <c r="C50" s="20" t="s">
        <v>121</v>
      </c>
      <c r="D50" s="46">
        <v>231450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231450</v>
      </c>
      <c r="O50" s="47">
        <f t="shared" si="8"/>
        <v>2.297772218251132</v>
      </c>
      <c r="P50" s="9"/>
    </row>
    <row r="51" spans="1:16">
      <c r="A51" s="12"/>
      <c r="B51" s="25">
        <v>342.1</v>
      </c>
      <c r="C51" s="20" t="s">
        <v>62</v>
      </c>
      <c r="D51" s="46">
        <v>846180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846180</v>
      </c>
      <c r="O51" s="47">
        <f t="shared" si="8"/>
        <v>8.4006433166547527</v>
      </c>
      <c r="P51" s="9"/>
    </row>
    <row r="52" spans="1:16">
      <c r="A52" s="12"/>
      <c r="B52" s="25">
        <v>342.2</v>
      </c>
      <c r="C52" s="20" t="s">
        <v>63</v>
      </c>
      <c r="D52" s="46">
        <v>162385</v>
      </c>
      <c r="E52" s="46">
        <v>0</v>
      </c>
      <c r="F52" s="46">
        <v>0</v>
      </c>
      <c r="G52" s="46">
        <v>423223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585608</v>
      </c>
      <c r="O52" s="47">
        <f t="shared" si="8"/>
        <v>5.8137558573584309</v>
      </c>
      <c r="P52" s="9"/>
    </row>
    <row r="53" spans="1:16">
      <c r="A53" s="12"/>
      <c r="B53" s="25">
        <v>343.1</v>
      </c>
      <c r="C53" s="20" t="s">
        <v>64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306337851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306337851</v>
      </c>
      <c r="O53" s="47">
        <f t="shared" si="8"/>
        <v>3041.2382952108651</v>
      </c>
      <c r="P53" s="9"/>
    </row>
    <row r="54" spans="1:16">
      <c r="A54" s="12"/>
      <c r="B54" s="25">
        <v>343.3</v>
      </c>
      <c r="C54" s="20" t="s">
        <v>65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26809912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26809912</v>
      </c>
      <c r="O54" s="47">
        <f t="shared" si="8"/>
        <v>266.16146453816219</v>
      </c>
      <c r="P54" s="9"/>
    </row>
    <row r="55" spans="1:16">
      <c r="A55" s="12"/>
      <c r="B55" s="25">
        <v>343.4</v>
      </c>
      <c r="C55" s="20" t="s">
        <v>66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13019134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13019134</v>
      </c>
      <c r="O55" s="47">
        <f t="shared" si="8"/>
        <v>129.25039710904613</v>
      </c>
      <c r="P55" s="9"/>
    </row>
    <row r="56" spans="1:16">
      <c r="A56" s="12"/>
      <c r="B56" s="25">
        <v>343.5</v>
      </c>
      <c r="C56" s="20" t="s">
        <v>67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25528497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25528497</v>
      </c>
      <c r="O56" s="47">
        <f t="shared" si="8"/>
        <v>253.43992732904456</v>
      </c>
      <c r="P56" s="9"/>
    </row>
    <row r="57" spans="1:16">
      <c r="A57" s="12"/>
      <c r="B57" s="25">
        <v>343.8</v>
      </c>
      <c r="C57" s="20" t="s">
        <v>68</v>
      </c>
      <c r="D57" s="46">
        <v>586885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586885</v>
      </c>
      <c r="O57" s="47">
        <f t="shared" si="8"/>
        <v>5.8264335636565798</v>
      </c>
      <c r="P57" s="9"/>
    </row>
    <row r="58" spans="1:16">
      <c r="A58" s="12"/>
      <c r="B58" s="25">
        <v>343.9</v>
      </c>
      <c r="C58" s="20" t="s">
        <v>69</v>
      </c>
      <c r="D58" s="46">
        <v>414436</v>
      </c>
      <c r="E58" s="46">
        <v>4275094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4689530</v>
      </c>
      <c r="O58" s="47">
        <f t="shared" si="8"/>
        <v>46.556369629100153</v>
      </c>
      <c r="P58" s="9"/>
    </row>
    <row r="59" spans="1:16">
      <c r="A59" s="12"/>
      <c r="B59" s="25">
        <v>344.1</v>
      </c>
      <c r="C59" s="20" t="s">
        <v>122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4245029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4245029</v>
      </c>
      <c r="O59" s="47">
        <f t="shared" si="8"/>
        <v>42.143485426098003</v>
      </c>
      <c r="P59" s="9"/>
    </row>
    <row r="60" spans="1:16">
      <c r="A60" s="12"/>
      <c r="B60" s="25">
        <v>344.5</v>
      </c>
      <c r="C60" s="20" t="s">
        <v>123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679107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679107</v>
      </c>
      <c r="O60" s="47">
        <f t="shared" si="8"/>
        <v>6.7419883249940433</v>
      </c>
      <c r="P60" s="9"/>
    </row>
    <row r="61" spans="1:16">
      <c r="A61" s="12"/>
      <c r="B61" s="25">
        <v>347.1</v>
      </c>
      <c r="C61" s="20" t="s">
        <v>73</v>
      </c>
      <c r="D61" s="46">
        <v>100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100</v>
      </c>
      <c r="O61" s="47">
        <f t="shared" si="8"/>
        <v>9.927726153601778E-4</v>
      </c>
      <c r="P61" s="9"/>
    </row>
    <row r="62" spans="1:16">
      <c r="A62" s="12"/>
      <c r="B62" s="25">
        <v>347.2</v>
      </c>
      <c r="C62" s="20" t="s">
        <v>74</v>
      </c>
      <c r="D62" s="46">
        <v>1100564</v>
      </c>
      <c r="E62" s="46">
        <v>0</v>
      </c>
      <c r="F62" s="46">
        <v>0</v>
      </c>
      <c r="G62" s="46">
        <v>0</v>
      </c>
      <c r="H62" s="46">
        <v>0</v>
      </c>
      <c r="I62" s="46">
        <v>2016163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3116727</v>
      </c>
      <c r="O62" s="47">
        <f t="shared" si="8"/>
        <v>30.942012151536812</v>
      </c>
      <c r="P62" s="9"/>
    </row>
    <row r="63" spans="1:16">
      <c r="A63" s="12"/>
      <c r="B63" s="25">
        <v>347.5</v>
      </c>
      <c r="C63" s="20" t="s">
        <v>75</v>
      </c>
      <c r="D63" s="46">
        <v>651673</v>
      </c>
      <c r="E63" s="46">
        <v>0</v>
      </c>
      <c r="F63" s="46">
        <v>0</v>
      </c>
      <c r="G63" s="46">
        <v>0</v>
      </c>
      <c r="H63" s="46">
        <v>0</v>
      </c>
      <c r="I63" s="46">
        <v>5038210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5689883</v>
      </c>
      <c r="O63" s="47">
        <f t="shared" si="8"/>
        <v>56.48760027003415</v>
      </c>
      <c r="P63" s="9"/>
    </row>
    <row r="64" spans="1:16" ht="15.75">
      <c r="A64" s="29" t="s">
        <v>57</v>
      </c>
      <c r="B64" s="30"/>
      <c r="C64" s="31"/>
      <c r="D64" s="32">
        <f t="shared" ref="D64:M64" si="12">SUM(D65:D67)</f>
        <v>1859682</v>
      </c>
      <c r="E64" s="32">
        <f t="shared" si="12"/>
        <v>0</v>
      </c>
      <c r="F64" s="32">
        <f t="shared" si="12"/>
        <v>0</v>
      </c>
      <c r="G64" s="32">
        <f t="shared" si="12"/>
        <v>0</v>
      </c>
      <c r="H64" s="32">
        <f t="shared" si="12"/>
        <v>0</v>
      </c>
      <c r="I64" s="32">
        <f t="shared" si="12"/>
        <v>0</v>
      </c>
      <c r="J64" s="32">
        <f t="shared" si="12"/>
        <v>0</v>
      </c>
      <c r="K64" s="32">
        <f t="shared" si="12"/>
        <v>0</v>
      </c>
      <c r="L64" s="32">
        <f t="shared" si="12"/>
        <v>0</v>
      </c>
      <c r="M64" s="32">
        <f t="shared" si="12"/>
        <v>0</v>
      </c>
      <c r="N64" s="32">
        <f t="shared" ref="N64:N69" si="13">SUM(D64:M64)</f>
        <v>1859682</v>
      </c>
      <c r="O64" s="45">
        <f t="shared" si="8"/>
        <v>18.462413628782464</v>
      </c>
      <c r="P64" s="10"/>
    </row>
    <row r="65" spans="1:16">
      <c r="A65" s="13"/>
      <c r="B65" s="39">
        <v>351.1</v>
      </c>
      <c r="C65" s="21" t="s">
        <v>78</v>
      </c>
      <c r="D65" s="46">
        <v>496619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496619</v>
      </c>
      <c r="O65" s="47">
        <f t="shared" si="8"/>
        <v>4.9302974346755617</v>
      </c>
      <c r="P65" s="9"/>
    </row>
    <row r="66" spans="1:16">
      <c r="A66" s="13"/>
      <c r="B66" s="39">
        <v>352</v>
      </c>
      <c r="C66" s="21" t="s">
        <v>79</v>
      </c>
      <c r="D66" s="46">
        <v>61256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61256</v>
      </c>
      <c r="O66" s="47">
        <f t="shared" si="8"/>
        <v>0.60813279326503056</v>
      </c>
      <c r="P66" s="9"/>
    </row>
    <row r="67" spans="1:16">
      <c r="A67" s="13"/>
      <c r="B67" s="39">
        <v>354</v>
      </c>
      <c r="C67" s="21" t="s">
        <v>80</v>
      </c>
      <c r="D67" s="46">
        <v>1301807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1301807</v>
      </c>
      <c r="O67" s="47">
        <f t="shared" si="8"/>
        <v>12.923983400841871</v>
      </c>
      <c r="P67" s="9"/>
    </row>
    <row r="68" spans="1:16" ht="15.75">
      <c r="A68" s="29" t="s">
        <v>3</v>
      </c>
      <c r="B68" s="30"/>
      <c r="C68" s="31"/>
      <c r="D68" s="32">
        <f t="shared" ref="D68:M68" si="14">SUM(D69:D76)</f>
        <v>3204922</v>
      </c>
      <c r="E68" s="32">
        <f t="shared" si="14"/>
        <v>2479079</v>
      </c>
      <c r="F68" s="32">
        <f t="shared" si="14"/>
        <v>0</v>
      </c>
      <c r="G68" s="32">
        <f t="shared" si="14"/>
        <v>13771415</v>
      </c>
      <c r="H68" s="32">
        <f t="shared" si="14"/>
        <v>396265</v>
      </c>
      <c r="I68" s="32">
        <f t="shared" si="14"/>
        <v>10131531</v>
      </c>
      <c r="J68" s="32">
        <f t="shared" si="14"/>
        <v>2331434</v>
      </c>
      <c r="K68" s="32">
        <f t="shared" si="14"/>
        <v>92729469</v>
      </c>
      <c r="L68" s="32">
        <f t="shared" si="14"/>
        <v>0</v>
      </c>
      <c r="M68" s="32">
        <f t="shared" si="14"/>
        <v>0</v>
      </c>
      <c r="N68" s="32">
        <f t="shared" si="13"/>
        <v>125044115</v>
      </c>
      <c r="O68" s="45">
        <f t="shared" si="8"/>
        <v>1241.4037308394886</v>
      </c>
      <c r="P68" s="10"/>
    </row>
    <row r="69" spans="1:16">
      <c r="A69" s="12"/>
      <c r="B69" s="25">
        <v>361.1</v>
      </c>
      <c r="C69" s="20" t="s">
        <v>81</v>
      </c>
      <c r="D69" s="46">
        <v>1394812</v>
      </c>
      <c r="E69" s="46">
        <v>826756</v>
      </c>
      <c r="F69" s="46">
        <v>0</v>
      </c>
      <c r="G69" s="46">
        <v>983444</v>
      </c>
      <c r="H69" s="46">
        <v>4685</v>
      </c>
      <c r="I69" s="46">
        <v>0</v>
      </c>
      <c r="J69" s="46">
        <v>0</v>
      </c>
      <c r="K69" s="46">
        <v>16767329</v>
      </c>
      <c r="L69" s="46">
        <v>0</v>
      </c>
      <c r="M69" s="46">
        <v>0</v>
      </c>
      <c r="N69" s="46">
        <f t="shared" si="13"/>
        <v>19977026</v>
      </c>
      <c r="O69" s="47">
        <f t="shared" ref="O69:O84" si="15">(N69/O$86)</f>
        <v>198.32644349138275</v>
      </c>
      <c r="P69" s="9"/>
    </row>
    <row r="70" spans="1:16">
      <c r="A70" s="12"/>
      <c r="B70" s="25">
        <v>361.3</v>
      </c>
      <c r="C70" s="20" t="s">
        <v>82</v>
      </c>
      <c r="D70" s="46">
        <v>399260</v>
      </c>
      <c r="E70" s="46">
        <v>213961</v>
      </c>
      <c r="F70" s="46">
        <v>0</v>
      </c>
      <c r="G70" s="46">
        <v>176024</v>
      </c>
      <c r="H70" s="46">
        <v>391580</v>
      </c>
      <c r="I70" s="46">
        <v>2385763</v>
      </c>
      <c r="J70" s="46">
        <v>972184</v>
      </c>
      <c r="K70" s="46">
        <v>44073074</v>
      </c>
      <c r="L70" s="46">
        <v>0</v>
      </c>
      <c r="M70" s="46">
        <v>0</v>
      </c>
      <c r="N70" s="46">
        <f t="shared" ref="N70:N76" si="16">SUM(D70:M70)</f>
        <v>48611846</v>
      </c>
      <c r="O70" s="47">
        <f t="shared" si="15"/>
        <v>482.60509490906202</v>
      </c>
      <c r="P70" s="9"/>
    </row>
    <row r="71" spans="1:16">
      <c r="A71" s="12"/>
      <c r="B71" s="25">
        <v>362</v>
      </c>
      <c r="C71" s="20" t="s">
        <v>83</v>
      </c>
      <c r="D71" s="46">
        <v>75344</v>
      </c>
      <c r="E71" s="46">
        <v>105136</v>
      </c>
      <c r="F71" s="46">
        <v>0</v>
      </c>
      <c r="G71" s="46">
        <v>12103437</v>
      </c>
      <c r="H71" s="46">
        <v>0</v>
      </c>
      <c r="I71" s="46">
        <v>51486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6"/>
        <v>12335403</v>
      </c>
      <c r="O71" s="47">
        <f t="shared" si="15"/>
        <v>122.46250297831784</v>
      </c>
      <c r="P71" s="9"/>
    </row>
    <row r="72" spans="1:16">
      <c r="A72" s="12"/>
      <c r="B72" s="25">
        <v>364</v>
      </c>
      <c r="C72" s="20" t="s">
        <v>124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-182685</v>
      </c>
      <c r="J72" s="46">
        <v>128188</v>
      </c>
      <c r="K72" s="46">
        <v>0</v>
      </c>
      <c r="L72" s="46">
        <v>0</v>
      </c>
      <c r="M72" s="46">
        <v>0</v>
      </c>
      <c r="N72" s="46">
        <f t="shared" si="16"/>
        <v>-54497</v>
      </c>
      <c r="O72" s="47">
        <f t="shared" si="15"/>
        <v>-0.54103129219283619</v>
      </c>
      <c r="P72" s="9"/>
    </row>
    <row r="73" spans="1:16">
      <c r="A73" s="12"/>
      <c r="B73" s="25">
        <v>365</v>
      </c>
      <c r="C73" s="20" t="s">
        <v>125</v>
      </c>
      <c r="D73" s="46">
        <v>10322</v>
      </c>
      <c r="E73" s="46">
        <v>828123</v>
      </c>
      <c r="F73" s="46">
        <v>0</v>
      </c>
      <c r="G73" s="46">
        <v>0</v>
      </c>
      <c r="H73" s="46">
        <v>0</v>
      </c>
      <c r="I73" s="46">
        <v>409960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6"/>
        <v>1248405</v>
      </c>
      <c r="O73" s="47">
        <f t="shared" si="15"/>
        <v>12.393822968787228</v>
      </c>
      <c r="P73" s="9"/>
    </row>
    <row r="74" spans="1:16">
      <c r="A74" s="12"/>
      <c r="B74" s="25">
        <v>366</v>
      </c>
      <c r="C74" s="20" t="s">
        <v>86</v>
      </c>
      <c r="D74" s="46">
        <v>138798</v>
      </c>
      <c r="E74" s="46">
        <v>0</v>
      </c>
      <c r="F74" s="46">
        <v>0</v>
      </c>
      <c r="G74" s="46">
        <v>79765</v>
      </c>
      <c r="H74" s="46">
        <v>0</v>
      </c>
      <c r="I74" s="46">
        <v>2065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6"/>
        <v>220628</v>
      </c>
      <c r="O74" s="47">
        <f t="shared" si="15"/>
        <v>2.1903343658168533</v>
      </c>
      <c r="P74" s="9"/>
    </row>
    <row r="75" spans="1:16">
      <c r="A75" s="12"/>
      <c r="B75" s="25">
        <v>368</v>
      </c>
      <c r="C75" s="20" t="s">
        <v>87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31681568</v>
      </c>
      <c r="L75" s="46">
        <v>0</v>
      </c>
      <c r="M75" s="46">
        <v>0</v>
      </c>
      <c r="N75" s="46">
        <f t="shared" si="16"/>
        <v>31681568</v>
      </c>
      <c r="O75" s="47">
        <f t="shared" si="15"/>
        <v>314.52593122071323</v>
      </c>
      <c r="P75" s="9"/>
    </row>
    <row r="76" spans="1:16">
      <c r="A76" s="12"/>
      <c r="B76" s="25">
        <v>369.9</v>
      </c>
      <c r="C76" s="20" t="s">
        <v>88</v>
      </c>
      <c r="D76" s="46">
        <v>1186386</v>
      </c>
      <c r="E76" s="46">
        <v>505103</v>
      </c>
      <c r="F76" s="46">
        <v>0</v>
      </c>
      <c r="G76" s="46">
        <v>428745</v>
      </c>
      <c r="H76" s="46">
        <v>0</v>
      </c>
      <c r="I76" s="46">
        <v>7464942</v>
      </c>
      <c r="J76" s="46">
        <v>1231062</v>
      </c>
      <c r="K76" s="46">
        <v>207498</v>
      </c>
      <c r="L76" s="46">
        <v>0</v>
      </c>
      <c r="M76" s="46">
        <v>0</v>
      </c>
      <c r="N76" s="46">
        <f t="shared" si="16"/>
        <v>11023736</v>
      </c>
      <c r="O76" s="47">
        <f t="shared" si="15"/>
        <v>109.44063219760146</v>
      </c>
      <c r="P76" s="9"/>
    </row>
    <row r="77" spans="1:16" ht="15.75">
      <c r="A77" s="29" t="s">
        <v>58</v>
      </c>
      <c r="B77" s="30"/>
      <c r="C77" s="31"/>
      <c r="D77" s="32">
        <f t="shared" ref="D77:M77" si="17">SUM(D78:D83)</f>
        <v>38613245</v>
      </c>
      <c r="E77" s="32">
        <f t="shared" si="17"/>
        <v>125000</v>
      </c>
      <c r="F77" s="32">
        <f t="shared" si="17"/>
        <v>0</v>
      </c>
      <c r="G77" s="32">
        <f t="shared" si="17"/>
        <v>10703963</v>
      </c>
      <c r="H77" s="32">
        <f t="shared" si="17"/>
        <v>42788</v>
      </c>
      <c r="I77" s="32">
        <f t="shared" si="17"/>
        <v>20733569</v>
      </c>
      <c r="J77" s="32">
        <f t="shared" si="17"/>
        <v>5799465</v>
      </c>
      <c r="K77" s="32">
        <f t="shared" si="17"/>
        <v>0</v>
      </c>
      <c r="L77" s="32">
        <f t="shared" si="17"/>
        <v>0</v>
      </c>
      <c r="M77" s="32">
        <f t="shared" si="17"/>
        <v>0</v>
      </c>
      <c r="N77" s="32">
        <f t="shared" ref="N77:N84" si="18">SUM(D77:M77)</f>
        <v>76018030</v>
      </c>
      <c r="O77" s="45">
        <f t="shared" si="15"/>
        <v>754.68618457628463</v>
      </c>
      <c r="P77" s="9"/>
    </row>
    <row r="78" spans="1:16">
      <c r="A78" s="12"/>
      <c r="B78" s="25">
        <v>381</v>
      </c>
      <c r="C78" s="20" t="s">
        <v>89</v>
      </c>
      <c r="D78" s="46">
        <v>38613245</v>
      </c>
      <c r="E78" s="46">
        <v>125000</v>
      </c>
      <c r="F78" s="46">
        <v>0</v>
      </c>
      <c r="G78" s="46">
        <v>4163922</v>
      </c>
      <c r="H78" s="46">
        <v>42788</v>
      </c>
      <c r="I78" s="46">
        <v>4862447</v>
      </c>
      <c r="J78" s="46">
        <v>2330284</v>
      </c>
      <c r="K78" s="46">
        <v>0</v>
      </c>
      <c r="L78" s="46">
        <v>0</v>
      </c>
      <c r="M78" s="46">
        <v>0</v>
      </c>
      <c r="N78" s="46">
        <f t="shared" si="18"/>
        <v>50137686</v>
      </c>
      <c r="O78" s="47">
        <f t="shared" si="15"/>
        <v>497.75321658327374</v>
      </c>
      <c r="P78" s="9"/>
    </row>
    <row r="79" spans="1:16">
      <c r="A79" s="12"/>
      <c r="B79" s="25">
        <v>384</v>
      </c>
      <c r="C79" s="20" t="s">
        <v>90</v>
      </c>
      <c r="D79" s="46">
        <v>0</v>
      </c>
      <c r="E79" s="46">
        <v>0</v>
      </c>
      <c r="F79" s="46">
        <v>0</v>
      </c>
      <c r="G79" s="46">
        <v>6540041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8"/>
        <v>6540041</v>
      </c>
      <c r="O79" s="47">
        <f t="shared" si="15"/>
        <v>64.927736081327936</v>
      </c>
      <c r="P79" s="9"/>
    </row>
    <row r="80" spans="1:16">
      <c r="A80" s="12"/>
      <c r="B80" s="25">
        <v>389.1</v>
      </c>
      <c r="C80" s="20" t="s">
        <v>126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10635881</v>
      </c>
      <c r="J80" s="46">
        <v>3159654</v>
      </c>
      <c r="K80" s="46">
        <v>0</v>
      </c>
      <c r="L80" s="46">
        <v>0</v>
      </c>
      <c r="M80" s="46">
        <v>0</v>
      </c>
      <c r="N80" s="46">
        <f t="shared" si="18"/>
        <v>13795535</v>
      </c>
      <c r="O80" s="47">
        <f t="shared" si="15"/>
        <v>136.95829362242873</v>
      </c>
      <c r="P80" s="9"/>
    </row>
    <row r="81" spans="1:119">
      <c r="A81" s="12"/>
      <c r="B81" s="25">
        <v>389.2</v>
      </c>
      <c r="C81" s="20" t="s">
        <v>127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309527</v>
      </c>
      <c r="K81" s="46">
        <v>0</v>
      </c>
      <c r="L81" s="46">
        <v>0</v>
      </c>
      <c r="M81" s="46">
        <v>0</v>
      </c>
      <c r="N81" s="46">
        <f t="shared" si="18"/>
        <v>309527</v>
      </c>
      <c r="O81" s="47">
        <f t="shared" si="15"/>
        <v>3.0728992931458978</v>
      </c>
      <c r="P81" s="9"/>
    </row>
    <row r="82" spans="1:119">
      <c r="A82" s="12"/>
      <c r="B82" s="25">
        <v>389.8</v>
      </c>
      <c r="C82" s="20" t="s">
        <v>129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-2624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8"/>
        <v>-2624</v>
      </c>
      <c r="O82" s="47">
        <f t="shared" si="15"/>
        <v>-2.605035342705107E-2</v>
      </c>
      <c r="P82" s="9"/>
    </row>
    <row r="83" spans="1:119" ht="15.75" thickBot="1">
      <c r="A83" s="12"/>
      <c r="B83" s="25">
        <v>389.9</v>
      </c>
      <c r="C83" s="20" t="s">
        <v>140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5237865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8"/>
        <v>5237865</v>
      </c>
      <c r="O83" s="47">
        <f t="shared" si="15"/>
        <v>52.000089349535379</v>
      </c>
      <c r="P83" s="9"/>
    </row>
    <row r="84" spans="1:119" ht="16.5" thickBot="1">
      <c r="A84" s="14" t="s">
        <v>76</v>
      </c>
      <c r="B84" s="23"/>
      <c r="C84" s="22"/>
      <c r="D84" s="15">
        <f t="shared" ref="D84:M84" si="19">SUM(D5,D16,D26,D48,D64,D68,D77)</f>
        <v>96329893</v>
      </c>
      <c r="E84" s="15">
        <f t="shared" si="19"/>
        <v>10655211</v>
      </c>
      <c r="F84" s="15">
        <f t="shared" si="19"/>
        <v>0</v>
      </c>
      <c r="G84" s="15">
        <f t="shared" si="19"/>
        <v>37195997</v>
      </c>
      <c r="H84" s="15">
        <f t="shared" si="19"/>
        <v>439053</v>
      </c>
      <c r="I84" s="15">
        <f t="shared" si="19"/>
        <v>424615609</v>
      </c>
      <c r="J84" s="15">
        <f t="shared" si="19"/>
        <v>77221067</v>
      </c>
      <c r="K84" s="15">
        <f t="shared" si="19"/>
        <v>92729469</v>
      </c>
      <c r="L84" s="15">
        <f t="shared" si="19"/>
        <v>0</v>
      </c>
      <c r="M84" s="15">
        <f t="shared" si="19"/>
        <v>0</v>
      </c>
      <c r="N84" s="15">
        <f t="shared" si="18"/>
        <v>739186299</v>
      </c>
      <c r="O84" s="38">
        <f t="shared" si="15"/>
        <v>7338.4391529664044</v>
      </c>
      <c r="P84" s="6"/>
      <c r="Q84" s="2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</row>
    <row r="85" spans="1:119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9"/>
    </row>
    <row r="86" spans="1:119">
      <c r="A86" s="40"/>
      <c r="B86" s="41"/>
      <c r="C86" s="41"/>
      <c r="D86" s="42"/>
      <c r="E86" s="42"/>
      <c r="F86" s="42"/>
      <c r="G86" s="42"/>
      <c r="H86" s="42"/>
      <c r="I86" s="42"/>
      <c r="J86" s="42"/>
      <c r="K86" s="42"/>
      <c r="L86" s="48" t="s">
        <v>141</v>
      </c>
      <c r="M86" s="48"/>
      <c r="N86" s="48"/>
      <c r="O86" s="43">
        <v>100728</v>
      </c>
    </row>
    <row r="87" spans="1:119">
      <c r="A87" s="49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1"/>
    </row>
    <row r="88" spans="1:119" ht="15.75" customHeight="1" thickBot="1">
      <c r="A88" s="52" t="s">
        <v>105</v>
      </c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4"/>
    </row>
  </sheetData>
  <mergeCells count="10">
    <mergeCell ref="L86:N86"/>
    <mergeCell ref="A87:O87"/>
    <mergeCell ref="A88:O8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102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95</v>
      </c>
      <c r="B3" s="62"/>
      <c r="C3" s="63"/>
      <c r="D3" s="67" t="s">
        <v>52</v>
      </c>
      <c r="E3" s="68"/>
      <c r="F3" s="68"/>
      <c r="G3" s="68"/>
      <c r="H3" s="69"/>
      <c r="I3" s="67" t="s">
        <v>53</v>
      </c>
      <c r="J3" s="69"/>
      <c r="K3" s="67" t="s">
        <v>55</v>
      </c>
      <c r="L3" s="69"/>
      <c r="M3" s="36"/>
      <c r="N3" s="37"/>
      <c r="O3" s="70" t="s">
        <v>100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96</v>
      </c>
      <c r="F4" s="34" t="s">
        <v>97</v>
      </c>
      <c r="G4" s="34" t="s">
        <v>98</v>
      </c>
      <c r="H4" s="34" t="s">
        <v>5</v>
      </c>
      <c r="I4" s="34" t="s">
        <v>6</v>
      </c>
      <c r="J4" s="35" t="s">
        <v>99</v>
      </c>
      <c r="K4" s="35" t="s">
        <v>7</v>
      </c>
      <c r="L4" s="35" t="s">
        <v>8</v>
      </c>
      <c r="M4" s="35" t="s">
        <v>9</v>
      </c>
      <c r="N4" s="35" t="s">
        <v>54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33696739</v>
      </c>
      <c r="E5" s="27">
        <f t="shared" si="0"/>
        <v>2610764</v>
      </c>
      <c r="F5" s="27">
        <f t="shared" si="0"/>
        <v>0</v>
      </c>
      <c r="G5" s="27">
        <f t="shared" si="0"/>
        <v>4879101</v>
      </c>
      <c r="H5" s="27">
        <f t="shared" si="0"/>
        <v>0</v>
      </c>
      <c r="I5" s="27">
        <f t="shared" si="0"/>
        <v>238623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41425227</v>
      </c>
      <c r="O5" s="33">
        <f t="shared" ref="O5:O36" si="1">(N5/O$87)</f>
        <v>419.39828698126007</v>
      </c>
      <c r="P5" s="6"/>
    </row>
    <row r="6" spans="1:133">
      <c r="A6" s="12"/>
      <c r="B6" s="25">
        <v>311</v>
      </c>
      <c r="C6" s="20" t="s">
        <v>2</v>
      </c>
      <c r="D6" s="46">
        <v>19173633</v>
      </c>
      <c r="E6" s="46">
        <v>2610764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21784397</v>
      </c>
      <c r="O6" s="47">
        <f t="shared" si="1"/>
        <v>220.55011997205713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238623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238623</v>
      </c>
      <c r="O7" s="47">
        <f t="shared" si="1"/>
        <v>2.415872758749861</v>
      </c>
      <c r="P7" s="9"/>
    </row>
    <row r="8" spans="1:133">
      <c r="A8" s="12"/>
      <c r="B8" s="25">
        <v>312.3</v>
      </c>
      <c r="C8" s="20" t="s">
        <v>11</v>
      </c>
      <c r="D8" s="46">
        <v>0</v>
      </c>
      <c r="E8" s="46">
        <v>0</v>
      </c>
      <c r="F8" s="46">
        <v>0</v>
      </c>
      <c r="G8" s="46">
        <v>445360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445360</v>
      </c>
      <c r="O8" s="47">
        <f t="shared" si="1"/>
        <v>4.508924503659907</v>
      </c>
      <c r="P8" s="9"/>
    </row>
    <row r="9" spans="1:133">
      <c r="A9" s="12"/>
      <c r="B9" s="25">
        <v>312.41000000000003</v>
      </c>
      <c r="C9" s="20" t="s">
        <v>13</v>
      </c>
      <c r="D9" s="46">
        <v>0</v>
      </c>
      <c r="E9" s="46">
        <v>0</v>
      </c>
      <c r="F9" s="46">
        <v>0</v>
      </c>
      <c r="G9" s="46">
        <v>2273254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2273254</v>
      </c>
      <c r="O9" s="47">
        <f t="shared" si="1"/>
        <v>23.014933230741196</v>
      </c>
      <c r="P9" s="9"/>
    </row>
    <row r="10" spans="1:133">
      <c r="A10" s="12"/>
      <c r="B10" s="25">
        <v>312.42</v>
      </c>
      <c r="C10" s="20" t="s">
        <v>12</v>
      </c>
      <c r="D10" s="46">
        <v>0</v>
      </c>
      <c r="E10" s="46">
        <v>0</v>
      </c>
      <c r="F10" s="46">
        <v>0</v>
      </c>
      <c r="G10" s="46">
        <v>2160487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2160487</v>
      </c>
      <c r="O10" s="47">
        <f t="shared" si="1"/>
        <v>21.873254836848126</v>
      </c>
      <c r="P10" s="9"/>
    </row>
    <row r="11" spans="1:133">
      <c r="A11" s="12"/>
      <c r="B11" s="25">
        <v>314.10000000000002</v>
      </c>
      <c r="C11" s="20" t="s">
        <v>14</v>
      </c>
      <c r="D11" s="46">
        <v>7392707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7392707</v>
      </c>
      <c r="O11" s="47">
        <f t="shared" si="1"/>
        <v>74.845423344436227</v>
      </c>
      <c r="P11" s="9"/>
    </row>
    <row r="12" spans="1:133">
      <c r="A12" s="12"/>
      <c r="B12" s="25">
        <v>314.3</v>
      </c>
      <c r="C12" s="20" t="s">
        <v>15</v>
      </c>
      <c r="D12" s="46">
        <v>1371962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1371962</v>
      </c>
      <c r="O12" s="47">
        <f t="shared" si="1"/>
        <v>13.890050924847884</v>
      </c>
      <c r="P12" s="9"/>
    </row>
    <row r="13" spans="1:133">
      <c r="A13" s="12"/>
      <c r="B13" s="25">
        <v>314.39999999999998</v>
      </c>
      <c r="C13" s="20" t="s">
        <v>17</v>
      </c>
      <c r="D13" s="46">
        <v>18976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18976</v>
      </c>
      <c r="O13" s="47">
        <f t="shared" si="1"/>
        <v>0.1921172790134956</v>
      </c>
      <c r="P13" s="9"/>
    </row>
    <row r="14" spans="1:133">
      <c r="A14" s="12"/>
      <c r="B14" s="25">
        <v>314.7</v>
      </c>
      <c r="C14" s="20" t="s">
        <v>114</v>
      </c>
      <c r="D14" s="46">
        <v>23070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23070</v>
      </c>
      <c r="O14" s="47">
        <f t="shared" si="1"/>
        <v>0.23356585301651261</v>
      </c>
      <c r="P14" s="9"/>
    </row>
    <row r="15" spans="1:133">
      <c r="A15" s="12"/>
      <c r="B15" s="25">
        <v>314.8</v>
      </c>
      <c r="C15" s="20" t="s">
        <v>18</v>
      </c>
      <c r="D15" s="46">
        <v>269895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269895</v>
      </c>
      <c r="O15" s="47">
        <f t="shared" si="1"/>
        <v>2.732477498911646</v>
      </c>
      <c r="P15" s="9"/>
    </row>
    <row r="16" spans="1:133">
      <c r="A16" s="12"/>
      <c r="B16" s="25">
        <v>315</v>
      </c>
      <c r="C16" s="20" t="s">
        <v>115</v>
      </c>
      <c r="D16" s="46">
        <v>5446496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5446496</v>
      </c>
      <c r="O16" s="47">
        <f t="shared" si="1"/>
        <v>55.141546778978061</v>
      </c>
      <c r="P16" s="9"/>
    </row>
    <row r="17" spans="1:16" ht="15.75">
      <c r="A17" s="29" t="s">
        <v>19</v>
      </c>
      <c r="B17" s="30"/>
      <c r="C17" s="31"/>
      <c r="D17" s="32">
        <f t="shared" ref="D17:M17" si="3">SUM(D18:D26)</f>
        <v>3381347</v>
      </c>
      <c r="E17" s="32">
        <f t="shared" si="3"/>
        <v>0</v>
      </c>
      <c r="F17" s="32">
        <f t="shared" si="3"/>
        <v>0</v>
      </c>
      <c r="G17" s="32">
        <f t="shared" si="3"/>
        <v>3085666</v>
      </c>
      <c r="H17" s="32">
        <f t="shared" si="3"/>
        <v>0</v>
      </c>
      <c r="I17" s="32">
        <f t="shared" si="3"/>
        <v>1399029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7866042</v>
      </c>
      <c r="O17" s="45">
        <f t="shared" si="1"/>
        <v>79.637573020967267</v>
      </c>
      <c r="P17" s="10"/>
    </row>
    <row r="18" spans="1:16">
      <c r="A18" s="12"/>
      <c r="B18" s="25">
        <v>322</v>
      </c>
      <c r="C18" s="20" t="s">
        <v>0</v>
      </c>
      <c r="D18" s="46">
        <v>1318689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1318689</v>
      </c>
      <c r="O18" s="47">
        <f t="shared" si="1"/>
        <v>13.350703127372865</v>
      </c>
      <c r="P18" s="9"/>
    </row>
    <row r="19" spans="1:16">
      <c r="A19" s="12"/>
      <c r="B19" s="25">
        <v>323.39999999999998</v>
      </c>
      <c r="C19" s="20" t="s">
        <v>20</v>
      </c>
      <c r="D19" s="46">
        <v>234959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4">SUM(D19:M19)</f>
        <v>234959</v>
      </c>
      <c r="O19" s="47">
        <f t="shared" si="1"/>
        <v>2.3787776011663104</v>
      </c>
      <c r="P19" s="9"/>
    </row>
    <row r="20" spans="1:16">
      <c r="A20" s="12"/>
      <c r="B20" s="25">
        <v>323.7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364875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364875</v>
      </c>
      <c r="O20" s="47">
        <f t="shared" si="1"/>
        <v>3.6940763164022559</v>
      </c>
      <c r="P20" s="9"/>
    </row>
    <row r="21" spans="1:16">
      <c r="A21" s="12"/>
      <c r="B21" s="25">
        <v>324.12</v>
      </c>
      <c r="C21" s="20" t="s">
        <v>22</v>
      </c>
      <c r="D21" s="46">
        <v>0</v>
      </c>
      <c r="E21" s="46">
        <v>0</v>
      </c>
      <c r="F21" s="46">
        <v>0</v>
      </c>
      <c r="G21" s="46">
        <v>179538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179538</v>
      </c>
      <c r="O21" s="47">
        <f t="shared" si="1"/>
        <v>1.8176829700424204</v>
      </c>
      <c r="P21" s="9"/>
    </row>
    <row r="22" spans="1:16">
      <c r="A22" s="12"/>
      <c r="B22" s="25">
        <v>324.22000000000003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1034154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1034154</v>
      </c>
      <c r="O22" s="47">
        <f t="shared" si="1"/>
        <v>10.47000698571472</v>
      </c>
      <c r="P22" s="9"/>
    </row>
    <row r="23" spans="1:16">
      <c r="A23" s="12"/>
      <c r="B23" s="25">
        <v>324.32</v>
      </c>
      <c r="C23" s="20" t="s">
        <v>24</v>
      </c>
      <c r="D23" s="46">
        <v>0</v>
      </c>
      <c r="E23" s="46">
        <v>0</v>
      </c>
      <c r="F23" s="46">
        <v>0</v>
      </c>
      <c r="G23" s="46">
        <v>807028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807028</v>
      </c>
      <c r="O23" s="47">
        <f t="shared" si="1"/>
        <v>8.1705324329523243</v>
      </c>
      <c r="P23" s="9"/>
    </row>
    <row r="24" spans="1:16">
      <c r="A24" s="12"/>
      <c r="B24" s="25">
        <v>324.62</v>
      </c>
      <c r="C24" s="20" t="s">
        <v>25</v>
      </c>
      <c r="D24" s="46">
        <v>0</v>
      </c>
      <c r="E24" s="46">
        <v>0</v>
      </c>
      <c r="F24" s="46">
        <v>0</v>
      </c>
      <c r="G24" s="46">
        <v>353154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353154</v>
      </c>
      <c r="O24" s="47">
        <f t="shared" si="1"/>
        <v>3.5754102841869742</v>
      </c>
      <c r="P24" s="9"/>
    </row>
    <row r="25" spans="1:16">
      <c r="A25" s="12"/>
      <c r="B25" s="25">
        <v>325.10000000000002</v>
      </c>
      <c r="C25" s="20" t="s">
        <v>26</v>
      </c>
      <c r="D25" s="46">
        <v>0</v>
      </c>
      <c r="E25" s="46">
        <v>0</v>
      </c>
      <c r="F25" s="46">
        <v>0</v>
      </c>
      <c r="G25" s="46">
        <v>1745946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1745946</v>
      </c>
      <c r="O25" s="47">
        <f t="shared" si="1"/>
        <v>17.676348799773216</v>
      </c>
      <c r="P25" s="9"/>
    </row>
    <row r="26" spans="1:16">
      <c r="A26" s="12"/>
      <c r="B26" s="25">
        <v>329</v>
      </c>
      <c r="C26" s="20" t="s">
        <v>27</v>
      </c>
      <c r="D26" s="46">
        <v>1827699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5">SUM(D26:M26)</f>
        <v>1827699</v>
      </c>
      <c r="O26" s="47">
        <f t="shared" si="1"/>
        <v>18.504034503356181</v>
      </c>
      <c r="P26" s="9"/>
    </row>
    <row r="27" spans="1:16" ht="15.75">
      <c r="A27" s="29" t="s">
        <v>29</v>
      </c>
      <c r="B27" s="30"/>
      <c r="C27" s="31"/>
      <c r="D27" s="32">
        <f t="shared" ref="D27:M27" si="6">SUM(D28:D49)</f>
        <v>9878305</v>
      </c>
      <c r="E27" s="32">
        <f t="shared" si="6"/>
        <v>1833166</v>
      </c>
      <c r="F27" s="32">
        <f t="shared" si="6"/>
        <v>0</v>
      </c>
      <c r="G27" s="32">
        <f t="shared" si="6"/>
        <v>3912971</v>
      </c>
      <c r="H27" s="32">
        <f t="shared" si="6"/>
        <v>0</v>
      </c>
      <c r="I27" s="32">
        <f t="shared" si="6"/>
        <v>6338318</v>
      </c>
      <c r="J27" s="32">
        <f t="shared" si="6"/>
        <v>155961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44">
        <f t="shared" si="5"/>
        <v>22118721</v>
      </c>
      <c r="O27" s="45">
        <f t="shared" si="1"/>
        <v>223.9348911139684</v>
      </c>
      <c r="P27" s="10"/>
    </row>
    <row r="28" spans="1:16">
      <c r="A28" s="12"/>
      <c r="B28" s="25">
        <v>331.2</v>
      </c>
      <c r="C28" s="20" t="s">
        <v>28</v>
      </c>
      <c r="D28" s="46">
        <v>50139</v>
      </c>
      <c r="E28" s="46">
        <v>0</v>
      </c>
      <c r="F28" s="46">
        <v>0</v>
      </c>
      <c r="G28" s="46">
        <v>7064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57203</v>
      </c>
      <c r="O28" s="47">
        <f t="shared" si="1"/>
        <v>0.57913599870409926</v>
      </c>
      <c r="P28" s="9"/>
    </row>
    <row r="29" spans="1:16">
      <c r="A29" s="12"/>
      <c r="B29" s="25">
        <v>331.39</v>
      </c>
      <c r="C29" s="20" t="s">
        <v>32</v>
      </c>
      <c r="D29" s="46">
        <v>0</v>
      </c>
      <c r="E29" s="46">
        <v>0</v>
      </c>
      <c r="F29" s="46">
        <v>0</v>
      </c>
      <c r="G29" s="46">
        <v>977949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977949</v>
      </c>
      <c r="O29" s="47">
        <f t="shared" si="1"/>
        <v>9.9009749627934767</v>
      </c>
      <c r="P29" s="9"/>
    </row>
    <row r="30" spans="1:16">
      <c r="A30" s="12"/>
      <c r="B30" s="25">
        <v>331.41</v>
      </c>
      <c r="C30" s="20" t="s">
        <v>33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4952709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4952709</v>
      </c>
      <c r="O30" s="47">
        <f t="shared" si="1"/>
        <v>50.142336468468102</v>
      </c>
      <c r="P30" s="9"/>
    </row>
    <row r="31" spans="1:16">
      <c r="A31" s="12"/>
      <c r="B31" s="25">
        <v>331.5</v>
      </c>
      <c r="C31" s="20" t="s">
        <v>30</v>
      </c>
      <c r="D31" s="46">
        <v>0</v>
      </c>
      <c r="E31" s="46">
        <v>1779230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1779230</v>
      </c>
      <c r="O31" s="47">
        <f t="shared" si="1"/>
        <v>18.013323479088413</v>
      </c>
      <c r="P31" s="9"/>
    </row>
    <row r="32" spans="1:16">
      <c r="A32" s="12"/>
      <c r="B32" s="25">
        <v>334.2</v>
      </c>
      <c r="C32" s="20" t="s">
        <v>31</v>
      </c>
      <c r="D32" s="46">
        <v>108827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108827</v>
      </c>
      <c r="O32" s="47">
        <f t="shared" si="1"/>
        <v>1.101788950421674</v>
      </c>
      <c r="P32" s="9"/>
    </row>
    <row r="33" spans="1:16">
      <c r="A33" s="12"/>
      <c r="B33" s="25">
        <v>334.39</v>
      </c>
      <c r="C33" s="20" t="s">
        <v>36</v>
      </c>
      <c r="D33" s="46">
        <v>649119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4" si="7">SUM(D33:M33)</f>
        <v>649119</v>
      </c>
      <c r="O33" s="47">
        <f t="shared" si="1"/>
        <v>6.5718263088090874</v>
      </c>
      <c r="P33" s="9"/>
    </row>
    <row r="34" spans="1:16">
      <c r="A34" s="12"/>
      <c r="B34" s="25">
        <v>334.41</v>
      </c>
      <c r="C34" s="20" t="s">
        <v>37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1344592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1344592</v>
      </c>
      <c r="O34" s="47">
        <f t="shared" si="1"/>
        <v>13.612950907636701</v>
      </c>
      <c r="P34" s="9"/>
    </row>
    <row r="35" spans="1:16">
      <c r="A35" s="12"/>
      <c r="B35" s="25">
        <v>334.49</v>
      </c>
      <c r="C35" s="20" t="s">
        <v>39</v>
      </c>
      <c r="D35" s="46">
        <v>0</v>
      </c>
      <c r="E35" s="46">
        <v>0</v>
      </c>
      <c r="F35" s="46">
        <v>0</v>
      </c>
      <c r="G35" s="46">
        <v>1131471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1131471</v>
      </c>
      <c r="O35" s="47">
        <f t="shared" si="1"/>
        <v>11.45526611523392</v>
      </c>
      <c r="P35" s="9"/>
    </row>
    <row r="36" spans="1:16">
      <c r="A36" s="12"/>
      <c r="B36" s="25">
        <v>334.5</v>
      </c>
      <c r="C36" s="20" t="s">
        <v>40</v>
      </c>
      <c r="D36" s="46">
        <v>0</v>
      </c>
      <c r="E36" s="46">
        <v>53936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53936</v>
      </c>
      <c r="O36" s="47">
        <f t="shared" si="1"/>
        <v>0.54606015814038245</v>
      </c>
      <c r="P36" s="9"/>
    </row>
    <row r="37" spans="1:16">
      <c r="A37" s="12"/>
      <c r="B37" s="25">
        <v>334.7</v>
      </c>
      <c r="C37" s="20" t="s">
        <v>41</v>
      </c>
      <c r="D37" s="46">
        <v>0</v>
      </c>
      <c r="E37" s="46">
        <v>0</v>
      </c>
      <c r="F37" s="46">
        <v>0</v>
      </c>
      <c r="G37" s="46">
        <v>466668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466668</v>
      </c>
      <c r="O37" s="47">
        <f t="shared" ref="O37:O68" si="8">(N37/O$87)</f>
        <v>4.7246514735808365</v>
      </c>
      <c r="P37" s="9"/>
    </row>
    <row r="38" spans="1:16">
      <c r="A38" s="12"/>
      <c r="B38" s="25">
        <v>334.9</v>
      </c>
      <c r="C38" s="20" t="s">
        <v>108</v>
      </c>
      <c r="D38" s="46">
        <v>0</v>
      </c>
      <c r="E38" s="46">
        <v>0</v>
      </c>
      <c r="F38" s="46">
        <v>0</v>
      </c>
      <c r="G38" s="46">
        <v>4548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4548</v>
      </c>
      <c r="O38" s="47">
        <f t="shared" si="8"/>
        <v>4.6044971804035516E-2</v>
      </c>
      <c r="P38" s="9"/>
    </row>
    <row r="39" spans="1:16">
      <c r="A39" s="12"/>
      <c r="B39" s="25">
        <v>335.14</v>
      </c>
      <c r="C39" s="20" t="s">
        <v>116</v>
      </c>
      <c r="D39" s="46">
        <v>188449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188449</v>
      </c>
      <c r="O39" s="47">
        <f t="shared" si="8"/>
        <v>1.9078999321676977</v>
      </c>
      <c r="P39" s="9"/>
    </row>
    <row r="40" spans="1:16">
      <c r="A40" s="12"/>
      <c r="B40" s="25">
        <v>335.15</v>
      </c>
      <c r="C40" s="20" t="s">
        <v>117</v>
      </c>
      <c r="D40" s="46">
        <v>76919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76919</v>
      </c>
      <c r="O40" s="47">
        <f t="shared" si="8"/>
        <v>0.77874520364877042</v>
      </c>
      <c r="P40" s="9"/>
    </row>
    <row r="41" spans="1:16">
      <c r="A41" s="12"/>
      <c r="B41" s="25">
        <v>335.18</v>
      </c>
      <c r="C41" s="20" t="s">
        <v>118</v>
      </c>
      <c r="D41" s="46">
        <v>5098715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5098715</v>
      </c>
      <c r="O41" s="47">
        <f t="shared" si="8"/>
        <v>51.620533951585962</v>
      </c>
      <c r="P41" s="9"/>
    </row>
    <row r="42" spans="1:16">
      <c r="A42" s="12"/>
      <c r="B42" s="25">
        <v>335.19</v>
      </c>
      <c r="C42" s="20" t="s">
        <v>119</v>
      </c>
      <c r="D42" s="46">
        <v>2078795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2078795</v>
      </c>
      <c r="O42" s="47">
        <f t="shared" si="8"/>
        <v>21.046186710943275</v>
      </c>
      <c r="P42" s="9"/>
    </row>
    <row r="43" spans="1:16">
      <c r="A43" s="12"/>
      <c r="B43" s="25">
        <v>335.29</v>
      </c>
      <c r="C43" s="20" t="s">
        <v>45</v>
      </c>
      <c r="D43" s="46">
        <v>39182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39182</v>
      </c>
      <c r="O43" s="47">
        <f t="shared" si="8"/>
        <v>0.39668735383151266</v>
      </c>
      <c r="P43" s="9"/>
    </row>
    <row r="44" spans="1:16">
      <c r="A44" s="12"/>
      <c r="B44" s="25">
        <v>335.49</v>
      </c>
      <c r="C44" s="20" t="s">
        <v>46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155961</v>
      </c>
      <c r="K44" s="46">
        <v>0</v>
      </c>
      <c r="L44" s="46">
        <v>0</v>
      </c>
      <c r="M44" s="46">
        <v>0</v>
      </c>
      <c r="N44" s="46">
        <f t="shared" si="7"/>
        <v>155961</v>
      </c>
      <c r="O44" s="47">
        <f t="shared" si="8"/>
        <v>1.5789841353406295</v>
      </c>
      <c r="P44" s="9"/>
    </row>
    <row r="45" spans="1:16">
      <c r="A45" s="12"/>
      <c r="B45" s="25">
        <v>337.2</v>
      </c>
      <c r="C45" s="20" t="s">
        <v>47</v>
      </c>
      <c r="D45" s="46">
        <v>439727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0" si="9">SUM(D45:M45)</f>
        <v>439727</v>
      </c>
      <c r="O45" s="47">
        <f t="shared" si="8"/>
        <v>4.4518947485648912</v>
      </c>
      <c r="P45" s="9"/>
    </row>
    <row r="46" spans="1:16">
      <c r="A46" s="12"/>
      <c r="B46" s="25">
        <v>337.3</v>
      </c>
      <c r="C46" s="20" t="s">
        <v>48</v>
      </c>
      <c r="D46" s="46">
        <v>4170</v>
      </c>
      <c r="E46" s="46">
        <v>0</v>
      </c>
      <c r="F46" s="46">
        <v>0</v>
      </c>
      <c r="G46" s="46">
        <v>-9440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-5270</v>
      </c>
      <c r="O46" s="47">
        <f t="shared" si="8"/>
        <v>-5.3354661699047311E-2</v>
      </c>
      <c r="P46" s="9"/>
    </row>
    <row r="47" spans="1:16">
      <c r="A47" s="12"/>
      <c r="B47" s="25">
        <v>337.4</v>
      </c>
      <c r="C47" s="20" t="s">
        <v>49</v>
      </c>
      <c r="D47" s="46">
        <v>0</v>
      </c>
      <c r="E47" s="46">
        <v>0</v>
      </c>
      <c r="F47" s="46">
        <v>0</v>
      </c>
      <c r="G47" s="46">
        <v>1112865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1112865</v>
      </c>
      <c r="O47" s="47">
        <f t="shared" si="8"/>
        <v>11.266894799186012</v>
      </c>
      <c r="P47" s="9"/>
    </row>
    <row r="48" spans="1:16">
      <c r="A48" s="12"/>
      <c r="B48" s="25">
        <v>337.7</v>
      </c>
      <c r="C48" s="20" t="s">
        <v>50</v>
      </c>
      <c r="D48" s="46">
        <v>1142663</v>
      </c>
      <c r="E48" s="46">
        <v>0</v>
      </c>
      <c r="F48" s="46">
        <v>0</v>
      </c>
      <c r="G48" s="46">
        <v>221846</v>
      </c>
      <c r="H48" s="46">
        <v>0</v>
      </c>
      <c r="I48" s="46">
        <v>41017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1405526</v>
      </c>
      <c r="O48" s="47">
        <f t="shared" si="8"/>
        <v>14.22986038694785</v>
      </c>
      <c r="P48" s="9"/>
    </row>
    <row r="49" spans="1:16">
      <c r="A49" s="12"/>
      <c r="B49" s="25">
        <v>337.9</v>
      </c>
      <c r="C49" s="20" t="s">
        <v>51</v>
      </c>
      <c r="D49" s="46">
        <v>1600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1600</v>
      </c>
      <c r="O49" s="47">
        <f t="shared" si="8"/>
        <v>1.6198758770109241E-2</v>
      </c>
      <c r="P49" s="9"/>
    </row>
    <row r="50" spans="1:16" ht="15.75">
      <c r="A50" s="29" t="s">
        <v>56</v>
      </c>
      <c r="B50" s="30"/>
      <c r="C50" s="31"/>
      <c r="D50" s="32">
        <f t="shared" ref="D50:M50" si="10">SUM(D51:D64)</f>
        <v>4018057</v>
      </c>
      <c r="E50" s="32">
        <f t="shared" si="10"/>
        <v>4282065</v>
      </c>
      <c r="F50" s="32">
        <f t="shared" si="10"/>
        <v>0</v>
      </c>
      <c r="G50" s="32">
        <f t="shared" si="10"/>
        <v>415831</v>
      </c>
      <c r="H50" s="32">
        <f t="shared" si="10"/>
        <v>0</v>
      </c>
      <c r="I50" s="32">
        <f t="shared" si="10"/>
        <v>375500398</v>
      </c>
      <c r="J50" s="32">
        <f t="shared" si="10"/>
        <v>61932428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 t="shared" si="9"/>
        <v>446148779</v>
      </c>
      <c r="O50" s="45">
        <f t="shared" si="8"/>
        <v>4516.9102791248624</v>
      </c>
      <c r="P50" s="10"/>
    </row>
    <row r="51" spans="1:16">
      <c r="A51" s="12"/>
      <c r="B51" s="25">
        <v>341.2</v>
      </c>
      <c r="C51" s="20" t="s">
        <v>120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61932428</v>
      </c>
      <c r="K51" s="46">
        <v>0</v>
      </c>
      <c r="L51" s="46">
        <v>0</v>
      </c>
      <c r="M51" s="46">
        <v>0</v>
      </c>
      <c r="N51" s="46">
        <f t="shared" ref="N51:N64" si="11">SUM(D51:M51)</f>
        <v>61932428</v>
      </c>
      <c r="O51" s="47">
        <f t="shared" si="8"/>
        <v>627.01778826197437</v>
      </c>
      <c r="P51" s="9"/>
    </row>
    <row r="52" spans="1:16">
      <c r="A52" s="12"/>
      <c r="B52" s="25">
        <v>341.9</v>
      </c>
      <c r="C52" s="20" t="s">
        <v>121</v>
      </c>
      <c r="D52" s="46">
        <v>198897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198897</v>
      </c>
      <c r="O52" s="47">
        <f t="shared" si="8"/>
        <v>2.0136778269365112</v>
      </c>
      <c r="P52" s="9"/>
    </row>
    <row r="53" spans="1:16">
      <c r="A53" s="12"/>
      <c r="B53" s="25">
        <v>342.1</v>
      </c>
      <c r="C53" s="20" t="s">
        <v>62</v>
      </c>
      <c r="D53" s="46">
        <v>875565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875565</v>
      </c>
      <c r="O53" s="47">
        <f t="shared" si="8"/>
        <v>8.8644163890941865</v>
      </c>
      <c r="P53" s="9"/>
    </row>
    <row r="54" spans="1:16">
      <c r="A54" s="12"/>
      <c r="B54" s="25">
        <v>342.2</v>
      </c>
      <c r="C54" s="20" t="s">
        <v>63</v>
      </c>
      <c r="D54" s="46">
        <v>146312</v>
      </c>
      <c r="E54" s="46">
        <v>0</v>
      </c>
      <c r="F54" s="46">
        <v>0</v>
      </c>
      <c r="G54" s="46">
        <v>415831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562143</v>
      </c>
      <c r="O54" s="47">
        <f t="shared" si="8"/>
        <v>5.6912617820659488</v>
      </c>
      <c r="P54" s="9"/>
    </row>
    <row r="55" spans="1:16">
      <c r="A55" s="12"/>
      <c r="B55" s="25">
        <v>343.1</v>
      </c>
      <c r="C55" s="20" t="s">
        <v>64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302055713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302055713</v>
      </c>
      <c r="O55" s="47">
        <f t="shared" si="8"/>
        <v>3058.0797687627187</v>
      </c>
      <c r="P55" s="9"/>
    </row>
    <row r="56" spans="1:16">
      <c r="A56" s="12"/>
      <c r="B56" s="25">
        <v>343.3</v>
      </c>
      <c r="C56" s="20" t="s">
        <v>65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24929809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24929809</v>
      </c>
      <c r="O56" s="47">
        <f t="shared" si="8"/>
        <v>252.39497635993641</v>
      </c>
      <c r="P56" s="9"/>
    </row>
    <row r="57" spans="1:16">
      <c r="A57" s="12"/>
      <c r="B57" s="25">
        <v>343.4</v>
      </c>
      <c r="C57" s="20" t="s">
        <v>66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12632485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12632485</v>
      </c>
      <c r="O57" s="47">
        <f t="shared" si="8"/>
        <v>127.89411073876464</v>
      </c>
      <c r="P57" s="9"/>
    </row>
    <row r="58" spans="1:16">
      <c r="A58" s="12"/>
      <c r="B58" s="25">
        <v>343.5</v>
      </c>
      <c r="C58" s="20" t="s">
        <v>67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24151240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24151240</v>
      </c>
      <c r="O58" s="47">
        <f t="shared" si="8"/>
        <v>244.51256922438318</v>
      </c>
      <c r="P58" s="9"/>
    </row>
    <row r="59" spans="1:16">
      <c r="A59" s="12"/>
      <c r="B59" s="25">
        <v>343.8</v>
      </c>
      <c r="C59" s="20" t="s">
        <v>68</v>
      </c>
      <c r="D59" s="46">
        <v>557295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557295</v>
      </c>
      <c r="O59" s="47">
        <f t="shared" si="8"/>
        <v>5.6421795429925181</v>
      </c>
      <c r="P59" s="9"/>
    </row>
    <row r="60" spans="1:16">
      <c r="A60" s="12"/>
      <c r="B60" s="25">
        <v>343.9</v>
      </c>
      <c r="C60" s="20" t="s">
        <v>69</v>
      </c>
      <c r="D60" s="46">
        <v>346470</v>
      </c>
      <c r="E60" s="46">
        <v>4282065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4628535</v>
      </c>
      <c r="O60" s="47">
        <f t="shared" si="8"/>
        <v>46.86032620250473</v>
      </c>
      <c r="P60" s="9"/>
    </row>
    <row r="61" spans="1:16">
      <c r="A61" s="12"/>
      <c r="B61" s="25">
        <v>344.1</v>
      </c>
      <c r="C61" s="20" t="s">
        <v>122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3962024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3962024</v>
      </c>
      <c r="O61" s="47">
        <f t="shared" si="8"/>
        <v>40.112419385864555</v>
      </c>
      <c r="P61" s="9"/>
    </row>
    <row r="62" spans="1:16">
      <c r="A62" s="12"/>
      <c r="B62" s="25">
        <v>344.5</v>
      </c>
      <c r="C62" s="20" t="s">
        <v>123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617655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617655</v>
      </c>
      <c r="O62" s="47">
        <f t="shared" si="8"/>
        <v>6.253277717594889</v>
      </c>
      <c r="P62" s="9"/>
    </row>
    <row r="63" spans="1:16">
      <c r="A63" s="12"/>
      <c r="B63" s="25">
        <v>347.2</v>
      </c>
      <c r="C63" s="20" t="s">
        <v>74</v>
      </c>
      <c r="D63" s="46">
        <v>1068981</v>
      </c>
      <c r="E63" s="46">
        <v>0</v>
      </c>
      <c r="F63" s="46">
        <v>0</v>
      </c>
      <c r="G63" s="46">
        <v>0</v>
      </c>
      <c r="H63" s="46">
        <v>0</v>
      </c>
      <c r="I63" s="46">
        <v>2107820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3176801</v>
      </c>
      <c r="O63" s="47">
        <f t="shared" si="8"/>
        <v>32.162645662276127</v>
      </c>
      <c r="P63" s="9"/>
    </row>
    <row r="64" spans="1:16">
      <c r="A64" s="12"/>
      <c r="B64" s="25">
        <v>347.5</v>
      </c>
      <c r="C64" s="20" t="s">
        <v>75</v>
      </c>
      <c r="D64" s="46">
        <v>824537</v>
      </c>
      <c r="E64" s="46">
        <v>0</v>
      </c>
      <c r="F64" s="46">
        <v>0</v>
      </c>
      <c r="G64" s="46">
        <v>0</v>
      </c>
      <c r="H64" s="46">
        <v>0</v>
      </c>
      <c r="I64" s="46">
        <v>5043652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5868189</v>
      </c>
      <c r="O64" s="47">
        <f t="shared" si="8"/>
        <v>59.410861267755358</v>
      </c>
      <c r="P64" s="9"/>
    </row>
    <row r="65" spans="1:16" ht="15.75">
      <c r="A65" s="29" t="s">
        <v>57</v>
      </c>
      <c r="B65" s="30"/>
      <c r="C65" s="31"/>
      <c r="D65" s="32">
        <f t="shared" ref="D65:M65" si="12">SUM(D66:D68)</f>
        <v>1303805</v>
      </c>
      <c r="E65" s="32">
        <f t="shared" si="12"/>
        <v>0</v>
      </c>
      <c r="F65" s="32">
        <f t="shared" si="12"/>
        <v>0</v>
      </c>
      <c r="G65" s="32">
        <f t="shared" si="12"/>
        <v>0</v>
      </c>
      <c r="H65" s="32">
        <f t="shared" si="12"/>
        <v>0</v>
      </c>
      <c r="I65" s="32">
        <f t="shared" si="12"/>
        <v>0</v>
      </c>
      <c r="J65" s="32">
        <f t="shared" si="12"/>
        <v>0</v>
      </c>
      <c r="K65" s="32">
        <f t="shared" si="12"/>
        <v>0</v>
      </c>
      <c r="L65" s="32">
        <f t="shared" si="12"/>
        <v>0</v>
      </c>
      <c r="M65" s="32">
        <f t="shared" si="12"/>
        <v>0</v>
      </c>
      <c r="N65" s="32">
        <f t="shared" ref="N65:N70" si="13">SUM(D65:M65)</f>
        <v>1303805</v>
      </c>
      <c r="O65" s="45">
        <f t="shared" si="8"/>
        <v>13.200014173913925</v>
      </c>
      <c r="P65" s="10"/>
    </row>
    <row r="66" spans="1:16">
      <c r="A66" s="13"/>
      <c r="B66" s="39">
        <v>351.1</v>
      </c>
      <c r="C66" s="21" t="s">
        <v>78</v>
      </c>
      <c r="D66" s="46">
        <v>409051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409051</v>
      </c>
      <c r="O66" s="47">
        <f t="shared" si="8"/>
        <v>4.1413240460449714</v>
      </c>
      <c r="P66" s="9"/>
    </row>
    <row r="67" spans="1:16">
      <c r="A67" s="13"/>
      <c r="B67" s="39">
        <v>352</v>
      </c>
      <c r="C67" s="21" t="s">
        <v>79</v>
      </c>
      <c r="D67" s="46">
        <v>60710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60710</v>
      </c>
      <c r="O67" s="47">
        <f t="shared" si="8"/>
        <v>0.61464165308333252</v>
      </c>
      <c r="P67" s="9"/>
    </row>
    <row r="68" spans="1:16">
      <c r="A68" s="13"/>
      <c r="B68" s="39">
        <v>354</v>
      </c>
      <c r="C68" s="21" t="s">
        <v>80</v>
      </c>
      <c r="D68" s="46">
        <v>834044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834044</v>
      </c>
      <c r="O68" s="47">
        <f t="shared" si="8"/>
        <v>8.4440484747856193</v>
      </c>
      <c r="P68" s="9"/>
    </row>
    <row r="69" spans="1:16" ht="15.75">
      <c r="A69" s="29" t="s">
        <v>3</v>
      </c>
      <c r="B69" s="30"/>
      <c r="C69" s="31"/>
      <c r="D69" s="32">
        <f t="shared" ref="D69:M69" si="14">SUM(D70:D77)</f>
        <v>1213097</v>
      </c>
      <c r="E69" s="32">
        <f t="shared" si="14"/>
        <v>2498159</v>
      </c>
      <c r="F69" s="32">
        <f t="shared" si="14"/>
        <v>-2467</v>
      </c>
      <c r="G69" s="32">
        <f t="shared" si="14"/>
        <v>13522592</v>
      </c>
      <c r="H69" s="32">
        <f t="shared" si="14"/>
        <v>420748</v>
      </c>
      <c r="I69" s="32">
        <f t="shared" si="14"/>
        <v>-8501964</v>
      </c>
      <c r="J69" s="32">
        <f t="shared" si="14"/>
        <v>-3259629</v>
      </c>
      <c r="K69" s="32">
        <f t="shared" si="14"/>
        <v>103720599</v>
      </c>
      <c r="L69" s="32">
        <f t="shared" si="14"/>
        <v>0</v>
      </c>
      <c r="M69" s="32">
        <f t="shared" si="14"/>
        <v>0</v>
      </c>
      <c r="N69" s="32">
        <f t="shared" si="13"/>
        <v>109611135</v>
      </c>
      <c r="O69" s="45">
        <f t="shared" ref="O69:O85" si="15">(N69/O$87)</f>
        <v>1109.7277089892987</v>
      </c>
      <c r="P69" s="10"/>
    </row>
    <row r="70" spans="1:16">
      <c r="A70" s="12"/>
      <c r="B70" s="25">
        <v>361.1</v>
      </c>
      <c r="C70" s="20" t="s">
        <v>81</v>
      </c>
      <c r="D70" s="46">
        <v>1589498</v>
      </c>
      <c r="E70" s="46">
        <v>691535</v>
      </c>
      <c r="F70" s="46">
        <v>-2467</v>
      </c>
      <c r="G70" s="46">
        <v>919267</v>
      </c>
      <c r="H70" s="46">
        <v>4359</v>
      </c>
      <c r="I70" s="46">
        <v>0</v>
      </c>
      <c r="J70" s="46">
        <v>0</v>
      </c>
      <c r="K70" s="46">
        <v>11932535</v>
      </c>
      <c r="L70" s="46">
        <v>0</v>
      </c>
      <c r="M70" s="46">
        <v>0</v>
      </c>
      <c r="N70" s="46">
        <f t="shared" si="13"/>
        <v>15134727</v>
      </c>
      <c r="O70" s="47">
        <f t="shared" si="15"/>
        <v>153.22736982778696</v>
      </c>
      <c r="P70" s="9"/>
    </row>
    <row r="71" spans="1:16">
      <c r="A71" s="12"/>
      <c r="B71" s="25">
        <v>361.3</v>
      </c>
      <c r="C71" s="20" t="s">
        <v>82</v>
      </c>
      <c r="D71" s="46">
        <v>-1548977</v>
      </c>
      <c r="E71" s="46">
        <v>-791951</v>
      </c>
      <c r="F71" s="46">
        <v>0</v>
      </c>
      <c r="G71" s="46">
        <v>-955246</v>
      </c>
      <c r="H71" s="46">
        <v>416389</v>
      </c>
      <c r="I71" s="46">
        <v>-9626318</v>
      </c>
      <c r="J71" s="46">
        <v>-3788166</v>
      </c>
      <c r="K71" s="46">
        <v>59366374</v>
      </c>
      <c r="L71" s="46">
        <v>0</v>
      </c>
      <c r="M71" s="46">
        <v>0</v>
      </c>
      <c r="N71" s="46">
        <f t="shared" ref="N71:N77" si="16">SUM(D71:M71)</f>
        <v>43072105</v>
      </c>
      <c r="O71" s="47">
        <f t="shared" si="15"/>
        <v>436.07164913488504</v>
      </c>
      <c r="P71" s="9"/>
    </row>
    <row r="72" spans="1:16">
      <c r="A72" s="12"/>
      <c r="B72" s="25">
        <v>362</v>
      </c>
      <c r="C72" s="20" t="s">
        <v>83</v>
      </c>
      <c r="D72" s="46">
        <v>74999</v>
      </c>
      <c r="E72" s="46">
        <v>186268</v>
      </c>
      <c r="F72" s="46">
        <v>0</v>
      </c>
      <c r="G72" s="46">
        <v>12140269</v>
      </c>
      <c r="H72" s="46">
        <v>0</v>
      </c>
      <c r="I72" s="46">
        <v>50615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6"/>
        <v>12452151</v>
      </c>
      <c r="O72" s="47">
        <f t="shared" si="15"/>
        <v>126.0683688862341</v>
      </c>
      <c r="P72" s="9"/>
    </row>
    <row r="73" spans="1:16">
      <c r="A73" s="12"/>
      <c r="B73" s="25">
        <v>364</v>
      </c>
      <c r="C73" s="20" t="s">
        <v>124</v>
      </c>
      <c r="D73" s="46">
        <v>202</v>
      </c>
      <c r="E73" s="46">
        <v>0</v>
      </c>
      <c r="F73" s="46">
        <v>0</v>
      </c>
      <c r="G73" s="46">
        <v>0</v>
      </c>
      <c r="H73" s="46">
        <v>0</v>
      </c>
      <c r="I73" s="46">
        <v>-258998</v>
      </c>
      <c r="J73" s="46">
        <v>120839</v>
      </c>
      <c r="K73" s="46">
        <v>0</v>
      </c>
      <c r="L73" s="46">
        <v>0</v>
      </c>
      <c r="M73" s="46">
        <v>0</v>
      </c>
      <c r="N73" s="46">
        <f t="shared" si="16"/>
        <v>-137957</v>
      </c>
      <c r="O73" s="47">
        <f t="shared" si="15"/>
        <v>-1.3967076022799754</v>
      </c>
      <c r="P73" s="9"/>
    </row>
    <row r="74" spans="1:16">
      <c r="A74" s="12"/>
      <c r="B74" s="25">
        <v>365</v>
      </c>
      <c r="C74" s="20" t="s">
        <v>125</v>
      </c>
      <c r="D74" s="46">
        <v>16519</v>
      </c>
      <c r="E74" s="46">
        <v>2175472</v>
      </c>
      <c r="F74" s="46">
        <v>0</v>
      </c>
      <c r="G74" s="46">
        <v>0</v>
      </c>
      <c r="H74" s="46">
        <v>0</v>
      </c>
      <c r="I74" s="46">
        <v>274643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6"/>
        <v>2466634</v>
      </c>
      <c r="O74" s="47">
        <f t="shared" si="15"/>
        <v>24.972755712593521</v>
      </c>
      <c r="P74" s="9"/>
    </row>
    <row r="75" spans="1:16">
      <c r="A75" s="12"/>
      <c r="B75" s="25">
        <v>366</v>
      </c>
      <c r="C75" s="20" t="s">
        <v>86</v>
      </c>
      <c r="D75" s="46">
        <v>273631</v>
      </c>
      <c r="E75" s="46">
        <v>0</v>
      </c>
      <c r="F75" s="46">
        <v>0</v>
      </c>
      <c r="G75" s="46">
        <v>865654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6"/>
        <v>1139285</v>
      </c>
      <c r="O75" s="47">
        <f t="shared" si="15"/>
        <v>11.534376803377441</v>
      </c>
      <c r="P75" s="9"/>
    </row>
    <row r="76" spans="1:16">
      <c r="A76" s="12"/>
      <c r="B76" s="25">
        <v>368</v>
      </c>
      <c r="C76" s="20" t="s">
        <v>87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32344092</v>
      </c>
      <c r="L76" s="46">
        <v>0</v>
      </c>
      <c r="M76" s="46">
        <v>0</v>
      </c>
      <c r="N76" s="46">
        <f t="shared" si="16"/>
        <v>32344092</v>
      </c>
      <c r="O76" s="47">
        <f t="shared" si="15"/>
        <v>327.45883996638759</v>
      </c>
      <c r="P76" s="9"/>
    </row>
    <row r="77" spans="1:16">
      <c r="A77" s="12"/>
      <c r="B77" s="25">
        <v>369.9</v>
      </c>
      <c r="C77" s="20" t="s">
        <v>88</v>
      </c>
      <c r="D77" s="46">
        <v>807225</v>
      </c>
      <c r="E77" s="46">
        <v>236835</v>
      </c>
      <c r="F77" s="46">
        <v>0</v>
      </c>
      <c r="G77" s="46">
        <v>552648</v>
      </c>
      <c r="H77" s="46">
        <v>0</v>
      </c>
      <c r="I77" s="46">
        <v>1058094</v>
      </c>
      <c r="J77" s="46">
        <v>407698</v>
      </c>
      <c r="K77" s="46">
        <v>77598</v>
      </c>
      <c r="L77" s="46">
        <v>0</v>
      </c>
      <c r="M77" s="46">
        <v>0</v>
      </c>
      <c r="N77" s="46">
        <f t="shared" si="16"/>
        <v>3140098</v>
      </c>
      <c r="O77" s="47">
        <f t="shared" si="15"/>
        <v>31.791056260314054</v>
      </c>
      <c r="P77" s="9"/>
    </row>
    <row r="78" spans="1:16" ht="15.75">
      <c r="A78" s="29" t="s">
        <v>58</v>
      </c>
      <c r="B78" s="30"/>
      <c r="C78" s="31"/>
      <c r="D78" s="32">
        <f t="shared" ref="D78:M78" si="17">SUM(D79:D84)</f>
        <v>37555297</v>
      </c>
      <c r="E78" s="32">
        <f t="shared" si="17"/>
        <v>250000</v>
      </c>
      <c r="F78" s="32">
        <f t="shared" si="17"/>
        <v>101563</v>
      </c>
      <c r="G78" s="32">
        <f t="shared" si="17"/>
        <v>6279984</v>
      </c>
      <c r="H78" s="32">
        <f t="shared" si="17"/>
        <v>41956</v>
      </c>
      <c r="I78" s="32">
        <f t="shared" si="17"/>
        <v>15590160</v>
      </c>
      <c r="J78" s="32">
        <f t="shared" si="17"/>
        <v>6509149</v>
      </c>
      <c r="K78" s="32">
        <f t="shared" si="17"/>
        <v>0</v>
      </c>
      <c r="L78" s="32">
        <f t="shared" si="17"/>
        <v>0</v>
      </c>
      <c r="M78" s="32">
        <f t="shared" si="17"/>
        <v>0</v>
      </c>
      <c r="N78" s="32">
        <f t="shared" ref="N78:N85" si="18">SUM(D78:M78)</f>
        <v>66328109</v>
      </c>
      <c r="O78" s="45">
        <f t="shared" si="15"/>
        <v>671.52064835531974</v>
      </c>
      <c r="P78" s="9"/>
    </row>
    <row r="79" spans="1:16">
      <c r="A79" s="12"/>
      <c r="B79" s="25">
        <v>381</v>
      </c>
      <c r="C79" s="20" t="s">
        <v>89</v>
      </c>
      <c r="D79" s="46">
        <v>37555297</v>
      </c>
      <c r="E79" s="46">
        <v>250000</v>
      </c>
      <c r="F79" s="46">
        <v>101563</v>
      </c>
      <c r="G79" s="46">
        <v>2950645</v>
      </c>
      <c r="H79" s="46">
        <v>41956</v>
      </c>
      <c r="I79" s="46">
        <v>4402037</v>
      </c>
      <c r="J79" s="46">
        <v>2955889</v>
      </c>
      <c r="K79" s="46">
        <v>0</v>
      </c>
      <c r="L79" s="46">
        <v>0</v>
      </c>
      <c r="M79" s="46">
        <v>0</v>
      </c>
      <c r="N79" s="46">
        <f t="shared" si="18"/>
        <v>48257387</v>
      </c>
      <c r="O79" s="47">
        <f t="shared" si="15"/>
        <v>488.56860680550352</v>
      </c>
      <c r="P79" s="9"/>
    </row>
    <row r="80" spans="1:16">
      <c r="A80" s="12"/>
      <c r="B80" s="25">
        <v>384</v>
      </c>
      <c r="C80" s="20" t="s">
        <v>90</v>
      </c>
      <c r="D80" s="46">
        <v>0</v>
      </c>
      <c r="E80" s="46">
        <v>0</v>
      </c>
      <c r="F80" s="46">
        <v>0</v>
      </c>
      <c r="G80" s="46">
        <v>3329339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8"/>
        <v>3329339</v>
      </c>
      <c r="O80" s="47">
        <f t="shared" si="15"/>
        <v>33.706974578072952</v>
      </c>
      <c r="P80" s="9"/>
    </row>
    <row r="81" spans="1:119">
      <c r="A81" s="12"/>
      <c r="B81" s="25">
        <v>389.1</v>
      </c>
      <c r="C81" s="20" t="s">
        <v>126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9204943</v>
      </c>
      <c r="J81" s="46">
        <v>3231726</v>
      </c>
      <c r="K81" s="46">
        <v>0</v>
      </c>
      <c r="L81" s="46">
        <v>0</v>
      </c>
      <c r="M81" s="46">
        <v>0</v>
      </c>
      <c r="N81" s="46">
        <f t="shared" si="18"/>
        <v>12436669</v>
      </c>
      <c r="O81" s="47">
        <f t="shared" si="15"/>
        <v>125.91162564668483</v>
      </c>
      <c r="P81" s="9"/>
    </row>
    <row r="82" spans="1:119">
      <c r="A82" s="12"/>
      <c r="B82" s="25">
        <v>389.2</v>
      </c>
      <c r="C82" s="20" t="s">
        <v>127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321534</v>
      </c>
      <c r="K82" s="46">
        <v>0</v>
      </c>
      <c r="L82" s="46">
        <v>0</v>
      </c>
      <c r="M82" s="46">
        <v>0</v>
      </c>
      <c r="N82" s="46">
        <f t="shared" si="18"/>
        <v>321534</v>
      </c>
      <c r="O82" s="47">
        <f t="shared" si="15"/>
        <v>3.2552823139926903</v>
      </c>
      <c r="P82" s="9"/>
    </row>
    <row r="83" spans="1:119">
      <c r="A83" s="12"/>
      <c r="B83" s="25">
        <v>389.7</v>
      </c>
      <c r="C83" s="20" t="s">
        <v>128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2432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8"/>
        <v>2432</v>
      </c>
      <c r="O83" s="47">
        <f t="shared" si="15"/>
        <v>2.4622113330566044E-2</v>
      </c>
      <c r="P83" s="9"/>
    </row>
    <row r="84" spans="1:119" ht="15.75" thickBot="1">
      <c r="A84" s="12"/>
      <c r="B84" s="25">
        <v>389.8</v>
      </c>
      <c r="C84" s="20" t="s">
        <v>129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1980748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8"/>
        <v>1980748</v>
      </c>
      <c r="O84" s="47">
        <f t="shared" si="15"/>
        <v>20.05353689773521</v>
      </c>
      <c r="P84" s="9"/>
    </row>
    <row r="85" spans="1:119" ht="16.5" thickBot="1">
      <c r="A85" s="14" t="s">
        <v>76</v>
      </c>
      <c r="B85" s="23"/>
      <c r="C85" s="22"/>
      <c r="D85" s="15">
        <f t="shared" ref="D85:M85" si="19">SUM(D5,D17,D27,D50,D65,D69,D78)</f>
        <v>91046647</v>
      </c>
      <c r="E85" s="15">
        <f t="shared" si="19"/>
        <v>11474154</v>
      </c>
      <c r="F85" s="15">
        <f t="shared" si="19"/>
        <v>99096</v>
      </c>
      <c r="G85" s="15">
        <f t="shared" si="19"/>
        <v>32096145</v>
      </c>
      <c r="H85" s="15">
        <f t="shared" si="19"/>
        <v>462704</v>
      </c>
      <c r="I85" s="15">
        <f t="shared" si="19"/>
        <v>390564564</v>
      </c>
      <c r="J85" s="15">
        <f t="shared" si="19"/>
        <v>65337909</v>
      </c>
      <c r="K85" s="15">
        <f t="shared" si="19"/>
        <v>103720599</v>
      </c>
      <c r="L85" s="15">
        <f t="shared" si="19"/>
        <v>0</v>
      </c>
      <c r="M85" s="15">
        <f t="shared" si="19"/>
        <v>0</v>
      </c>
      <c r="N85" s="15">
        <f t="shared" si="18"/>
        <v>694801818</v>
      </c>
      <c r="O85" s="38">
        <f t="shared" si="15"/>
        <v>7034.3294017595899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40"/>
      <c r="B87" s="41"/>
      <c r="C87" s="41"/>
      <c r="D87" s="42"/>
      <c r="E87" s="42"/>
      <c r="F87" s="42"/>
      <c r="G87" s="42"/>
      <c r="H87" s="42"/>
      <c r="I87" s="42"/>
      <c r="J87" s="42"/>
      <c r="K87" s="42"/>
      <c r="L87" s="48" t="s">
        <v>130</v>
      </c>
      <c r="M87" s="48"/>
      <c r="N87" s="48"/>
      <c r="O87" s="43">
        <v>98773</v>
      </c>
    </row>
    <row r="88" spans="1:119">
      <c r="A88" s="49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1"/>
    </row>
    <row r="89" spans="1:119" ht="15.75" customHeight="1" thickBot="1">
      <c r="A89" s="52" t="s">
        <v>105</v>
      </c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4"/>
    </row>
  </sheetData>
  <mergeCells count="10">
    <mergeCell ref="L87:N87"/>
    <mergeCell ref="A88:O88"/>
    <mergeCell ref="A89:O8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102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95</v>
      </c>
      <c r="B3" s="62"/>
      <c r="C3" s="63"/>
      <c r="D3" s="67" t="s">
        <v>52</v>
      </c>
      <c r="E3" s="68"/>
      <c r="F3" s="68"/>
      <c r="G3" s="68"/>
      <c r="H3" s="69"/>
      <c r="I3" s="67" t="s">
        <v>53</v>
      </c>
      <c r="J3" s="69"/>
      <c r="K3" s="67" t="s">
        <v>55</v>
      </c>
      <c r="L3" s="69"/>
      <c r="M3" s="36"/>
      <c r="N3" s="37"/>
      <c r="O3" s="70" t="s">
        <v>100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96</v>
      </c>
      <c r="F4" s="34" t="s">
        <v>97</v>
      </c>
      <c r="G4" s="34" t="s">
        <v>98</v>
      </c>
      <c r="H4" s="34" t="s">
        <v>5</v>
      </c>
      <c r="I4" s="34" t="s">
        <v>6</v>
      </c>
      <c r="J4" s="35" t="s">
        <v>99</v>
      </c>
      <c r="K4" s="35" t="s">
        <v>7</v>
      </c>
      <c r="L4" s="35" t="s">
        <v>8</v>
      </c>
      <c r="M4" s="35" t="s">
        <v>9</v>
      </c>
      <c r="N4" s="35" t="s">
        <v>54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32759870</v>
      </c>
      <c r="E5" s="27">
        <f t="shared" si="0"/>
        <v>2911031</v>
      </c>
      <c r="F5" s="27">
        <f t="shared" si="0"/>
        <v>0</v>
      </c>
      <c r="G5" s="27">
        <f t="shared" si="0"/>
        <v>4910650</v>
      </c>
      <c r="H5" s="27">
        <f t="shared" si="0"/>
        <v>0</v>
      </c>
      <c r="I5" s="27">
        <f t="shared" si="0"/>
        <v>440004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3101271</v>
      </c>
      <c r="N5" s="28">
        <f>SUM(D5:M5)</f>
        <v>44122826</v>
      </c>
      <c r="O5" s="33">
        <f t="shared" ref="O5:O36" si="1">(N5/O$88)</f>
        <v>449.31594704684318</v>
      </c>
      <c r="P5" s="6"/>
    </row>
    <row r="6" spans="1:133">
      <c r="A6" s="12"/>
      <c r="B6" s="25">
        <v>311</v>
      </c>
      <c r="C6" s="20" t="s">
        <v>2</v>
      </c>
      <c r="D6" s="46">
        <v>17998014</v>
      </c>
      <c r="E6" s="46">
        <v>2911031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3101271</v>
      </c>
      <c r="N6" s="46">
        <f>SUM(D6:M6)</f>
        <v>24010316</v>
      </c>
      <c r="O6" s="47">
        <f t="shared" si="1"/>
        <v>244.50423625254584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440004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440004</v>
      </c>
      <c r="O7" s="47">
        <f t="shared" si="1"/>
        <v>4.4806924643584525</v>
      </c>
      <c r="P7" s="9"/>
    </row>
    <row r="8" spans="1:133">
      <c r="A8" s="12"/>
      <c r="B8" s="25">
        <v>312.3</v>
      </c>
      <c r="C8" s="20" t="s">
        <v>11</v>
      </c>
      <c r="D8" s="46">
        <v>0</v>
      </c>
      <c r="E8" s="46">
        <v>0</v>
      </c>
      <c r="F8" s="46">
        <v>0</v>
      </c>
      <c r="G8" s="46">
        <v>379857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379857</v>
      </c>
      <c r="O8" s="47">
        <f t="shared" si="1"/>
        <v>3.8681975560081465</v>
      </c>
      <c r="P8" s="9"/>
    </row>
    <row r="9" spans="1:133">
      <c r="A9" s="12"/>
      <c r="B9" s="25">
        <v>312.41000000000003</v>
      </c>
      <c r="C9" s="20" t="s">
        <v>13</v>
      </c>
      <c r="D9" s="46">
        <v>0</v>
      </c>
      <c r="E9" s="46">
        <v>0</v>
      </c>
      <c r="F9" s="46">
        <v>0</v>
      </c>
      <c r="G9" s="46">
        <v>2297666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2297666</v>
      </c>
      <c r="O9" s="47">
        <f t="shared" si="1"/>
        <v>23.397820773930754</v>
      </c>
      <c r="P9" s="9"/>
    </row>
    <row r="10" spans="1:133">
      <c r="A10" s="12"/>
      <c r="B10" s="25">
        <v>312.42</v>
      </c>
      <c r="C10" s="20" t="s">
        <v>12</v>
      </c>
      <c r="D10" s="46">
        <v>0</v>
      </c>
      <c r="E10" s="46">
        <v>0</v>
      </c>
      <c r="F10" s="46">
        <v>0</v>
      </c>
      <c r="G10" s="46">
        <v>2233127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2233127</v>
      </c>
      <c r="O10" s="47">
        <f t="shared" si="1"/>
        <v>22.740600814663953</v>
      </c>
      <c r="P10" s="9"/>
    </row>
    <row r="11" spans="1:133">
      <c r="A11" s="12"/>
      <c r="B11" s="25">
        <v>314.10000000000002</v>
      </c>
      <c r="C11" s="20" t="s">
        <v>14</v>
      </c>
      <c r="D11" s="46">
        <v>7323308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7323308</v>
      </c>
      <c r="O11" s="47">
        <f t="shared" si="1"/>
        <v>74.575437881873725</v>
      </c>
      <c r="P11" s="9"/>
    </row>
    <row r="12" spans="1:133">
      <c r="A12" s="12"/>
      <c r="B12" s="25">
        <v>314.3</v>
      </c>
      <c r="C12" s="20" t="s">
        <v>15</v>
      </c>
      <c r="D12" s="46">
        <v>1430897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1430897</v>
      </c>
      <c r="O12" s="47">
        <f t="shared" si="1"/>
        <v>14.571252545824848</v>
      </c>
      <c r="P12" s="9"/>
    </row>
    <row r="13" spans="1:133">
      <c r="A13" s="12"/>
      <c r="B13" s="25">
        <v>314.39999999999998</v>
      </c>
      <c r="C13" s="20" t="s">
        <v>17</v>
      </c>
      <c r="D13" s="46">
        <v>23798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23798</v>
      </c>
      <c r="O13" s="47">
        <f t="shared" si="1"/>
        <v>0.24234215885947047</v>
      </c>
      <c r="P13" s="9"/>
    </row>
    <row r="14" spans="1:133">
      <c r="A14" s="12"/>
      <c r="B14" s="25">
        <v>314.8</v>
      </c>
      <c r="C14" s="20" t="s">
        <v>18</v>
      </c>
      <c r="D14" s="46">
        <v>232890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232890</v>
      </c>
      <c r="O14" s="47">
        <f t="shared" si="1"/>
        <v>2.3715885947046842</v>
      </c>
      <c r="P14" s="9"/>
    </row>
    <row r="15" spans="1:133">
      <c r="A15" s="12"/>
      <c r="B15" s="25">
        <v>315</v>
      </c>
      <c r="C15" s="20" t="s">
        <v>107</v>
      </c>
      <c r="D15" s="46">
        <v>5750963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5750963</v>
      </c>
      <c r="O15" s="47">
        <f t="shared" si="1"/>
        <v>58.56377800407332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SUM(D17:D25)</f>
        <v>3042784</v>
      </c>
      <c r="E16" s="32">
        <f t="shared" si="3"/>
        <v>0</v>
      </c>
      <c r="F16" s="32">
        <f t="shared" si="3"/>
        <v>0</v>
      </c>
      <c r="G16" s="32">
        <f t="shared" si="3"/>
        <v>2136988</v>
      </c>
      <c r="H16" s="32">
        <f t="shared" si="3"/>
        <v>0</v>
      </c>
      <c r="I16" s="32">
        <f t="shared" si="3"/>
        <v>749474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5929246</v>
      </c>
      <c r="O16" s="45">
        <f t="shared" si="1"/>
        <v>60.379287169042769</v>
      </c>
      <c r="P16" s="10"/>
    </row>
    <row r="17" spans="1:16">
      <c r="A17" s="12"/>
      <c r="B17" s="25">
        <v>322</v>
      </c>
      <c r="C17" s="20" t="s">
        <v>0</v>
      </c>
      <c r="D17" s="46">
        <v>1117571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1117571</v>
      </c>
      <c r="O17" s="47">
        <f t="shared" si="1"/>
        <v>11.380560081466395</v>
      </c>
      <c r="P17" s="9"/>
    </row>
    <row r="18" spans="1:16">
      <c r="A18" s="12"/>
      <c r="B18" s="25">
        <v>323.39999999999998</v>
      </c>
      <c r="C18" s="20" t="s">
        <v>20</v>
      </c>
      <c r="D18" s="46">
        <v>233641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4">SUM(D18:M18)</f>
        <v>233641</v>
      </c>
      <c r="O18" s="47">
        <f t="shared" si="1"/>
        <v>2.3792362525458248</v>
      </c>
      <c r="P18" s="9"/>
    </row>
    <row r="19" spans="1:16">
      <c r="A19" s="12"/>
      <c r="B19" s="25">
        <v>323.7</v>
      </c>
      <c r="C19" s="20" t="s">
        <v>21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366537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366537</v>
      </c>
      <c r="O19" s="47">
        <f t="shared" si="1"/>
        <v>3.7325560081466396</v>
      </c>
      <c r="P19" s="9"/>
    </row>
    <row r="20" spans="1:16">
      <c r="A20" s="12"/>
      <c r="B20" s="25">
        <v>324.12</v>
      </c>
      <c r="C20" s="20" t="s">
        <v>22</v>
      </c>
      <c r="D20" s="46">
        <v>0</v>
      </c>
      <c r="E20" s="46">
        <v>0</v>
      </c>
      <c r="F20" s="46">
        <v>0</v>
      </c>
      <c r="G20" s="46">
        <v>297327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297327</v>
      </c>
      <c r="O20" s="47">
        <f t="shared" si="1"/>
        <v>3.0277698574338086</v>
      </c>
      <c r="P20" s="9"/>
    </row>
    <row r="21" spans="1:16">
      <c r="A21" s="12"/>
      <c r="B21" s="25">
        <v>324.22000000000003</v>
      </c>
      <c r="C21" s="20" t="s">
        <v>23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382937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382937</v>
      </c>
      <c r="O21" s="47">
        <f t="shared" si="1"/>
        <v>3.8995621181262727</v>
      </c>
      <c r="P21" s="9"/>
    </row>
    <row r="22" spans="1:16">
      <c r="A22" s="12"/>
      <c r="B22" s="25">
        <v>324.32</v>
      </c>
      <c r="C22" s="20" t="s">
        <v>24</v>
      </c>
      <c r="D22" s="46">
        <v>0</v>
      </c>
      <c r="E22" s="46">
        <v>0</v>
      </c>
      <c r="F22" s="46">
        <v>0</v>
      </c>
      <c r="G22" s="46">
        <v>1239080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1239080</v>
      </c>
      <c r="O22" s="47">
        <f t="shared" si="1"/>
        <v>12.617922606924644</v>
      </c>
      <c r="P22" s="9"/>
    </row>
    <row r="23" spans="1:16">
      <c r="A23" s="12"/>
      <c r="B23" s="25">
        <v>324.62</v>
      </c>
      <c r="C23" s="20" t="s">
        <v>25</v>
      </c>
      <c r="D23" s="46">
        <v>0</v>
      </c>
      <c r="E23" s="46">
        <v>0</v>
      </c>
      <c r="F23" s="46">
        <v>0</v>
      </c>
      <c r="G23" s="46">
        <v>375394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375394</v>
      </c>
      <c r="O23" s="47">
        <f t="shared" si="1"/>
        <v>3.8227494908350304</v>
      </c>
      <c r="P23" s="9"/>
    </row>
    <row r="24" spans="1:16">
      <c r="A24" s="12"/>
      <c r="B24" s="25">
        <v>325.10000000000002</v>
      </c>
      <c r="C24" s="20" t="s">
        <v>26</v>
      </c>
      <c r="D24" s="46">
        <v>0</v>
      </c>
      <c r="E24" s="46">
        <v>0</v>
      </c>
      <c r="F24" s="46">
        <v>0</v>
      </c>
      <c r="G24" s="46">
        <v>225187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225187</v>
      </c>
      <c r="O24" s="47">
        <f t="shared" si="1"/>
        <v>2.2931466395112015</v>
      </c>
      <c r="P24" s="9"/>
    </row>
    <row r="25" spans="1:16">
      <c r="A25" s="12"/>
      <c r="B25" s="25">
        <v>329</v>
      </c>
      <c r="C25" s="20" t="s">
        <v>27</v>
      </c>
      <c r="D25" s="46">
        <v>1691572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2" si="5">SUM(D25:M25)</f>
        <v>1691572</v>
      </c>
      <c r="O25" s="47">
        <f t="shared" si="1"/>
        <v>17.225784114052953</v>
      </c>
      <c r="P25" s="9"/>
    </row>
    <row r="26" spans="1:16" ht="15.75">
      <c r="A26" s="29" t="s">
        <v>29</v>
      </c>
      <c r="B26" s="30"/>
      <c r="C26" s="31"/>
      <c r="D26" s="32">
        <f t="shared" ref="D26:M26" si="6">SUM(D27:D49)</f>
        <v>9531871</v>
      </c>
      <c r="E26" s="32">
        <f t="shared" si="6"/>
        <v>1492184</v>
      </c>
      <c r="F26" s="32">
        <f t="shared" si="6"/>
        <v>0</v>
      </c>
      <c r="G26" s="32">
        <f t="shared" si="6"/>
        <v>4315533</v>
      </c>
      <c r="H26" s="32">
        <f t="shared" si="6"/>
        <v>0</v>
      </c>
      <c r="I26" s="32">
        <f t="shared" si="6"/>
        <v>2427544</v>
      </c>
      <c r="J26" s="32">
        <f t="shared" si="6"/>
        <v>148833</v>
      </c>
      <c r="K26" s="32">
        <f t="shared" si="6"/>
        <v>0</v>
      </c>
      <c r="L26" s="32">
        <f t="shared" si="6"/>
        <v>0</v>
      </c>
      <c r="M26" s="32">
        <f t="shared" si="6"/>
        <v>4220196</v>
      </c>
      <c r="N26" s="44">
        <f t="shared" si="5"/>
        <v>22136161</v>
      </c>
      <c r="O26" s="45">
        <f t="shared" si="1"/>
        <v>225.4191547861507</v>
      </c>
      <c r="P26" s="10"/>
    </row>
    <row r="27" spans="1:16">
      <c r="A27" s="12"/>
      <c r="B27" s="25">
        <v>331.2</v>
      </c>
      <c r="C27" s="20" t="s">
        <v>28</v>
      </c>
      <c r="D27" s="46">
        <v>44780</v>
      </c>
      <c r="E27" s="46">
        <v>0</v>
      </c>
      <c r="F27" s="46">
        <v>0</v>
      </c>
      <c r="G27" s="46">
        <v>394228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439008</v>
      </c>
      <c r="O27" s="47">
        <f t="shared" si="1"/>
        <v>4.4705498981670058</v>
      </c>
      <c r="P27" s="9"/>
    </row>
    <row r="28" spans="1:16">
      <c r="A28" s="12"/>
      <c r="B28" s="25">
        <v>331.39</v>
      </c>
      <c r="C28" s="20" t="s">
        <v>32</v>
      </c>
      <c r="D28" s="46">
        <v>0</v>
      </c>
      <c r="E28" s="46">
        <v>0</v>
      </c>
      <c r="F28" s="46">
        <v>0</v>
      </c>
      <c r="G28" s="46">
        <v>15057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15057</v>
      </c>
      <c r="O28" s="47">
        <f t="shared" si="1"/>
        <v>0.15332993890020366</v>
      </c>
      <c r="P28" s="9"/>
    </row>
    <row r="29" spans="1:16">
      <c r="A29" s="12"/>
      <c r="B29" s="25">
        <v>331.41</v>
      </c>
      <c r="C29" s="20" t="s">
        <v>33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885237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885237</v>
      </c>
      <c r="O29" s="47">
        <f t="shared" si="1"/>
        <v>9.014633401221996</v>
      </c>
      <c r="P29" s="9"/>
    </row>
    <row r="30" spans="1:16">
      <c r="A30" s="12"/>
      <c r="B30" s="25">
        <v>331.42</v>
      </c>
      <c r="C30" s="20" t="s">
        <v>34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3397634</v>
      </c>
      <c r="N30" s="46">
        <f t="shared" si="5"/>
        <v>3397634</v>
      </c>
      <c r="O30" s="47">
        <f t="shared" si="1"/>
        <v>34.599124236252543</v>
      </c>
      <c r="P30" s="9"/>
    </row>
    <row r="31" spans="1:16">
      <c r="A31" s="12"/>
      <c r="B31" s="25">
        <v>331.5</v>
      </c>
      <c r="C31" s="20" t="s">
        <v>30</v>
      </c>
      <c r="D31" s="46">
        <v>0</v>
      </c>
      <c r="E31" s="46">
        <v>962391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962391</v>
      </c>
      <c r="O31" s="47">
        <f t="shared" si="1"/>
        <v>9.8003156822810595</v>
      </c>
      <c r="P31" s="9"/>
    </row>
    <row r="32" spans="1:16">
      <c r="A32" s="12"/>
      <c r="B32" s="25">
        <v>334.2</v>
      </c>
      <c r="C32" s="20" t="s">
        <v>31</v>
      </c>
      <c r="D32" s="46">
        <v>137032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137032</v>
      </c>
      <c r="O32" s="47">
        <f t="shared" si="1"/>
        <v>1.3954378818737272</v>
      </c>
      <c r="P32" s="9"/>
    </row>
    <row r="33" spans="1:16">
      <c r="A33" s="12"/>
      <c r="B33" s="25">
        <v>334.39</v>
      </c>
      <c r="C33" s="20" t="s">
        <v>36</v>
      </c>
      <c r="D33" s="46">
        <v>447825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4" si="7">SUM(D33:M33)</f>
        <v>447825</v>
      </c>
      <c r="O33" s="47">
        <f t="shared" si="1"/>
        <v>4.5603360488798375</v>
      </c>
      <c r="P33" s="9"/>
    </row>
    <row r="34" spans="1:16">
      <c r="A34" s="12"/>
      <c r="B34" s="25">
        <v>334.41</v>
      </c>
      <c r="C34" s="20" t="s">
        <v>37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1502574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1502574</v>
      </c>
      <c r="O34" s="47">
        <f t="shared" si="1"/>
        <v>15.301160896130346</v>
      </c>
      <c r="P34" s="9"/>
    </row>
    <row r="35" spans="1:16">
      <c r="A35" s="12"/>
      <c r="B35" s="25">
        <v>334.42</v>
      </c>
      <c r="C35" s="20" t="s">
        <v>38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822562</v>
      </c>
      <c r="N35" s="46">
        <f t="shared" si="7"/>
        <v>822562</v>
      </c>
      <c r="O35" s="47">
        <f t="shared" si="1"/>
        <v>8.3763951120162936</v>
      </c>
      <c r="P35" s="9"/>
    </row>
    <row r="36" spans="1:16">
      <c r="A36" s="12"/>
      <c r="B36" s="25">
        <v>334.49</v>
      </c>
      <c r="C36" s="20" t="s">
        <v>39</v>
      </c>
      <c r="D36" s="46">
        <v>0</v>
      </c>
      <c r="E36" s="46">
        <v>0</v>
      </c>
      <c r="F36" s="46">
        <v>0</v>
      </c>
      <c r="G36" s="46">
        <v>2977556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2977556</v>
      </c>
      <c r="O36" s="47">
        <f t="shared" si="1"/>
        <v>30.321344195519348</v>
      </c>
      <c r="P36" s="9"/>
    </row>
    <row r="37" spans="1:16">
      <c r="A37" s="12"/>
      <c r="B37" s="25">
        <v>334.5</v>
      </c>
      <c r="C37" s="20" t="s">
        <v>40</v>
      </c>
      <c r="D37" s="46">
        <v>0</v>
      </c>
      <c r="E37" s="46">
        <v>117066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117066</v>
      </c>
      <c r="O37" s="47">
        <f t="shared" ref="O37:O68" si="8">(N37/O$88)</f>
        <v>1.1921181262729124</v>
      </c>
      <c r="P37" s="9"/>
    </row>
    <row r="38" spans="1:16">
      <c r="A38" s="12"/>
      <c r="B38" s="25">
        <v>334.7</v>
      </c>
      <c r="C38" s="20" t="s">
        <v>41</v>
      </c>
      <c r="D38" s="46">
        <v>0</v>
      </c>
      <c r="E38" s="46">
        <v>0</v>
      </c>
      <c r="F38" s="46">
        <v>0</v>
      </c>
      <c r="G38" s="46">
        <v>466668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466668</v>
      </c>
      <c r="O38" s="47">
        <f t="shared" si="8"/>
        <v>4.7522199592668022</v>
      </c>
      <c r="P38" s="9"/>
    </row>
    <row r="39" spans="1:16">
      <c r="A39" s="12"/>
      <c r="B39" s="25">
        <v>335.14</v>
      </c>
      <c r="C39" s="20" t="s">
        <v>42</v>
      </c>
      <c r="D39" s="46">
        <v>184560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184560</v>
      </c>
      <c r="O39" s="47">
        <f t="shared" si="8"/>
        <v>1.879429735234216</v>
      </c>
      <c r="P39" s="9"/>
    </row>
    <row r="40" spans="1:16">
      <c r="A40" s="12"/>
      <c r="B40" s="25">
        <v>335.15</v>
      </c>
      <c r="C40" s="20" t="s">
        <v>43</v>
      </c>
      <c r="D40" s="46">
        <v>79897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79897</v>
      </c>
      <c r="O40" s="47">
        <f t="shared" si="8"/>
        <v>0.81361507128309574</v>
      </c>
      <c r="P40" s="9"/>
    </row>
    <row r="41" spans="1:16">
      <c r="A41" s="12"/>
      <c r="B41" s="25">
        <v>335.18</v>
      </c>
      <c r="C41" s="20" t="s">
        <v>44</v>
      </c>
      <c r="D41" s="46">
        <v>4817063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4817063</v>
      </c>
      <c r="O41" s="47">
        <f t="shared" si="8"/>
        <v>49.053594704684315</v>
      </c>
      <c r="P41" s="9"/>
    </row>
    <row r="42" spans="1:16">
      <c r="A42" s="12"/>
      <c r="B42" s="25">
        <v>335.19</v>
      </c>
      <c r="C42" s="20" t="s">
        <v>59</v>
      </c>
      <c r="D42" s="46">
        <v>2060351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2060351</v>
      </c>
      <c r="O42" s="47">
        <f t="shared" si="8"/>
        <v>20.981171079429735</v>
      </c>
      <c r="P42" s="9"/>
    </row>
    <row r="43" spans="1:16">
      <c r="A43" s="12"/>
      <c r="B43" s="25">
        <v>335.29</v>
      </c>
      <c r="C43" s="20" t="s">
        <v>45</v>
      </c>
      <c r="D43" s="46">
        <v>44441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44441</v>
      </c>
      <c r="O43" s="47">
        <f t="shared" si="8"/>
        <v>0.45255600814663949</v>
      </c>
      <c r="P43" s="9"/>
    </row>
    <row r="44" spans="1:16">
      <c r="A44" s="12"/>
      <c r="B44" s="25">
        <v>335.49</v>
      </c>
      <c r="C44" s="20" t="s">
        <v>46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148833</v>
      </c>
      <c r="K44" s="46">
        <v>0</v>
      </c>
      <c r="L44" s="46">
        <v>0</v>
      </c>
      <c r="M44" s="46">
        <v>0</v>
      </c>
      <c r="N44" s="46">
        <f t="shared" si="7"/>
        <v>148833</v>
      </c>
      <c r="O44" s="47">
        <f t="shared" si="8"/>
        <v>1.5156109979633401</v>
      </c>
      <c r="P44" s="9"/>
    </row>
    <row r="45" spans="1:16">
      <c r="A45" s="12"/>
      <c r="B45" s="25">
        <v>337.2</v>
      </c>
      <c r="C45" s="20" t="s">
        <v>47</v>
      </c>
      <c r="D45" s="46">
        <v>564377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0" si="9">SUM(D45:M45)</f>
        <v>564377</v>
      </c>
      <c r="O45" s="47">
        <f t="shared" si="8"/>
        <v>5.7472199592668023</v>
      </c>
      <c r="P45" s="9"/>
    </row>
    <row r="46" spans="1:16">
      <c r="A46" s="12"/>
      <c r="B46" s="25">
        <v>337.3</v>
      </c>
      <c r="C46" s="20" t="s">
        <v>48</v>
      </c>
      <c r="D46" s="46">
        <v>4606</v>
      </c>
      <c r="E46" s="46">
        <v>412727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417333</v>
      </c>
      <c r="O46" s="47">
        <f t="shared" si="8"/>
        <v>4.2498268839103872</v>
      </c>
      <c r="P46" s="9"/>
    </row>
    <row r="47" spans="1:16">
      <c r="A47" s="12"/>
      <c r="B47" s="25">
        <v>337.4</v>
      </c>
      <c r="C47" s="20" t="s">
        <v>49</v>
      </c>
      <c r="D47" s="46">
        <v>0</v>
      </c>
      <c r="E47" s="46">
        <v>0</v>
      </c>
      <c r="F47" s="46">
        <v>0</v>
      </c>
      <c r="G47" s="46">
        <v>232709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232709</v>
      </c>
      <c r="O47" s="47">
        <f t="shared" si="8"/>
        <v>2.3697454175152748</v>
      </c>
      <c r="P47" s="9"/>
    </row>
    <row r="48" spans="1:16">
      <c r="A48" s="12"/>
      <c r="B48" s="25">
        <v>337.7</v>
      </c>
      <c r="C48" s="20" t="s">
        <v>50</v>
      </c>
      <c r="D48" s="46">
        <v>1145239</v>
      </c>
      <c r="E48" s="46">
        <v>0</v>
      </c>
      <c r="F48" s="46">
        <v>0</v>
      </c>
      <c r="G48" s="46">
        <v>229315</v>
      </c>
      <c r="H48" s="46">
        <v>0</v>
      </c>
      <c r="I48" s="46">
        <v>39733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1414287</v>
      </c>
      <c r="O48" s="47">
        <f t="shared" si="8"/>
        <v>14.402107942973524</v>
      </c>
      <c r="P48" s="9"/>
    </row>
    <row r="49" spans="1:16">
      <c r="A49" s="12"/>
      <c r="B49" s="25">
        <v>337.9</v>
      </c>
      <c r="C49" s="20" t="s">
        <v>51</v>
      </c>
      <c r="D49" s="46">
        <v>1700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1700</v>
      </c>
      <c r="O49" s="47">
        <f t="shared" si="8"/>
        <v>1.7311608961303463E-2</v>
      </c>
      <c r="P49" s="9"/>
    </row>
    <row r="50" spans="1:16" ht="15.75">
      <c r="A50" s="29" t="s">
        <v>56</v>
      </c>
      <c r="B50" s="30"/>
      <c r="C50" s="31"/>
      <c r="D50" s="32">
        <f t="shared" ref="D50:M50" si="10">SUM(D51:D65)</f>
        <v>3781446</v>
      </c>
      <c r="E50" s="32">
        <f t="shared" si="10"/>
        <v>4324372</v>
      </c>
      <c r="F50" s="32">
        <f t="shared" si="10"/>
        <v>0</v>
      </c>
      <c r="G50" s="32">
        <f t="shared" si="10"/>
        <v>429401</v>
      </c>
      <c r="H50" s="32">
        <f t="shared" si="10"/>
        <v>0</v>
      </c>
      <c r="I50" s="32">
        <f t="shared" si="10"/>
        <v>365235694</v>
      </c>
      <c r="J50" s="32">
        <f t="shared" si="10"/>
        <v>59172022</v>
      </c>
      <c r="K50" s="32">
        <f t="shared" si="10"/>
        <v>0</v>
      </c>
      <c r="L50" s="32">
        <f t="shared" si="10"/>
        <v>0</v>
      </c>
      <c r="M50" s="32">
        <f t="shared" si="10"/>
        <v>2513928</v>
      </c>
      <c r="N50" s="32">
        <f t="shared" si="9"/>
        <v>435456863</v>
      </c>
      <c r="O50" s="45">
        <f t="shared" si="8"/>
        <v>4434.3876069246435</v>
      </c>
      <c r="P50" s="10"/>
    </row>
    <row r="51" spans="1:16">
      <c r="A51" s="12"/>
      <c r="B51" s="25">
        <v>341.2</v>
      </c>
      <c r="C51" s="20" t="s">
        <v>60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59172022</v>
      </c>
      <c r="K51" s="46">
        <v>0</v>
      </c>
      <c r="L51" s="46">
        <v>0</v>
      </c>
      <c r="M51" s="46">
        <v>0</v>
      </c>
      <c r="N51" s="46">
        <f t="shared" ref="N51:N65" si="11">SUM(D51:M51)</f>
        <v>59172022</v>
      </c>
      <c r="O51" s="47">
        <f t="shared" si="8"/>
        <v>602.56641547861511</v>
      </c>
      <c r="P51" s="9"/>
    </row>
    <row r="52" spans="1:16">
      <c r="A52" s="12"/>
      <c r="B52" s="25">
        <v>341.9</v>
      </c>
      <c r="C52" s="20" t="s">
        <v>61</v>
      </c>
      <c r="D52" s="46">
        <v>181494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181494</v>
      </c>
      <c r="O52" s="47">
        <f t="shared" si="8"/>
        <v>1.8482077393075356</v>
      </c>
      <c r="P52" s="9"/>
    </row>
    <row r="53" spans="1:16">
      <c r="A53" s="12"/>
      <c r="B53" s="25">
        <v>342.1</v>
      </c>
      <c r="C53" s="20" t="s">
        <v>62</v>
      </c>
      <c r="D53" s="46">
        <v>898418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898418</v>
      </c>
      <c r="O53" s="47">
        <f t="shared" si="8"/>
        <v>9.1488594704684321</v>
      </c>
      <c r="P53" s="9"/>
    </row>
    <row r="54" spans="1:16">
      <c r="A54" s="12"/>
      <c r="B54" s="25">
        <v>342.2</v>
      </c>
      <c r="C54" s="20" t="s">
        <v>63</v>
      </c>
      <c r="D54" s="46">
        <v>119803</v>
      </c>
      <c r="E54" s="46">
        <v>0</v>
      </c>
      <c r="F54" s="46">
        <v>0</v>
      </c>
      <c r="G54" s="46">
        <v>429401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549204</v>
      </c>
      <c r="O54" s="47">
        <f t="shared" si="8"/>
        <v>5.5927087576374745</v>
      </c>
      <c r="P54" s="9"/>
    </row>
    <row r="55" spans="1:16">
      <c r="A55" s="12"/>
      <c r="B55" s="25">
        <v>343.1</v>
      </c>
      <c r="C55" s="20" t="s">
        <v>64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290336885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290336885</v>
      </c>
      <c r="O55" s="47">
        <f t="shared" si="8"/>
        <v>2956.5874236252544</v>
      </c>
      <c r="P55" s="9"/>
    </row>
    <row r="56" spans="1:16">
      <c r="A56" s="12"/>
      <c r="B56" s="25">
        <v>343.3</v>
      </c>
      <c r="C56" s="20" t="s">
        <v>65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25912846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25912846</v>
      </c>
      <c r="O56" s="47">
        <f t="shared" si="8"/>
        <v>263.8782688391039</v>
      </c>
      <c r="P56" s="9"/>
    </row>
    <row r="57" spans="1:16">
      <c r="A57" s="12"/>
      <c r="B57" s="25">
        <v>343.4</v>
      </c>
      <c r="C57" s="20" t="s">
        <v>66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12905870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12905870</v>
      </c>
      <c r="O57" s="47">
        <f t="shared" si="8"/>
        <v>131.42433808553972</v>
      </c>
      <c r="P57" s="9"/>
    </row>
    <row r="58" spans="1:16">
      <c r="A58" s="12"/>
      <c r="B58" s="25">
        <v>343.5</v>
      </c>
      <c r="C58" s="20" t="s">
        <v>67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24462868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24462868</v>
      </c>
      <c r="O58" s="47">
        <f t="shared" si="8"/>
        <v>249.11270875763748</v>
      </c>
      <c r="P58" s="9"/>
    </row>
    <row r="59" spans="1:16">
      <c r="A59" s="12"/>
      <c r="B59" s="25">
        <v>343.8</v>
      </c>
      <c r="C59" s="20" t="s">
        <v>68</v>
      </c>
      <c r="D59" s="46">
        <v>530329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530329</v>
      </c>
      <c r="O59" s="47">
        <f t="shared" si="8"/>
        <v>5.4004989816700615</v>
      </c>
      <c r="P59" s="9"/>
    </row>
    <row r="60" spans="1:16">
      <c r="A60" s="12"/>
      <c r="B60" s="25">
        <v>343.9</v>
      </c>
      <c r="C60" s="20" t="s">
        <v>69</v>
      </c>
      <c r="D60" s="46">
        <v>253629</v>
      </c>
      <c r="E60" s="46">
        <v>4324372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4578001</v>
      </c>
      <c r="O60" s="47">
        <f t="shared" si="8"/>
        <v>46.619154786150716</v>
      </c>
      <c r="P60" s="9"/>
    </row>
    <row r="61" spans="1:16">
      <c r="A61" s="12"/>
      <c r="B61" s="25">
        <v>344.1</v>
      </c>
      <c r="C61" s="20" t="s">
        <v>70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3831506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3831506</v>
      </c>
      <c r="O61" s="47">
        <f t="shared" si="8"/>
        <v>39.017372708757641</v>
      </c>
      <c r="P61" s="9"/>
    </row>
    <row r="62" spans="1:16">
      <c r="A62" s="12"/>
      <c r="B62" s="25">
        <v>344.3</v>
      </c>
      <c r="C62" s="20" t="s">
        <v>71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2513928</v>
      </c>
      <c r="N62" s="46">
        <f t="shared" si="11"/>
        <v>2513928</v>
      </c>
      <c r="O62" s="47">
        <f t="shared" si="8"/>
        <v>25.60008146639511</v>
      </c>
      <c r="P62" s="9"/>
    </row>
    <row r="63" spans="1:16">
      <c r="A63" s="12"/>
      <c r="B63" s="25">
        <v>344.5</v>
      </c>
      <c r="C63" s="20" t="s">
        <v>72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607748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607748</v>
      </c>
      <c r="O63" s="47">
        <f t="shared" si="8"/>
        <v>6.1888798370672093</v>
      </c>
      <c r="P63" s="9"/>
    </row>
    <row r="64" spans="1:16">
      <c r="A64" s="12"/>
      <c r="B64" s="25">
        <v>347.2</v>
      </c>
      <c r="C64" s="20" t="s">
        <v>74</v>
      </c>
      <c r="D64" s="46">
        <v>1108719</v>
      </c>
      <c r="E64" s="46">
        <v>0</v>
      </c>
      <c r="F64" s="46">
        <v>0</v>
      </c>
      <c r="G64" s="46">
        <v>0</v>
      </c>
      <c r="H64" s="46">
        <v>0</v>
      </c>
      <c r="I64" s="46">
        <v>2047094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3155813</v>
      </c>
      <c r="O64" s="47">
        <f t="shared" si="8"/>
        <v>32.136588594704683</v>
      </c>
      <c r="P64" s="9"/>
    </row>
    <row r="65" spans="1:16">
      <c r="A65" s="12"/>
      <c r="B65" s="25">
        <v>347.5</v>
      </c>
      <c r="C65" s="20" t="s">
        <v>75</v>
      </c>
      <c r="D65" s="46">
        <v>689054</v>
      </c>
      <c r="E65" s="46">
        <v>0</v>
      </c>
      <c r="F65" s="46">
        <v>0</v>
      </c>
      <c r="G65" s="46">
        <v>0</v>
      </c>
      <c r="H65" s="46">
        <v>0</v>
      </c>
      <c r="I65" s="46">
        <v>5130877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5819931</v>
      </c>
      <c r="O65" s="47">
        <f t="shared" si="8"/>
        <v>59.266099796334011</v>
      </c>
      <c r="P65" s="9"/>
    </row>
    <row r="66" spans="1:16" ht="15.75">
      <c r="A66" s="29" t="s">
        <v>57</v>
      </c>
      <c r="B66" s="30"/>
      <c r="C66" s="31"/>
      <c r="D66" s="32">
        <f t="shared" ref="D66:M66" si="12">SUM(D67:D69)</f>
        <v>1350597</v>
      </c>
      <c r="E66" s="32">
        <f t="shared" si="12"/>
        <v>0</v>
      </c>
      <c r="F66" s="32">
        <f t="shared" si="12"/>
        <v>0</v>
      </c>
      <c r="G66" s="32">
        <f t="shared" si="12"/>
        <v>0</v>
      </c>
      <c r="H66" s="32">
        <f t="shared" si="12"/>
        <v>0</v>
      </c>
      <c r="I66" s="32">
        <f t="shared" si="12"/>
        <v>0</v>
      </c>
      <c r="J66" s="32">
        <f t="shared" si="12"/>
        <v>0</v>
      </c>
      <c r="K66" s="32">
        <f t="shared" si="12"/>
        <v>0</v>
      </c>
      <c r="L66" s="32">
        <f t="shared" si="12"/>
        <v>0</v>
      </c>
      <c r="M66" s="32">
        <f t="shared" si="12"/>
        <v>0</v>
      </c>
      <c r="N66" s="32">
        <f t="shared" ref="N66:N71" si="13">SUM(D66:M66)</f>
        <v>1350597</v>
      </c>
      <c r="O66" s="45">
        <f t="shared" si="8"/>
        <v>13.753533604887984</v>
      </c>
      <c r="P66" s="10"/>
    </row>
    <row r="67" spans="1:16">
      <c r="A67" s="13"/>
      <c r="B67" s="39">
        <v>351.1</v>
      </c>
      <c r="C67" s="21" t="s">
        <v>78</v>
      </c>
      <c r="D67" s="46">
        <v>494688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494688</v>
      </c>
      <c r="O67" s="47">
        <f t="shared" si="8"/>
        <v>5.0375560081466393</v>
      </c>
      <c r="P67" s="9"/>
    </row>
    <row r="68" spans="1:16">
      <c r="A68" s="13"/>
      <c r="B68" s="39">
        <v>352</v>
      </c>
      <c r="C68" s="21" t="s">
        <v>79</v>
      </c>
      <c r="D68" s="46">
        <v>58622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58622</v>
      </c>
      <c r="O68" s="47">
        <f t="shared" si="8"/>
        <v>0.59696537678207739</v>
      </c>
      <c r="P68" s="9"/>
    </row>
    <row r="69" spans="1:16">
      <c r="A69" s="13"/>
      <c r="B69" s="39">
        <v>354</v>
      </c>
      <c r="C69" s="21" t="s">
        <v>80</v>
      </c>
      <c r="D69" s="46">
        <v>797287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797287</v>
      </c>
      <c r="O69" s="47">
        <f t="shared" ref="O69:O86" si="14">(N69/O$88)</f>
        <v>8.1190122199592665</v>
      </c>
      <c r="P69" s="9"/>
    </row>
    <row r="70" spans="1:16" ht="15.75">
      <c r="A70" s="29" t="s">
        <v>3</v>
      </c>
      <c r="B70" s="30"/>
      <c r="C70" s="31"/>
      <c r="D70" s="32">
        <f t="shared" ref="D70:M70" si="15">SUM(D71:D78)</f>
        <v>2993292</v>
      </c>
      <c r="E70" s="32">
        <f t="shared" si="15"/>
        <v>1559669</v>
      </c>
      <c r="F70" s="32">
        <f t="shared" si="15"/>
        <v>5539</v>
      </c>
      <c r="G70" s="32">
        <f t="shared" si="15"/>
        <v>15550760</v>
      </c>
      <c r="H70" s="32">
        <f t="shared" si="15"/>
        <v>547469</v>
      </c>
      <c r="I70" s="32">
        <f t="shared" si="15"/>
        <v>-6554092</v>
      </c>
      <c r="J70" s="32">
        <f t="shared" si="15"/>
        <v>353893</v>
      </c>
      <c r="K70" s="32">
        <f t="shared" si="15"/>
        <v>126423961</v>
      </c>
      <c r="L70" s="32">
        <f t="shared" si="15"/>
        <v>0</v>
      </c>
      <c r="M70" s="32">
        <f t="shared" si="15"/>
        <v>2759</v>
      </c>
      <c r="N70" s="32">
        <f t="shared" si="13"/>
        <v>140883250</v>
      </c>
      <c r="O70" s="45">
        <f t="shared" si="14"/>
        <v>1434.6563136456211</v>
      </c>
      <c r="P70" s="10"/>
    </row>
    <row r="71" spans="1:16">
      <c r="A71" s="12"/>
      <c r="B71" s="25">
        <v>361.1</v>
      </c>
      <c r="C71" s="20" t="s">
        <v>81</v>
      </c>
      <c r="D71" s="46">
        <v>1928261</v>
      </c>
      <c r="E71" s="46">
        <v>752474</v>
      </c>
      <c r="F71" s="46">
        <v>5539</v>
      </c>
      <c r="G71" s="46">
        <v>1337565</v>
      </c>
      <c r="H71" s="46">
        <v>4591</v>
      </c>
      <c r="I71" s="46">
        <v>0</v>
      </c>
      <c r="J71" s="46">
        <v>0</v>
      </c>
      <c r="K71" s="46">
        <v>12690262</v>
      </c>
      <c r="L71" s="46">
        <v>0</v>
      </c>
      <c r="M71" s="46">
        <v>0</v>
      </c>
      <c r="N71" s="46">
        <f t="shared" si="13"/>
        <v>16718692</v>
      </c>
      <c r="O71" s="47">
        <f t="shared" si="14"/>
        <v>170.25144602851324</v>
      </c>
      <c r="P71" s="9"/>
    </row>
    <row r="72" spans="1:16">
      <c r="A72" s="12"/>
      <c r="B72" s="25">
        <v>361.3</v>
      </c>
      <c r="C72" s="20" t="s">
        <v>82</v>
      </c>
      <c r="D72" s="46">
        <v>98474</v>
      </c>
      <c r="E72" s="46">
        <v>73522</v>
      </c>
      <c r="F72" s="46">
        <v>0</v>
      </c>
      <c r="G72" s="46">
        <v>-123218</v>
      </c>
      <c r="H72" s="46">
        <v>542878</v>
      </c>
      <c r="I72" s="46">
        <v>132514</v>
      </c>
      <c r="J72" s="46">
        <v>259647</v>
      </c>
      <c r="K72" s="46">
        <v>82092441</v>
      </c>
      <c r="L72" s="46">
        <v>0</v>
      </c>
      <c r="M72" s="46">
        <v>0</v>
      </c>
      <c r="N72" s="46">
        <f t="shared" ref="N72:N78" si="16">SUM(D72:M72)</f>
        <v>83076258</v>
      </c>
      <c r="O72" s="47">
        <f t="shared" si="14"/>
        <v>845.99040733197558</v>
      </c>
      <c r="P72" s="9"/>
    </row>
    <row r="73" spans="1:16">
      <c r="A73" s="12"/>
      <c r="B73" s="25">
        <v>362</v>
      </c>
      <c r="C73" s="20" t="s">
        <v>83</v>
      </c>
      <c r="D73" s="46">
        <v>73445</v>
      </c>
      <c r="E73" s="46">
        <v>335929</v>
      </c>
      <c r="F73" s="46">
        <v>0</v>
      </c>
      <c r="G73" s="46">
        <v>12525749</v>
      </c>
      <c r="H73" s="46">
        <v>0</v>
      </c>
      <c r="I73" s="46">
        <v>49975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6"/>
        <v>12985098</v>
      </c>
      <c r="O73" s="47">
        <f t="shared" si="14"/>
        <v>132.23114052953156</v>
      </c>
      <c r="P73" s="9"/>
    </row>
    <row r="74" spans="1:16">
      <c r="A74" s="12"/>
      <c r="B74" s="25">
        <v>364</v>
      </c>
      <c r="C74" s="20" t="s">
        <v>84</v>
      </c>
      <c r="D74" s="46">
        <v>1650</v>
      </c>
      <c r="E74" s="46">
        <v>0</v>
      </c>
      <c r="F74" s="46">
        <v>0</v>
      </c>
      <c r="G74" s="46">
        <v>956978</v>
      </c>
      <c r="H74" s="46">
        <v>0</v>
      </c>
      <c r="I74" s="46">
        <v>-7831612</v>
      </c>
      <c r="J74" s="46">
        <v>256588</v>
      </c>
      <c r="K74" s="46">
        <v>0</v>
      </c>
      <c r="L74" s="46">
        <v>0</v>
      </c>
      <c r="M74" s="46">
        <v>1259</v>
      </c>
      <c r="N74" s="46">
        <f t="shared" si="16"/>
        <v>-6615137</v>
      </c>
      <c r="O74" s="47">
        <f t="shared" si="14"/>
        <v>-67.363920570264767</v>
      </c>
      <c r="P74" s="9"/>
    </row>
    <row r="75" spans="1:16">
      <c r="A75" s="12"/>
      <c r="B75" s="25">
        <v>365</v>
      </c>
      <c r="C75" s="20" t="s">
        <v>85</v>
      </c>
      <c r="D75" s="46">
        <v>15733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6"/>
        <v>15733</v>
      </c>
      <c r="O75" s="47">
        <f t="shared" si="14"/>
        <v>0.16021384928716903</v>
      </c>
      <c r="P75" s="9"/>
    </row>
    <row r="76" spans="1:16">
      <c r="A76" s="12"/>
      <c r="B76" s="25">
        <v>366</v>
      </c>
      <c r="C76" s="20" t="s">
        <v>86</v>
      </c>
      <c r="D76" s="46">
        <v>191843</v>
      </c>
      <c r="E76" s="46">
        <v>13554</v>
      </c>
      <c r="F76" s="46">
        <v>0</v>
      </c>
      <c r="G76" s="46">
        <v>52221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6"/>
        <v>257618</v>
      </c>
      <c r="O76" s="47">
        <f t="shared" si="14"/>
        <v>2.6234012219959268</v>
      </c>
      <c r="P76" s="9"/>
    </row>
    <row r="77" spans="1:16">
      <c r="A77" s="12"/>
      <c r="B77" s="25">
        <v>368</v>
      </c>
      <c r="C77" s="20" t="s">
        <v>87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31603127</v>
      </c>
      <c r="L77" s="46">
        <v>0</v>
      </c>
      <c r="M77" s="46">
        <v>0</v>
      </c>
      <c r="N77" s="46">
        <f t="shared" si="16"/>
        <v>31603127</v>
      </c>
      <c r="O77" s="47">
        <f t="shared" si="14"/>
        <v>321.82410386965375</v>
      </c>
      <c r="P77" s="9"/>
    </row>
    <row r="78" spans="1:16">
      <c r="A78" s="12"/>
      <c r="B78" s="25">
        <v>369.9</v>
      </c>
      <c r="C78" s="20" t="s">
        <v>88</v>
      </c>
      <c r="D78" s="46">
        <v>683886</v>
      </c>
      <c r="E78" s="46">
        <v>384190</v>
      </c>
      <c r="F78" s="46">
        <v>0</v>
      </c>
      <c r="G78" s="46">
        <v>801465</v>
      </c>
      <c r="H78" s="46">
        <v>0</v>
      </c>
      <c r="I78" s="46">
        <v>1095031</v>
      </c>
      <c r="J78" s="46">
        <v>-162342</v>
      </c>
      <c r="K78" s="46">
        <v>38131</v>
      </c>
      <c r="L78" s="46">
        <v>0</v>
      </c>
      <c r="M78" s="46">
        <v>1500</v>
      </c>
      <c r="N78" s="46">
        <f t="shared" si="16"/>
        <v>2841861</v>
      </c>
      <c r="O78" s="47">
        <f t="shared" si="14"/>
        <v>28.939521384928717</v>
      </c>
      <c r="P78" s="9"/>
    </row>
    <row r="79" spans="1:16" ht="15.75">
      <c r="A79" s="29" t="s">
        <v>58</v>
      </c>
      <c r="B79" s="30"/>
      <c r="C79" s="31"/>
      <c r="D79" s="32">
        <f t="shared" ref="D79:M79" si="17">SUM(D80:D85)</f>
        <v>36906207</v>
      </c>
      <c r="E79" s="32">
        <f t="shared" si="17"/>
        <v>0</v>
      </c>
      <c r="F79" s="32">
        <f t="shared" si="17"/>
        <v>382059</v>
      </c>
      <c r="G79" s="32">
        <f t="shared" si="17"/>
        <v>5112969</v>
      </c>
      <c r="H79" s="32">
        <f t="shared" si="17"/>
        <v>43464</v>
      </c>
      <c r="I79" s="32">
        <f t="shared" si="17"/>
        <v>23768595</v>
      </c>
      <c r="J79" s="32">
        <f t="shared" si="17"/>
        <v>7814165</v>
      </c>
      <c r="K79" s="32">
        <f t="shared" si="17"/>
        <v>0</v>
      </c>
      <c r="L79" s="32">
        <f t="shared" si="17"/>
        <v>0</v>
      </c>
      <c r="M79" s="32">
        <f t="shared" si="17"/>
        <v>1225488</v>
      </c>
      <c r="N79" s="32">
        <f t="shared" ref="N79:N86" si="18">SUM(D79:M79)</f>
        <v>75252947</v>
      </c>
      <c r="O79" s="45">
        <f t="shared" si="14"/>
        <v>766.32328920570262</v>
      </c>
      <c r="P79" s="9"/>
    </row>
    <row r="80" spans="1:16">
      <c r="A80" s="12"/>
      <c r="B80" s="25">
        <v>381</v>
      </c>
      <c r="C80" s="20" t="s">
        <v>89</v>
      </c>
      <c r="D80" s="46">
        <v>36906207</v>
      </c>
      <c r="E80" s="46">
        <v>0</v>
      </c>
      <c r="F80" s="46">
        <v>382059</v>
      </c>
      <c r="G80" s="46">
        <v>2841690</v>
      </c>
      <c r="H80" s="46">
        <v>43464</v>
      </c>
      <c r="I80" s="46">
        <v>4092810</v>
      </c>
      <c r="J80" s="46">
        <v>3015217</v>
      </c>
      <c r="K80" s="46">
        <v>0</v>
      </c>
      <c r="L80" s="46">
        <v>0</v>
      </c>
      <c r="M80" s="46">
        <v>0</v>
      </c>
      <c r="N80" s="46">
        <f t="shared" si="18"/>
        <v>47281447</v>
      </c>
      <c r="O80" s="47">
        <f t="shared" si="14"/>
        <v>481.48113034623219</v>
      </c>
      <c r="P80" s="9"/>
    </row>
    <row r="81" spans="1:119">
      <c r="A81" s="12"/>
      <c r="B81" s="25">
        <v>384</v>
      </c>
      <c r="C81" s="20" t="s">
        <v>90</v>
      </c>
      <c r="D81" s="46">
        <v>0</v>
      </c>
      <c r="E81" s="46">
        <v>0</v>
      </c>
      <c r="F81" s="46">
        <v>0</v>
      </c>
      <c r="G81" s="46">
        <v>2271279</v>
      </c>
      <c r="H81" s="46">
        <v>0</v>
      </c>
      <c r="I81" s="46">
        <v>0</v>
      </c>
      <c r="J81" s="46">
        <v>138265</v>
      </c>
      <c r="K81" s="46">
        <v>0</v>
      </c>
      <c r="L81" s="46">
        <v>0</v>
      </c>
      <c r="M81" s="46">
        <v>0</v>
      </c>
      <c r="N81" s="46">
        <f t="shared" si="18"/>
        <v>2409544</v>
      </c>
      <c r="O81" s="47">
        <f t="shared" si="14"/>
        <v>24.537107942973524</v>
      </c>
      <c r="P81" s="9"/>
    </row>
    <row r="82" spans="1:119">
      <c r="A82" s="12"/>
      <c r="B82" s="25">
        <v>389.1</v>
      </c>
      <c r="C82" s="20" t="s">
        <v>91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11000200</v>
      </c>
      <c r="J82" s="46">
        <v>4316413</v>
      </c>
      <c r="K82" s="46">
        <v>0</v>
      </c>
      <c r="L82" s="46">
        <v>0</v>
      </c>
      <c r="M82" s="46">
        <v>45902</v>
      </c>
      <c r="N82" s="46">
        <f t="shared" si="18"/>
        <v>15362515</v>
      </c>
      <c r="O82" s="47">
        <f t="shared" si="14"/>
        <v>156.44108961303462</v>
      </c>
      <c r="P82" s="9"/>
    </row>
    <row r="83" spans="1:119">
      <c r="A83" s="12"/>
      <c r="B83" s="25">
        <v>389.2</v>
      </c>
      <c r="C83" s="20" t="s">
        <v>109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344270</v>
      </c>
      <c r="K83" s="46">
        <v>0</v>
      </c>
      <c r="L83" s="46">
        <v>0</v>
      </c>
      <c r="M83" s="46">
        <v>0</v>
      </c>
      <c r="N83" s="46">
        <f t="shared" si="18"/>
        <v>344270</v>
      </c>
      <c r="O83" s="47">
        <f t="shared" si="14"/>
        <v>3.5058044806517312</v>
      </c>
      <c r="P83" s="9"/>
    </row>
    <row r="84" spans="1:119">
      <c r="A84" s="12"/>
      <c r="B84" s="25">
        <v>389.7</v>
      </c>
      <c r="C84" s="20" t="s">
        <v>93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6934714</v>
      </c>
      <c r="J84" s="46">
        <v>0</v>
      </c>
      <c r="K84" s="46">
        <v>0</v>
      </c>
      <c r="L84" s="46">
        <v>0</v>
      </c>
      <c r="M84" s="46">
        <v>1179586</v>
      </c>
      <c r="N84" s="46">
        <f t="shared" si="18"/>
        <v>8114300</v>
      </c>
      <c r="O84" s="47">
        <f t="shared" si="14"/>
        <v>82.630346232179221</v>
      </c>
      <c r="P84" s="9"/>
    </row>
    <row r="85" spans="1:119" ht="15.75" thickBot="1">
      <c r="A85" s="12"/>
      <c r="B85" s="25">
        <v>389.8</v>
      </c>
      <c r="C85" s="20" t="s">
        <v>94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1740871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8"/>
        <v>1740871</v>
      </c>
      <c r="O85" s="47">
        <f t="shared" si="14"/>
        <v>17.727810590631364</v>
      </c>
      <c r="P85" s="9"/>
    </row>
    <row r="86" spans="1:119" ht="16.5" thickBot="1">
      <c r="A86" s="14" t="s">
        <v>76</v>
      </c>
      <c r="B86" s="23"/>
      <c r="C86" s="22"/>
      <c r="D86" s="15">
        <f t="shared" ref="D86:M86" si="19">SUM(D5,D16,D26,D50,D66,D70,D79)</f>
        <v>90366067</v>
      </c>
      <c r="E86" s="15">
        <f t="shared" si="19"/>
        <v>10287256</v>
      </c>
      <c r="F86" s="15">
        <f t="shared" si="19"/>
        <v>387598</v>
      </c>
      <c r="G86" s="15">
        <f t="shared" si="19"/>
        <v>32456301</v>
      </c>
      <c r="H86" s="15">
        <f t="shared" si="19"/>
        <v>590933</v>
      </c>
      <c r="I86" s="15">
        <f t="shared" si="19"/>
        <v>386067219</v>
      </c>
      <c r="J86" s="15">
        <f t="shared" si="19"/>
        <v>67488913</v>
      </c>
      <c r="K86" s="15">
        <f t="shared" si="19"/>
        <v>126423961</v>
      </c>
      <c r="L86" s="15">
        <f t="shared" si="19"/>
        <v>0</v>
      </c>
      <c r="M86" s="15">
        <f t="shared" si="19"/>
        <v>11063642</v>
      </c>
      <c r="N86" s="15">
        <f t="shared" si="18"/>
        <v>725131890</v>
      </c>
      <c r="O86" s="38">
        <f t="shared" si="14"/>
        <v>7384.2351323828916</v>
      </c>
      <c r="P86" s="6"/>
      <c r="Q86" s="2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</row>
    <row r="87" spans="1:119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9"/>
    </row>
    <row r="88" spans="1:119">
      <c r="A88" s="40"/>
      <c r="B88" s="41"/>
      <c r="C88" s="41"/>
      <c r="D88" s="42"/>
      <c r="E88" s="42"/>
      <c r="F88" s="42"/>
      <c r="G88" s="42"/>
      <c r="H88" s="42"/>
      <c r="I88" s="42"/>
      <c r="J88" s="42"/>
      <c r="K88" s="42"/>
      <c r="L88" s="48" t="s">
        <v>112</v>
      </c>
      <c r="M88" s="48"/>
      <c r="N88" s="48"/>
      <c r="O88" s="43">
        <v>98200</v>
      </c>
    </row>
    <row r="89" spans="1:119">
      <c r="A89" s="49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1"/>
    </row>
    <row r="90" spans="1:119" ht="15.75" customHeight="1" thickBot="1">
      <c r="A90" s="52" t="s">
        <v>105</v>
      </c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4"/>
    </row>
  </sheetData>
  <mergeCells count="10">
    <mergeCell ref="L88:N88"/>
    <mergeCell ref="A89:O89"/>
    <mergeCell ref="A90:O9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102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95</v>
      </c>
      <c r="B3" s="62"/>
      <c r="C3" s="63"/>
      <c r="D3" s="67" t="s">
        <v>52</v>
      </c>
      <c r="E3" s="68"/>
      <c r="F3" s="68"/>
      <c r="G3" s="68"/>
      <c r="H3" s="69"/>
      <c r="I3" s="67" t="s">
        <v>53</v>
      </c>
      <c r="J3" s="69"/>
      <c r="K3" s="67" t="s">
        <v>55</v>
      </c>
      <c r="L3" s="69"/>
      <c r="M3" s="36"/>
      <c r="N3" s="37"/>
      <c r="O3" s="70" t="s">
        <v>100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96</v>
      </c>
      <c r="F4" s="34" t="s">
        <v>97</v>
      </c>
      <c r="G4" s="34" t="s">
        <v>98</v>
      </c>
      <c r="H4" s="34" t="s">
        <v>5</v>
      </c>
      <c r="I4" s="34" t="s">
        <v>6</v>
      </c>
      <c r="J4" s="35" t="s">
        <v>99</v>
      </c>
      <c r="K4" s="35" t="s">
        <v>7</v>
      </c>
      <c r="L4" s="35" t="s">
        <v>8</v>
      </c>
      <c r="M4" s="35" t="s">
        <v>9</v>
      </c>
      <c r="N4" s="35" t="s">
        <v>54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34275577</v>
      </c>
      <c r="E5" s="27">
        <f t="shared" si="0"/>
        <v>3423545</v>
      </c>
      <c r="F5" s="27">
        <f t="shared" si="0"/>
        <v>0</v>
      </c>
      <c r="G5" s="27">
        <f t="shared" si="0"/>
        <v>4943075</v>
      </c>
      <c r="H5" s="27">
        <f t="shared" si="0"/>
        <v>0</v>
      </c>
      <c r="I5" s="27">
        <f t="shared" si="0"/>
        <v>440004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3209778</v>
      </c>
      <c r="N5" s="28">
        <f>SUM(D5:M5)</f>
        <v>46291979</v>
      </c>
      <c r="O5" s="33">
        <f t="shared" ref="O5:O36" si="1">(N5/O$89)</f>
        <v>473.86609683693314</v>
      </c>
      <c r="P5" s="6"/>
    </row>
    <row r="6" spans="1:133">
      <c r="A6" s="12"/>
      <c r="B6" s="25">
        <v>311</v>
      </c>
      <c r="C6" s="20" t="s">
        <v>2</v>
      </c>
      <c r="D6" s="46">
        <v>19217855</v>
      </c>
      <c r="E6" s="46">
        <v>3423545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3209778</v>
      </c>
      <c r="N6" s="46">
        <f>SUM(D6:M6)</f>
        <v>25851178</v>
      </c>
      <c r="O6" s="47">
        <f t="shared" si="1"/>
        <v>264.62460845531785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440004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440004</v>
      </c>
      <c r="O7" s="47">
        <f t="shared" si="1"/>
        <v>4.5040843484491759</v>
      </c>
      <c r="P7" s="9"/>
    </row>
    <row r="8" spans="1:133">
      <c r="A8" s="12"/>
      <c r="B8" s="25">
        <v>312.3</v>
      </c>
      <c r="C8" s="20" t="s">
        <v>11</v>
      </c>
      <c r="D8" s="46">
        <v>0</v>
      </c>
      <c r="E8" s="46">
        <v>0</v>
      </c>
      <c r="F8" s="46">
        <v>0</v>
      </c>
      <c r="G8" s="46">
        <v>421918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421918</v>
      </c>
      <c r="O8" s="47">
        <f t="shared" si="1"/>
        <v>4.3189476916777565</v>
      </c>
      <c r="P8" s="9"/>
    </row>
    <row r="9" spans="1:133">
      <c r="A9" s="12"/>
      <c r="B9" s="25">
        <v>312.41000000000003</v>
      </c>
      <c r="C9" s="20" t="s">
        <v>13</v>
      </c>
      <c r="D9" s="46">
        <v>0</v>
      </c>
      <c r="E9" s="46">
        <v>0</v>
      </c>
      <c r="F9" s="46">
        <v>0</v>
      </c>
      <c r="G9" s="46">
        <v>2337251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2337251</v>
      </c>
      <c r="O9" s="47">
        <f t="shared" si="1"/>
        <v>23.925181697205446</v>
      </c>
      <c r="P9" s="9"/>
    </row>
    <row r="10" spans="1:133">
      <c r="A10" s="12"/>
      <c r="B10" s="25">
        <v>312.42</v>
      </c>
      <c r="C10" s="20" t="s">
        <v>12</v>
      </c>
      <c r="D10" s="46">
        <v>0</v>
      </c>
      <c r="E10" s="46">
        <v>0</v>
      </c>
      <c r="F10" s="46">
        <v>0</v>
      </c>
      <c r="G10" s="46">
        <v>2183906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2183906</v>
      </c>
      <c r="O10" s="47">
        <f t="shared" si="1"/>
        <v>22.355471389087931</v>
      </c>
      <c r="P10" s="9"/>
    </row>
    <row r="11" spans="1:133">
      <c r="A11" s="12"/>
      <c r="B11" s="25">
        <v>314.10000000000002</v>
      </c>
      <c r="C11" s="20" t="s">
        <v>14</v>
      </c>
      <c r="D11" s="46">
        <v>7695514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7695514</v>
      </c>
      <c r="O11" s="47">
        <f t="shared" si="1"/>
        <v>78.774838775719118</v>
      </c>
      <c r="P11" s="9"/>
    </row>
    <row r="12" spans="1:133">
      <c r="A12" s="12"/>
      <c r="B12" s="25">
        <v>314.3</v>
      </c>
      <c r="C12" s="20" t="s">
        <v>15</v>
      </c>
      <c r="D12" s="46">
        <v>1346417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1346417</v>
      </c>
      <c r="O12" s="47">
        <f t="shared" si="1"/>
        <v>13.782546831814924</v>
      </c>
      <c r="P12" s="9"/>
    </row>
    <row r="13" spans="1:133">
      <c r="A13" s="12"/>
      <c r="B13" s="25">
        <v>314.39999999999998</v>
      </c>
      <c r="C13" s="20" t="s">
        <v>17</v>
      </c>
      <c r="D13" s="46">
        <v>41001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41001</v>
      </c>
      <c r="O13" s="47">
        <f t="shared" si="1"/>
        <v>0.41970518988637529</v>
      </c>
      <c r="P13" s="9"/>
    </row>
    <row r="14" spans="1:133">
      <c r="A14" s="12"/>
      <c r="B14" s="25">
        <v>314.8</v>
      </c>
      <c r="C14" s="20" t="s">
        <v>18</v>
      </c>
      <c r="D14" s="46">
        <v>194289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194289</v>
      </c>
      <c r="O14" s="47">
        <f t="shared" si="1"/>
        <v>1.9888320196540075</v>
      </c>
      <c r="P14" s="9"/>
    </row>
    <row r="15" spans="1:133">
      <c r="A15" s="12"/>
      <c r="B15" s="25">
        <v>315</v>
      </c>
      <c r="C15" s="20" t="s">
        <v>107</v>
      </c>
      <c r="D15" s="46">
        <v>5780501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5780501</v>
      </c>
      <c r="O15" s="47">
        <f t="shared" si="1"/>
        <v>59.171880438120589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SUM(D17:D25)</f>
        <v>3067481</v>
      </c>
      <c r="E16" s="32">
        <f t="shared" si="3"/>
        <v>0</v>
      </c>
      <c r="F16" s="32">
        <f t="shared" si="3"/>
        <v>0</v>
      </c>
      <c r="G16" s="32">
        <f t="shared" si="3"/>
        <v>5730558</v>
      </c>
      <c r="H16" s="32">
        <f t="shared" si="3"/>
        <v>0</v>
      </c>
      <c r="I16" s="32">
        <f t="shared" si="3"/>
        <v>1750091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10548130</v>
      </c>
      <c r="O16" s="45">
        <f t="shared" si="1"/>
        <v>107.97553485515405</v>
      </c>
      <c r="P16" s="10"/>
    </row>
    <row r="17" spans="1:16">
      <c r="A17" s="12"/>
      <c r="B17" s="25">
        <v>322</v>
      </c>
      <c r="C17" s="20" t="s">
        <v>0</v>
      </c>
      <c r="D17" s="46">
        <v>1131069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1131069</v>
      </c>
      <c r="O17" s="47">
        <f t="shared" si="1"/>
        <v>11.578145153035111</v>
      </c>
      <c r="P17" s="9"/>
    </row>
    <row r="18" spans="1:16">
      <c r="A18" s="12"/>
      <c r="B18" s="25">
        <v>323.39999999999998</v>
      </c>
      <c r="C18" s="20" t="s">
        <v>20</v>
      </c>
      <c r="D18" s="46">
        <v>247092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4">SUM(D18:M18)</f>
        <v>247092</v>
      </c>
      <c r="O18" s="47">
        <f t="shared" si="1"/>
        <v>2.5293479373528509</v>
      </c>
      <c r="P18" s="9"/>
    </row>
    <row r="19" spans="1:16">
      <c r="A19" s="12"/>
      <c r="B19" s="25">
        <v>323.7</v>
      </c>
      <c r="C19" s="20" t="s">
        <v>21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349549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349549</v>
      </c>
      <c r="O19" s="47">
        <f t="shared" si="1"/>
        <v>3.5781451530351109</v>
      </c>
      <c r="P19" s="9"/>
    </row>
    <row r="20" spans="1:16">
      <c r="A20" s="12"/>
      <c r="B20" s="25">
        <v>324.12</v>
      </c>
      <c r="C20" s="20" t="s">
        <v>22</v>
      </c>
      <c r="D20" s="46">
        <v>0</v>
      </c>
      <c r="E20" s="46">
        <v>0</v>
      </c>
      <c r="F20" s="46">
        <v>0</v>
      </c>
      <c r="G20" s="46">
        <v>399186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399186</v>
      </c>
      <c r="O20" s="47">
        <f t="shared" si="1"/>
        <v>4.0862524311597914</v>
      </c>
      <c r="P20" s="9"/>
    </row>
    <row r="21" spans="1:16">
      <c r="A21" s="12"/>
      <c r="B21" s="25">
        <v>324.22000000000003</v>
      </c>
      <c r="C21" s="20" t="s">
        <v>23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1400542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1400542</v>
      </c>
      <c r="O21" s="47">
        <f t="shared" si="1"/>
        <v>14.336595352646125</v>
      </c>
      <c r="P21" s="9"/>
    </row>
    <row r="22" spans="1:16">
      <c r="A22" s="12"/>
      <c r="B22" s="25">
        <v>324.32</v>
      </c>
      <c r="C22" s="20" t="s">
        <v>24</v>
      </c>
      <c r="D22" s="46">
        <v>0</v>
      </c>
      <c r="E22" s="46">
        <v>0</v>
      </c>
      <c r="F22" s="46">
        <v>0</v>
      </c>
      <c r="G22" s="46">
        <v>881350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881350</v>
      </c>
      <c r="O22" s="47">
        <f t="shared" si="1"/>
        <v>9.0219060292762823</v>
      </c>
      <c r="P22" s="9"/>
    </row>
    <row r="23" spans="1:16">
      <c r="A23" s="12"/>
      <c r="B23" s="25">
        <v>324.62</v>
      </c>
      <c r="C23" s="20" t="s">
        <v>25</v>
      </c>
      <c r="D23" s="46">
        <v>0</v>
      </c>
      <c r="E23" s="46">
        <v>0</v>
      </c>
      <c r="F23" s="46">
        <v>0</v>
      </c>
      <c r="G23" s="46">
        <v>296866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296866</v>
      </c>
      <c r="O23" s="47">
        <f t="shared" si="1"/>
        <v>3.0388576108097043</v>
      </c>
      <c r="P23" s="9"/>
    </row>
    <row r="24" spans="1:16">
      <c r="A24" s="12"/>
      <c r="B24" s="25">
        <v>325.10000000000002</v>
      </c>
      <c r="C24" s="20" t="s">
        <v>26</v>
      </c>
      <c r="D24" s="46">
        <v>0</v>
      </c>
      <c r="E24" s="46">
        <v>0</v>
      </c>
      <c r="F24" s="46">
        <v>0</v>
      </c>
      <c r="G24" s="46">
        <v>4153156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4153156</v>
      </c>
      <c r="O24" s="47">
        <f t="shared" si="1"/>
        <v>42.513624731292865</v>
      </c>
      <c r="P24" s="9"/>
    </row>
    <row r="25" spans="1:16">
      <c r="A25" s="12"/>
      <c r="B25" s="25">
        <v>329</v>
      </c>
      <c r="C25" s="20" t="s">
        <v>27</v>
      </c>
      <c r="D25" s="46">
        <v>1689320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2" si="5">SUM(D25:M25)</f>
        <v>1689320</v>
      </c>
      <c r="O25" s="47">
        <f t="shared" si="1"/>
        <v>17.292660456546219</v>
      </c>
      <c r="P25" s="9"/>
    </row>
    <row r="26" spans="1:16" ht="15.75">
      <c r="A26" s="29" t="s">
        <v>29</v>
      </c>
      <c r="B26" s="30"/>
      <c r="C26" s="31"/>
      <c r="D26" s="32">
        <f t="shared" ref="D26:M26" si="6">SUM(D27:D49)</f>
        <v>8901436</v>
      </c>
      <c r="E26" s="32">
        <f t="shared" si="6"/>
        <v>2589038</v>
      </c>
      <c r="F26" s="32">
        <f t="shared" si="6"/>
        <v>0</v>
      </c>
      <c r="G26" s="32">
        <f t="shared" si="6"/>
        <v>4694910</v>
      </c>
      <c r="H26" s="32">
        <f t="shared" si="6"/>
        <v>0</v>
      </c>
      <c r="I26" s="32">
        <f t="shared" si="6"/>
        <v>6600374</v>
      </c>
      <c r="J26" s="32">
        <f t="shared" si="6"/>
        <v>150128</v>
      </c>
      <c r="K26" s="32">
        <f t="shared" si="6"/>
        <v>0</v>
      </c>
      <c r="L26" s="32">
        <f t="shared" si="6"/>
        <v>0</v>
      </c>
      <c r="M26" s="32">
        <f t="shared" si="6"/>
        <v>3420230</v>
      </c>
      <c r="N26" s="44">
        <f t="shared" si="5"/>
        <v>26356116</v>
      </c>
      <c r="O26" s="45">
        <f t="shared" si="1"/>
        <v>269.79338724536802</v>
      </c>
      <c r="P26" s="10"/>
    </row>
    <row r="27" spans="1:16">
      <c r="A27" s="12"/>
      <c r="B27" s="25">
        <v>331.2</v>
      </c>
      <c r="C27" s="20" t="s">
        <v>28</v>
      </c>
      <c r="D27" s="46">
        <v>71700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71700</v>
      </c>
      <c r="O27" s="47">
        <f t="shared" si="1"/>
        <v>0.73395434537823723</v>
      </c>
      <c r="P27" s="9"/>
    </row>
    <row r="28" spans="1:16">
      <c r="A28" s="12"/>
      <c r="B28" s="25">
        <v>331.39</v>
      </c>
      <c r="C28" s="20" t="s">
        <v>32</v>
      </c>
      <c r="D28" s="46">
        <v>0</v>
      </c>
      <c r="E28" s="46">
        <v>473693</v>
      </c>
      <c r="F28" s="46">
        <v>0</v>
      </c>
      <c r="G28" s="46">
        <v>3070679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3544372</v>
      </c>
      <c r="O28" s="47">
        <f t="shared" si="1"/>
        <v>36.28183027945542</v>
      </c>
      <c r="P28" s="9"/>
    </row>
    <row r="29" spans="1:16">
      <c r="A29" s="12"/>
      <c r="B29" s="25">
        <v>331.41</v>
      </c>
      <c r="C29" s="20" t="s">
        <v>33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3668309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3668309</v>
      </c>
      <c r="O29" s="47">
        <f t="shared" si="1"/>
        <v>37.550506704882793</v>
      </c>
      <c r="P29" s="9"/>
    </row>
    <row r="30" spans="1:16">
      <c r="A30" s="12"/>
      <c r="B30" s="25">
        <v>331.42</v>
      </c>
      <c r="C30" s="20" t="s">
        <v>34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2535081</v>
      </c>
      <c r="N30" s="46">
        <f t="shared" si="5"/>
        <v>2535081</v>
      </c>
      <c r="O30" s="47">
        <f t="shared" si="1"/>
        <v>25.950261029788106</v>
      </c>
      <c r="P30" s="9"/>
    </row>
    <row r="31" spans="1:16">
      <c r="A31" s="12"/>
      <c r="B31" s="25">
        <v>331.5</v>
      </c>
      <c r="C31" s="20" t="s">
        <v>30</v>
      </c>
      <c r="D31" s="46">
        <v>0</v>
      </c>
      <c r="E31" s="46">
        <v>1413212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1413212</v>
      </c>
      <c r="O31" s="47">
        <f t="shared" si="1"/>
        <v>14.46629132971645</v>
      </c>
      <c r="P31" s="9"/>
    </row>
    <row r="32" spans="1:16">
      <c r="A32" s="12"/>
      <c r="B32" s="25">
        <v>334.2</v>
      </c>
      <c r="C32" s="20" t="s">
        <v>31</v>
      </c>
      <c r="D32" s="46">
        <v>147738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147738</v>
      </c>
      <c r="O32" s="47">
        <f t="shared" si="1"/>
        <v>1.5123144641211996</v>
      </c>
      <c r="P32" s="9"/>
    </row>
    <row r="33" spans="1:16">
      <c r="A33" s="12"/>
      <c r="B33" s="25">
        <v>334.39</v>
      </c>
      <c r="C33" s="20" t="s">
        <v>36</v>
      </c>
      <c r="D33" s="46">
        <v>424325</v>
      </c>
      <c r="E33" s="46">
        <v>186718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5" si="7">SUM(D33:M33)</f>
        <v>611043</v>
      </c>
      <c r="O33" s="47">
        <f t="shared" si="1"/>
        <v>6.2549186201248848</v>
      </c>
      <c r="P33" s="9"/>
    </row>
    <row r="34" spans="1:16">
      <c r="A34" s="12"/>
      <c r="B34" s="25">
        <v>334.41</v>
      </c>
      <c r="C34" s="20" t="s">
        <v>37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2893604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2893604</v>
      </c>
      <c r="O34" s="47">
        <f t="shared" si="1"/>
        <v>29.620268195311699</v>
      </c>
      <c r="P34" s="9"/>
    </row>
    <row r="35" spans="1:16">
      <c r="A35" s="12"/>
      <c r="B35" s="25">
        <v>334.42</v>
      </c>
      <c r="C35" s="20" t="s">
        <v>38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885149</v>
      </c>
      <c r="N35" s="46">
        <f t="shared" si="7"/>
        <v>885149</v>
      </c>
      <c r="O35" s="47">
        <f t="shared" si="1"/>
        <v>9.0607943494728218</v>
      </c>
      <c r="P35" s="9"/>
    </row>
    <row r="36" spans="1:16">
      <c r="A36" s="12"/>
      <c r="B36" s="25">
        <v>334.49</v>
      </c>
      <c r="C36" s="20" t="s">
        <v>39</v>
      </c>
      <c r="D36" s="46">
        <v>0</v>
      </c>
      <c r="E36" s="46">
        <v>0</v>
      </c>
      <c r="F36" s="46">
        <v>0</v>
      </c>
      <c r="G36" s="46">
        <v>453956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453956</v>
      </c>
      <c r="O36" s="47">
        <f t="shared" si="1"/>
        <v>4.6469034701607121</v>
      </c>
      <c r="P36" s="9"/>
    </row>
    <row r="37" spans="1:16">
      <c r="A37" s="12"/>
      <c r="B37" s="25">
        <v>334.5</v>
      </c>
      <c r="C37" s="20" t="s">
        <v>40</v>
      </c>
      <c r="D37" s="46">
        <v>0</v>
      </c>
      <c r="E37" s="46">
        <v>66559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66559</v>
      </c>
      <c r="O37" s="47">
        <f t="shared" ref="O37:O68" si="8">(N37/O$89)</f>
        <v>0.68132869280376707</v>
      </c>
      <c r="P37" s="9"/>
    </row>
    <row r="38" spans="1:16">
      <c r="A38" s="12"/>
      <c r="B38" s="25">
        <v>334.7</v>
      </c>
      <c r="C38" s="20" t="s">
        <v>41</v>
      </c>
      <c r="D38" s="46">
        <v>0</v>
      </c>
      <c r="E38" s="46">
        <v>0</v>
      </c>
      <c r="F38" s="46">
        <v>0</v>
      </c>
      <c r="G38" s="46">
        <v>581937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581937</v>
      </c>
      <c r="O38" s="47">
        <f t="shared" si="8"/>
        <v>5.956976149042891</v>
      </c>
      <c r="P38" s="9"/>
    </row>
    <row r="39" spans="1:16">
      <c r="A39" s="12"/>
      <c r="B39" s="25">
        <v>334.9</v>
      </c>
      <c r="C39" s="20" t="s">
        <v>108</v>
      </c>
      <c r="D39" s="46">
        <v>0</v>
      </c>
      <c r="E39" s="46">
        <v>0</v>
      </c>
      <c r="F39" s="46">
        <v>0</v>
      </c>
      <c r="G39" s="46">
        <v>20000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20000</v>
      </c>
      <c r="O39" s="47">
        <f t="shared" si="8"/>
        <v>0.20472924557273006</v>
      </c>
      <c r="P39" s="9"/>
    </row>
    <row r="40" spans="1:16">
      <c r="A40" s="12"/>
      <c r="B40" s="25">
        <v>335.14</v>
      </c>
      <c r="C40" s="20" t="s">
        <v>42</v>
      </c>
      <c r="D40" s="46">
        <v>189840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189840</v>
      </c>
      <c r="O40" s="47">
        <f t="shared" si="8"/>
        <v>1.9432899989763537</v>
      </c>
      <c r="P40" s="9"/>
    </row>
    <row r="41" spans="1:16">
      <c r="A41" s="12"/>
      <c r="B41" s="25">
        <v>335.15</v>
      </c>
      <c r="C41" s="20" t="s">
        <v>43</v>
      </c>
      <c r="D41" s="46">
        <v>71750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71750</v>
      </c>
      <c r="O41" s="47">
        <f t="shared" si="8"/>
        <v>0.73446616849216906</v>
      </c>
      <c r="P41" s="9"/>
    </row>
    <row r="42" spans="1:16">
      <c r="A42" s="12"/>
      <c r="B42" s="25">
        <v>335.18</v>
      </c>
      <c r="C42" s="20" t="s">
        <v>44</v>
      </c>
      <c r="D42" s="46">
        <v>4486691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4486691</v>
      </c>
      <c r="O42" s="47">
        <f t="shared" si="8"/>
        <v>45.927843177397889</v>
      </c>
      <c r="P42" s="9"/>
    </row>
    <row r="43" spans="1:16">
      <c r="A43" s="12"/>
      <c r="B43" s="25">
        <v>335.19</v>
      </c>
      <c r="C43" s="20" t="s">
        <v>59</v>
      </c>
      <c r="D43" s="46">
        <v>1799097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1799097</v>
      </c>
      <c r="O43" s="47">
        <f t="shared" si="8"/>
        <v>18.416388576108098</v>
      </c>
      <c r="P43" s="9"/>
    </row>
    <row r="44" spans="1:16">
      <c r="A44" s="12"/>
      <c r="B44" s="25">
        <v>335.29</v>
      </c>
      <c r="C44" s="20" t="s">
        <v>45</v>
      </c>
      <c r="D44" s="46">
        <v>26410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26410</v>
      </c>
      <c r="O44" s="47">
        <f t="shared" si="8"/>
        <v>0.27034496877879005</v>
      </c>
      <c r="P44" s="9"/>
    </row>
    <row r="45" spans="1:16">
      <c r="A45" s="12"/>
      <c r="B45" s="25">
        <v>335.49</v>
      </c>
      <c r="C45" s="20" t="s">
        <v>46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150128</v>
      </c>
      <c r="K45" s="46">
        <v>0</v>
      </c>
      <c r="L45" s="46">
        <v>0</v>
      </c>
      <c r="M45" s="46">
        <v>0</v>
      </c>
      <c r="N45" s="46">
        <f t="shared" si="7"/>
        <v>150128</v>
      </c>
      <c r="O45" s="47">
        <f t="shared" si="8"/>
        <v>1.5367796089671411</v>
      </c>
      <c r="P45" s="9"/>
    </row>
    <row r="46" spans="1:16">
      <c r="A46" s="12"/>
      <c r="B46" s="25">
        <v>337.2</v>
      </c>
      <c r="C46" s="20" t="s">
        <v>47</v>
      </c>
      <c r="D46" s="46">
        <v>466913</v>
      </c>
      <c r="E46" s="46">
        <v>0</v>
      </c>
      <c r="F46" s="46">
        <v>0</v>
      </c>
      <c r="G46" s="46">
        <v>32081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498994</v>
      </c>
      <c r="O46" s="47">
        <f t="shared" si="8"/>
        <v>5.1079332582659429</v>
      </c>
      <c r="P46" s="9"/>
    </row>
    <row r="47" spans="1:16">
      <c r="A47" s="12"/>
      <c r="B47" s="25">
        <v>337.3</v>
      </c>
      <c r="C47" s="20" t="s">
        <v>48</v>
      </c>
      <c r="D47" s="46">
        <v>4983</v>
      </c>
      <c r="E47" s="46">
        <v>448856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453839</v>
      </c>
      <c r="O47" s="47">
        <f t="shared" si="8"/>
        <v>4.6457058040741117</v>
      </c>
      <c r="P47" s="9"/>
    </row>
    <row r="48" spans="1:16">
      <c r="A48" s="12"/>
      <c r="B48" s="25">
        <v>337.7</v>
      </c>
      <c r="C48" s="20" t="s">
        <v>50</v>
      </c>
      <c r="D48" s="46">
        <v>1210589</v>
      </c>
      <c r="E48" s="46">
        <v>0</v>
      </c>
      <c r="F48" s="46">
        <v>0</v>
      </c>
      <c r="G48" s="46">
        <v>536257</v>
      </c>
      <c r="H48" s="46">
        <v>0</v>
      </c>
      <c r="I48" s="46">
        <v>38461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1785307</v>
      </c>
      <c r="O48" s="47">
        <f t="shared" si="8"/>
        <v>18.275227761285699</v>
      </c>
      <c r="P48" s="9"/>
    </row>
    <row r="49" spans="1:16">
      <c r="A49" s="12"/>
      <c r="B49" s="25">
        <v>337.9</v>
      </c>
      <c r="C49" s="20" t="s">
        <v>51</v>
      </c>
      <c r="D49" s="46">
        <v>1400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1400</v>
      </c>
      <c r="O49" s="47">
        <f t="shared" si="8"/>
        <v>1.4331047190091104E-2</v>
      </c>
      <c r="P49" s="9"/>
    </row>
    <row r="50" spans="1:16" ht="15.75">
      <c r="A50" s="29" t="s">
        <v>56</v>
      </c>
      <c r="B50" s="30"/>
      <c r="C50" s="31"/>
      <c r="D50" s="32">
        <f t="shared" ref="D50:M50" si="9">SUM(D51:D66)</f>
        <v>3617805</v>
      </c>
      <c r="E50" s="32">
        <f t="shared" si="9"/>
        <v>4257482</v>
      </c>
      <c r="F50" s="32">
        <f t="shared" si="9"/>
        <v>0</v>
      </c>
      <c r="G50" s="32">
        <f t="shared" si="9"/>
        <v>355954</v>
      </c>
      <c r="H50" s="32">
        <f t="shared" si="9"/>
        <v>0</v>
      </c>
      <c r="I50" s="32">
        <f t="shared" si="9"/>
        <v>412061986</v>
      </c>
      <c r="J50" s="32">
        <f t="shared" si="9"/>
        <v>57372768</v>
      </c>
      <c r="K50" s="32">
        <f t="shared" si="9"/>
        <v>0</v>
      </c>
      <c r="L50" s="32">
        <f t="shared" si="9"/>
        <v>0</v>
      </c>
      <c r="M50" s="32">
        <f t="shared" si="9"/>
        <v>2459814</v>
      </c>
      <c r="N50" s="32">
        <f>SUM(D50:M50)</f>
        <v>480125809</v>
      </c>
      <c r="O50" s="45">
        <f t="shared" si="8"/>
        <v>4914.7897328283343</v>
      </c>
      <c r="P50" s="10"/>
    </row>
    <row r="51" spans="1:16">
      <c r="A51" s="12"/>
      <c r="B51" s="25">
        <v>341.2</v>
      </c>
      <c r="C51" s="20" t="s">
        <v>60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57372768</v>
      </c>
      <c r="K51" s="46">
        <v>0</v>
      </c>
      <c r="L51" s="46">
        <v>0</v>
      </c>
      <c r="M51" s="46">
        <v>0</v>
      </c>
      <c r="N51" s="46">
        <f t="shared" ref="N51:N66" si="10">SUM(D51:M51)</f>
        <v>57372768</v>
      </c>
      <c r="O51" s="47">
        <f t="shared" si="8"/>
        <v>587.29417545296349</v>
      </c>
      <c r="P51" s="9"/>
    </row>
    <row r="52" spans="1:16">
      <c r="A52" s="12"/>
      <c r="B52" s="25">
        <v>341.9</v>
      </c>
      <c r="C52" s="20" t="s">
        <v>61</v>
      </c>
      <c r="D52" s="46">
        <v>187783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187783</v>
      </c>
      <c r="O52" s="47">
        <f t="shared" si="8"/>
        <v>1.9222335960691985</v>
      </c>
      <c r="P52" s="9"/>
    </row>
    <row r="53" spans="1:16">
      <c r="A53" s="12"/>
      <c r="B53" s="25">
        <v>342.1</v>
      </c>
      <c r="C53" s="20" t="s">
        <v>62</v>
      </c>
      <c r="D53" s="46">
        <v>771163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771163</v>
      </c>
      <c r="O53" s="47">
        <f t="shared" si="8"/>
        <v>7.893980960180162</v>
      </c>
      <c r="P53" s="9"/>
    </row>
    <row r="54" spans="1:16">
      <c r="A54" s="12"/>
      <c r="B54" s="25">
        <v>342.2</v>
      </c>
      <c r="C54" s="20" t="s">
        <v>63</v>
      </c>
      <c r="D54" s="46">
        <v>103298</v>
      </c>
      <c r="E54" s="46">
        <v>0</v>
      </c>
      <c r="F54" s="46">
        <v>0</v>
      </c>
      <c r="G54" s="46">
        <v>355954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459252</v>
      </c>
      <c r="O54" s="47">
        <f t="shared" si="8"/>
        <v>4.7011157743883718</v>
      </c>
      <c r="P54" s="9"/>
    </row>
    <row r="55" spans="1:16">
      <c r="A55" s="12"/>
      <c r="B55" s="25">
        <v>343.1</v>
      </c>
      <c r="C55" s="20" t="s">
        <v>64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340881856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340881856</v>
      </c>
      <c r="O55" s="47">
        <f t="shared" si="8"/>
        <v>3489.4242604156002</v>
      </c>
      <c r="P55" s="9"/>
    </row>
    <row r="56" spans="1:16">
      <c r="A56" s="12"/>
      <c r="B56" s="25">
        <v>343.3</v>
      </c>
      <c r="C56" s="20" t="s">
        <v>65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24740724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24740724</v>
      </c>
      <c r="O56" s="47">
        <f t="shared" si="8"/>
        <v>253.25748797215681</v>
      </c>
      <c r="P56" s="9"/>
    </row>
    <row r="57" spans="1:16">
      <c r="A57" s="12"/>
      <c r="B57" s="25">
        <v>343.4</v>
      </c>
      <c r="C57" s="20" t="s">
        <v>66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12688429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12688429</v>
      </c>
      <c r="O57" s="47">
        <f t="shared" si="8"/>
        <v>129.88462483365748</v>
      </c>
      <c r="P57" s="9"/>
    </row>
    <row r="58" spans="1:16">
      <c r="A58" s="12"/>
      <c r="B58" s="25">
        <v>343.5</v>
      </c>
      <c r="C58" s="20" t="s">
        <v>67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23213260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23213260</v>
      </c>
      <c r="O58" s="47">
        <f t="shared" si="8"/>
        <v>237.62166035418159</v>
      </c>
      <c r="P58" s="9"/>
    </row>
    <row r="59" spans="1:16">
      <c r="A59" s="12"/>
      <c r="B59" s="25">
        <v>343.8</v>
      </c>
      <c r="C59" s="20" t="s">
        <v>68</v>
      </c>
      <c r="D59" s="46">
        <v>522564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522564</v>
      </c>
      <c r="O59" s="47">
        <f t="shared" si="8"/>
        <v>5.3492066741734057</v>
      </c>
      <c r="P59" s="9"/>
    </row>
    <row r="60" spans="1:16">
      <c r="A60" s="12"/>
      <c r="B60" s="25">
        <v>343.9</v>
      </c>
      <c r="C60" s="20" t="s">
        <v>69</v>
      </c>
      <c r="D60" s="46">
        <v>270365</v>
      </c>
      <c r="E60" s="46">
        <v>4257482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4527847</v>
      </c>
      <c r="O60" s="47">
        <f t="shared" si="8"/>
        <v>46.349135018937453</v>
      </c>
      <c r="P60" s="9"/>
    </row>
    <row r="61" spans="1:16">
      <c r="A61" s="12"/>
      <c r="B61" s="25">
        <v>344.1</v>
      </c>
      <c r="C61" s="20" t="s">
        <v>70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3249082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3249082</v>
      </c>
      <c r="O61" s="47">
        <f t="shared" si="8"/>
        <v>33.25910533319685</v>
      </c>
      <c r="P61" s="9"/>
    </row>
    <row r="62" spans="1:16">
      <c r="A62" s="12"/>
      <c r="B62" s="25">
        <v>344.3</v>
      </c>
      <c r="C62" s="20" t="s">
        <v>71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2459814</v>
      </c>
      <c r="N62" s="46">
        <f t="shared" si="10"/>
        <v>2459814</v>
      </c>
      <c r="O62" s="47">
        <f t="shared" si="8"/>
        <v>25.179793223461971</v>
      </c>
      <c r="P62" s="9"/>
    </row>
    <row r="63" spans="1:16">
      <c r="A63" s="12"/>
      <c r="B63" s="25">
        <v>344.5</v>
      </c>
      <c r="C63" s="20" t="s">
        <v>72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559848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559848</v>
      </c>
      <c r="O63" s="47">
        <f t="shared" si="8"/>
        <v>5.7308629337700889</v>
      </c>
      <c r="P63" s="9"/>
    </row>
    <row r="64" spans="1:16">
      <c r="A64" s="12"/>
      <c r="B64" s="25">
        <v>347.1</v>
      </c>
      <c r="C64" s="20" t="s">
        <v>73</v>
      </c>
      <c r="D64" s="46">
        <v>429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429</v>
      </c>
      <c r="O64" s="47">
        <f t="shared" si="8"/>
        <v>4.3914423175350596E-3</v>
      </c>
      <c r="P64" s="9"/>
    </row>
    <row r="65" spans="1:16">
      <c r="A65" s="12"/>
      <c r="B65" s="25">
        <v>347.2</v>
      </c>
      <c r="C65" s="20" t="s">
        <v>74</v>
      </c>
      <c r="D65" s="46">
        <v>1087334</v>
      </c>
      <c r="E65" s="46">
        <v>0</v>
      </c>
      <c r="F65" s="46">
        <v>0</v>
      </c>
      <c r="G65" s="46">
        <v>0</v>
      </c>
      <c r="H65" s="46">
        <v>0</v>
      </c>
      <c r="I65" s="46">
        <v>1837824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2925158</v>
      </c>
      <c r="O65" s="47">
        <f t="shared" si="8"/>
        <v>29.943269526051797</v>
      </c>
      <c r="P65" s="9"/>
    </row>
    <row r="66" spans="1:16">
      <c r="A66" s="12"/>
      <c r="B66" s="25">
        <v>347.5</v>
      </c>
      <c r="C66" s="20" t="s">
        <v>75</v>
      </c>
      <c r="D66" s="46">
        <v>674869</v>
      </c>
      <c r="E66" s="46">
        <v>0</v>
      </c>
      <c r="F66" s="46">
        <v>0</v>
      </c>
      <c r="G66" s="46">
        <v>0</v>
      </c>
      <c r="H66" s="46">
        <v>0</v>
      </c>
      <c r="I66" s="46">
        <v>4890963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0"/>
        <v>5565832</v>
      </c>
      <c r="O66" s="47">
        <f t="shared" si="8"/>
        <v>56.974429317227965</v>
      </c>
      <c r="P66" s="9"/>
    </row>
    <row r="67" spans="1:16" ht="15.75">
      <c r="A67" s="29" t="s">
        <v>57</v>
      </c>
      <c r="B67" s="30"/>
      <c r="C67" s="31"/>
      <c r="D67" s="32">
        <f t="shared" ref="D67:M67" si="11">SUM(D68:D70)</f>
        <v>1771411</v>
      </c>
      <c r="E67" s="32">
        <f t="shared" si="11"/>
        <v>0</v>
      </c>
      <c r="F67" s="32">
        <f t="shared" si="11"/>
        <v>0</v>
      </c>
      <c r="G67" s="32">
        <f t="shared" si="11"/>
        <v>0</v>
      </c>
      <c r="H67" s="32">
        <f t="shared" si="11"/>
        <v>0</v>
      </c>
      <c r="I67" s="32">
        <f t="shared" si="11"/>
        <v>0</v>
      </c>
      <c r="J67" s="32">
        <f t="shared" si="11"/>
        <v>0</v>
      </c>
      <c r="K67" s="32">
        <f t="shared" si="11"/>
        <v>0</v>
      </c>
      <c r="L67" s="32">
        <f t="shared" si="11"/>
        <v>0</v>
      </c>
      <c r="M67" s="32">
        <f t="shared" si="11"/>
        <v>0</v>
      </c>
      <c r="N67" s="32">
        <f t="shared" ref="N67:N72" si="12">SUM(D67:M67)</f>
        <v>1771411</v>
      </c>
      <c r="O67" s="45">
        <f t="shared" si="8"/>
        <v>18.132981881461767</v>
      </c>
      <c r="P67" s="10"/>
    </row>
    <row r="68" spans="1:16">
      <c r="A68" s="13"/>
      <c r="B68" s="39">
        <v>351.1</v>
      </c>
      <c r="C68" s="21" t="s">
        <v>78</v>
      </c>
      <c r="D68" s="46">
        <v>1075944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1075944</v>
      </c>
      <c r="O68" s="47">
        <f t="shared" si="8"/>
        <v>11.013860169925273</v>
      </c>
      <c r="P68" s="9"/>
    </row>
    <row r="69" spans="1:16">
      <c r="A69" s="13"/>
      <c r="B69" s="39">
        <v>352</v>
      </c>
      <c r="C69" s="21" t="s">
        <v>79</v>
      </c>
      <c r="D69" s="46">
        <v>36046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36046</v>
      </c>
      <c r="O69" s="47">
        <f t="shared" ref="O69:O87" si="13">(N69/O$89)</f>
        <v>0.36898351929573142</v>
      </c>
      <c r="P69" s="9"/>
    </row>
    <row r="70" spans="1:16">
      <c r="A70" s="13"/>
      <c r="B70" s="39">
        <v>354</v>
      </c>
      <c r="C70" s="21" t="s">
        <v>80</v>
      </c>
      <c r="D70" s="46">
        <v>659421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2"/>
        <v>659421</v>
      </c>
      <c r="O70" s="47">
        <f t="shared" si="13"/>
        <v>6.7501381922407617</v>
      </c>
      <c r="P70" s="9"/>
    </row>
    <row r="71" spans="1:16" ht="15.75">
      <c r="A71" s="29" t="s">
        <v>3</v>
      </c>
      <c r="B71" s="30"/>
      <c r="C71" s="31"/>
      <c r="D71" s="32">
        <f t="shared" ref="D71:M71" si="14">SUM(D72:D79)</f>
        <v>2905511</v>
      </c>
      <c r="E71" s="32">
        <f t="shared" si="14"/>
        <v>1312073</v>
      </c>
      <c r="F71" s="32">
        <f t="shared" si="14"/>
        <v>6361</v>
      </c>
      <c r="G71" s="32">
        <f t="shared" si="14"/>
        <v>15837692</v>
      </c>
      <c r="H71" s="32">
        <f t="shared" si="14"/>
        <v>72118</v>
      </c>
      <c r="I71" s="32">
        <f t="shared" si="14"/>
        <v>-7821058</v>
      </c>
      <c r="J71" s="32">
        <f t="shared" si="14"/>
        <v>945413</v>
      </c>
      <c r="K71" s="32">
        <f t="shared" si="14"/>
        <v>29952014</v>
      </c>
      <c r="L71" s="32">
        <f t="shared" si="14"/>
        <v>0</v>
      </c>
      <c r="M71" s="32">
        <f t="shared" si="14"/>
        <v>219</v>
      </c>
      <c r="N71" s="32">
        <f t="shared" si="12"/>
        <v>43210343</v>
      </c>
      <c r="O71" s="45">
        <f t="shared" si="13"/>
        <v>442.32104616644489</v>
      </c>
      <c r="P71" s="10"/>
    </row>
    <row r="72" spans="1:16">
      <c r="A72" s="12"/>
      <c r="B72" s="25">
        <v>361.1</v>
      </c>
      <c r="C72" s="20" t="s">
        <v>81</v>
      </c>
      <c r="D72" s="46">
        <v>1627676</v>
      </c>
      <c r="E72" s="46">
        <v>691490</v>
      </c>
      <c r="F72" s="46">
        <v>6360</v>
      </c>
      <c r="G72" s="46">
        <v>1236133</v>
      </c>
      <c r="H72" s="46">
        <v>479711</v>
      </c>
      <c r="I72" s="46">
        <v>0</v>
      </c>
      <c r="J72" s="46">
        <v>0</v>
      </c>
      <c r="K72" s="46">
        <v>9747193</v>
      </c>
      <c r="L72" s="46">
        <v>0</v>
      </c>
      <c r="M72" s="46">
        <v>0</v>
      </c>
      <c r="N72" s="46">
        <f t="shared" si="12"/>
        <v>13788563</v>
      </c>
      <c r="O72" s="47">
        <f t="shared" si="13"/>
        <v>141.14610502610299</v>
      </c>
      <c r="P72" s="9"/>
    </row>
    <row r="73" spans="1:16">
      <c r="A73" s="12"/>
      <c r="B73" s="25">
        <v>361.3</v>
      </c>
      <c r="C73" s="20" t="s">
        <v>82</v>
      </c>
      <c r="D73" s="46">
        <v>211612</v>
      </c>
      <c r="E73" s="46">
        <v>78784</v>
      </c>
      <c r="F73" s="46">
        <v>1</v>
      </c>
      <c r="G73" s="46">
        <v>-47100</v>
      </c>
      <c r="H73" s="46">
        <v>-407709</v>
      </c>
      <c r="I73" s="46">
        <v>941613</v>
      </c>
      <c r="J73" s="46">
        <v>512189</v>
      </c>
      <c r="K73" s="46">
        <v>-9007673</v>
      </c>
      <c r="L73" s="46">
        <v>0</v>
      </c>
      <c r="M73" s="46">
        <v>0</v>
      </c>
      <c r="N73" s="46">
        <f t="shared" ref="N73:N79" si="15">SUM(D73:M73)</f>
        <v>-7718283</v>
      </c>
      <c r="O73" s="47">
        <f t="shared" si="13"/>
        <v>-79.007912785341389</v>
      </c>
      <c r="P73" s="9"/>
    </row>
    <row r="74" spans="1:16">
      <c r="A74" s="12"/>
      <c r="B74" s="25">
        <v>362</v>
      </c>
      <c r="C74" s="20" t="s">
        <v>83</v>
      </c>
      <c r="D74" s="46">
        <v>74157</v>
      </c>
      <c r="E74" s="46">
        <v>267089</v>
      </c>
      <c r="F74" s="46">
        <v>0</v>
      </c>
      <c r="G74" s="46">
        <v>11689274</v>
      </c>
      <c r="H74" s="46">
        <v>0</v>
      </c>
      <c r="I74" s="46">
        <v>48950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5"/>
        <v>12079470</v>
      </c>
      <c r="O74" s="47">
        <f t="shared" si="13"/>
        <v>123.65103900092129</v>
      </c>
      <c r="P74" s="9"/>
    </row>
    <row r="75" spans="1:16">
      <c r="A75" s="12"/>
      <c r="B75" s="25">
        <v>364</v>
      </c>
      <c r="C75" s="20" t="s">
        <v>84</v>
      </c>
      <c r="D75" s="46">
        <v>41504</v>
      </c>
      <c r="E75" s="46">
        <v>0</v>
      </c>
      <c r="F75" s="46">
        <v>0</v>
      </c>
      <c r="G75" s="46">
        <v>1769834</v>
      </c>
      <c r="H75" s="46">
        <v>0</v>
      </c>
      <c r="I75" s="46">
        <v>-9835202</v>
      </c>
      <c r="J75" s="46">
        <v>340598</v>
      </c>
      <c r="K75" s="46">
        <v>0</v>
      </c>
      <c r="L75" s="46">
        <v>0</v>
      </c>
      <c r="M75" s="46">
        <v>219</v>
      </c>
      <c r="N75" s="46">
        <f t="shared" si="15"/>
        <v>-7683047</v>
      </c>
      <c r="O75" s="47">
        <f t="shared" si="13"/>
        <v>-78.647220800491354</v>
      </c>
      <c r="P75" s="9"/>
    </row>
    <row r="76" spans="1:16">
      <c r="A76" s="12"/>
      <c r="B76" s="25">
        <v>365</v>
      </c>
      <c r="C76" s="20" t="s">
        <v>85</v>
      </c>
      <c r="D76" s="46">
        <v>24799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5"/>
        <v>24799</v>
      </c>
      <c r="O76" s="47">
        <f t="shared" si="13"/>
        <v>0.25385402804790663</v>
      </c>
      <c r="P76" s="9"/>
    </row>
    <row r="77" spans="1:16">
      <c r="A77" s="12"/>
      <c r="B77" s="25">
        <v>366</v>
      </c>
      <c r="C77" s="20" t="s">
        <v>86</v>
      </c>
      <c r="D77" s="46">
        <v>222716</v>
      </c>
      <c r="E77" s="46">
        <v>610</v>
      </c>
      <c r="F77" s="46">
        <v>0</v>
      </c>
      <c r="G77" s="46">
        <v>622583</v>
      </c>
      <c r="H77" s="46">
        <v>0</v>
      </c>
      <c r="I77" s="46">
        <v>5000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5"/>
        <v>850909</v>
      </c>
      <c r="O77" s="47">
        <f t="shared" si="13"/>
        <v>8.7102978810523091</v>
      </c>
      <c r="P77" s="9"/>
    </row>
    <row r="78" spans="1:16">
      <c r="A78" s="12"/>
      <c r="B78" s="25">
        <v>368</v>
      </c>
      <c r="C78" s="20" t="s">
        <v>87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29124081</v>
      </c>
      <c r="L78" s="46">
        <v>0</v>
      </c>
      <c r="M78" s="46">
        <v>0</v>
      </c>
      <c r="N78" s="46">
        <f t="shared" si="15"/>
        <v>29124081</v>
      </c>
      <c r="O78" s="47">
        <f t="shared" si="13"/>
        <v>298.12755655645407</v>
      </c>
      <c r="P78" s="9"/>
    </row>
    <row r="79" spans="1:16">
      <c r="A79" s="12"/>
      <c r="B79" s="25">
        <v>369.9</v>
      </c>
      <c r="C79" s="20" t="s">
        <v>88</v>
      </c>
      <c r="D79" s="46">
        <v>703047</v>
      </c>
      <c r="E79" s="46">
        <v>274100</v>
      </c>
      <c r="F79" s="46">
        <v>0</v>
      </c>
      <c r="G79" s="46">
        <v>566968</v>
      </c>
      <c r="H79" s="46">
        <v>116</v>
      </c>
      <c r="I79" s="46">
        <v>1018581</v>
      </c>
      <c r="J79" s="46">
        <v>92626</v>
      </c>
      <c r="K79" s="46">
        <v>88413</v>
      </c>
      <c r="L79" s="46">
        <v>0</v>
      </c>
      <c r="M79" s="46">
        <v>0</v>
      </c>
      <c r="N79" s="46">
        <f t="shared" si="15"/>
        <v>2743851</v>
      </c>
      <c r="O79" s="47">
        <f t="shared" si="13"/>
        <v>28.087327259699048</v>
      </c>
      <c r="P79" s="9"/>
    </row>
    <row r="80" spans="1:16" ht="15.75">
      <c r="A80" s="29" t="s">
        <v>58</v>
      </c>
      <c r="B80" s="30"/>
      <c r="C80" s="31"/>
      <c r="D80" s="32">
        <f t="shared" ref="D80:M80" si="16">SUM(D81:D86)</f>
        <v>37475407</v>
      </c>
      <c r="E80" s="32">
        <f t="shared" si="16"/>
        <v>70000</v>
      </c>
      <c r="F80" s="32">
        <f t="shared" si="16"/>
        <v>372612</v>
      </c>
      <c r="G80" s="32">
        <f t="shared" si="16"/>
        <v>3524072</v>
      </c>
      <c r="H80" s="32">
        <f t="shared" si="16"/>
        <v>0</v>
      </c>
      <c r="I80" s="32">
        <f t="shared" si="16"/>
        <v>26763721</v>
      </c>
      <c r="J80" s="32">
        <f t="shared" si="16"/>
        <v>7158025</v>
      </c>
      <c r="K80" s="32">
        <f t="shared" si="16"/>
        <v>0</v>
      </c>
      <c r="L80" s="32">
        <f t="shared" si="16"/>
        <v>0</v>
      </c>
      <c r="M80" s="32">
        <f t="shared" si="16"/>
        <v>457888</v>
      </c>
      <c r="N80" s="32">
        <f t="shared" ref="N80:N87" si="17">SUM(D80:M80)</f>
        <v>75821725</v>
      </c>
      <c r="O80" s="45">
        <f t="shared" si="13"/>
        <v>776.14622786365032</v>
      </c>
      <c r="P80" s="9"/>
    </row>
    <row r="81" spans="1:119">
      <c r="A81" s="12"/>
      <c r="B81" s="25">
        <v>381</v>
      </c>
      <c r="C81" s="20" t="s">
        <v>89</v>
      </c>
      <c r="D81" s="46">
        <v>37475407</v>
      </c>
      <c r="E81" s="46">
        <v>70000</v>
      </c>
      <c r="F81" s="46">
        <v>372612</v>
      </c>
      <c r="G81" s="46">
        <v>1660568</v>
      </c>
      <c r="H81" s="46">
        <v>0</v>
      </c>
      <c r="I81" s="46">
        <v>4369864</v>
      </c>
      <c r="J81" s="46">
        <v>2352926</v>
      </c>
      <c r="K81" s="46">
        <v>0</v>
      </c>
      <c r="L81" s="46">
        <v>0</v>
      </c>
      <c r="M81" s="46">
        <v>0</v>
      </c>
      <c r="N81" s="46">
        <f t="shared" si="17"/>
        <v>46301377</v>
      </c>
      <c r="O81" s="47">
        <f t="shared" si="13"/>
        <v>473.96229910942776</v>
      </c>
      <c r="P81" s="9"/>
    </row>
    <row r="82" spans="1:119">
      <c r="A82" s="12"/>
      <c r="B82" s="25">
        <v>384</v>
      </c>
      <c r="C82" s="20" t="s">
        <v>90</v>
      </c>
      <c r="D82" s="46">
        <v>0</v>
      </c>
      <c r="E82" s="46">
        <v>0</v>
      </c>
      <c r="F82" s="46">
        <v>0</v>
      </c>
      <c r="G82" s="46">
        <v>1863504</v>
      </c>
      <c r="H82" s="46">
        <v>0</v>
      </c>
      <c r="I82" s="46">
        <v>0</v>
      </c>
      <c r="J82" s="46">
        <v>138265</v>
      </c>
      <c r="K82" s="46">
        <v>0</v>
      </c>
      <c r="L82" s="46">
        <v>0</v>
      </c>
      <c r="M82" s="46">
        <v>0</v>
      </c>
      <c r="N82" s="46">
        <f t="shared" si="17"/>
        <v>2001769</v>
      </c>
      <c r="O82" s="47">
        <f t="shared" si="13"/>
        <v>20.491032859043916</v>
      </c>
      <c r="P82" s="9"/>
    </row>
    <row r="83" spans="1:119">
      <c r="A83" s="12"/>
      <c r="B83" s="25">
        <v>389.1</v>
      </c>
      <c r="C83" s="20" t="s">
        <v>91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10338332</v>
      </c>
      <c r="J83" s="46">
        <v>3615216</v>
      </c>
      <c r="K83" s="46">
        <v>0</v>
      </c>
      <c r="L83" s="46">
        <v>0</v>
      </c>
      <c r="M83" s="46">
        <v>33943</v>
      </c>
      <c r="N83" s="46">
        <f t="shared" si="17"/>
        <v>13987491</v>
      </c>
      <c r="O83" s="47">
        <f t="shared" si="13"/>
        <v>143.18242399426759</v>
      </c>
      <c r="P83" s="9"/>
    </row>
    <row r="84" spans="1:119">
      <c r="A84" s="12"/>
      <c r="B84" s="25">
        <v>389.2</v>
      </c>
      <c r="C84" s="20" t="s">
        <v>109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1044923</v>
      </c>
      <c r="K84" s="46">
        <v>0</v>
      </c>
      <c r="L84" s="46">
        <v>0</v>
      </c>
      <c r="M84" s="46">
        <v>0</v>
      </c>
      <c r="N84" s="46">
        <f t="shared" si="17"/>
        <v>1044923</v>
      </c>
      <c r="O84" s="47">
        <f t="shared" si="13"/>
        <v>10.696314873579691</v>
      </c>
      <c r="P84" s="9"/>
    </row>
    <row r="85" spans="1:119">
      <c r="A85" s="12"/>
      <c r="B85" s="25">
        <v>389.7</v>
      </c>
      <c r="C85" s="20" t="s">
        <v>93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9952836</v>
      </c>
      <c r="J85" s="46">
        <v>0</v>
      </c>
      <c r="K85" s="46">
        <v>0</v>
      </c>
      <c r="L85" s="46">
        <v>0</v>
      </c>
      <c r="M85" s="46">
        <v>423945</v>
      </c>
      <c r="N85" s="46">
        <f t="shared" si="17"/>
        <v>10376781</v>
      </c>
      <c r="O85" s="47">
        <f t="shared" si="13"/>
        <v>106.22152728017197</v>
      </c>
      <c r="P85" s="9"/>
    </row>
    <row r="86" spans="1:119" ht="15.75" thickBot="1">
      <c r="A86" s="12"/>
      <c r="B86" s="25">
        <v>389.8</v>
      </c>
      <c r="C86" s="20" t="s">
        <v>94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2102689</v>
      </c>
      <c r="J86" s="46">
        <v>6695</v>
      </c>
      <c r="K86" s="46">
        <v>0</v>
      </c>
      <c r="L86" s="46">
        <v>0</v>
      </c>
      <c r="M86" s="46">
        <v>0</v>
      </c>
      <c r="N86" s="46">
        <f t="shared" si="17"/>
        <v>2109384</v>
      </c>
      <c r="O86" s="47">
        <f t="shared" si="13"/>
        <v>21.592629747159382</v>
      </c>
      <c r="P86" s="9"/>
    </row>
    <row r="87" spans="1:119" ht="16.5" thickBot="1">
      <c r="A87" s="14" t="s">
        <v>76</v>
      </c>
      <c r="B87" s="23"/>
      <c r="C87" s="22"/>
      <c r="D87" s="15">
        <f t="shared" ref="D87:M87" si="18">SUM(D5,D16,D26,D50,D67,D71,D80)</f>
        <v>92014628</v>
      </c>
      <c r="E87" s="15">
        <f t="shared" si="18"/>
        <v>11652138</v>
      </c>
      <c r="F87" s="15">
        <f t="shared" si="18"/>
        <v>378973</v>
      </c>
      <c r="G87" s="15">
        <f t="shared" si="18"/>
        <v>35086261</v>
      </c>
      <c r="H87" s="15">
        <f t="shared" si="18"/>
        <v>72118</v>
      </c>
      <c r="I87" s="15">
        <f t="shared" si="18"/>
        <v>439795118</v>
      </c>
      <c r="J87" s="15">
        <f t="shared" si="18"/>
        <v>65626334</v>
      </c>
      <c r="K87" s="15">
        <f t="shared" si="18"/>
        <v>29952014</v>
      </c>
      <c r="L87" s="15">
        <f t="shared" si="18"/>
        <v>0</v>
      </c>
      <c r="M87" s="15">
        <f t="shared" si="18"/>
        <v>9547929</v>
      </c>
      <c r="N87" s="15">
        <f t="shared" si="17"/>
        <v>684125513</v>
      </c>
      <c r="O87" s="38">
        <f t="shared" si="13"/>
        <v>7003.0250076773464</v>
      </c>
      <c r="P87" s="6"/>
      <c r="Q87" s="2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</row>
    <row r="88" spans="1:119">
      <c r="A88" s="16"/>
      <c r="B88" s="18"/>
      <c r="C88" s="18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9"/>
    </row>
    <row r="89" spans="1:119">
      <c r="A89" s="40"/>
      <c r="B89" s="41"/>
      <c r="C89" s="41"/>
      <c r="D89" s="42"/>
      <c r="E89" s="42"/>
      <c r="F89" s="42"/>
      <c r="G89" s="42"/>
      <c r="H89" s="42"/>
      <c r="I89" s="42"/>
      <c r="J89" s="42"/>
      <c r="K89" s="42"/>
      <c r="L89" s="48" t="s">
        <v>110</v>
      </c>
      <c r="M89" s="48"/>
      <c r="N89" s="48"/>
      <c r="O89" s="43">
        <v>97690</v>
      </c>
    </row>
    <row r="90" spans="1:119">
      <c r="A90" s="49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1"/>
    </row>
    <row r="91" spans="1:119" ht="15.75" customHeight="1" thickBot="1">
      <c r="A91" s="52" t="s">
        <v>105</v>
      </c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4"/>
    </row>
  </sheetData>
  <mergeCells count="10">
    <mergeCell ref="L89:N89"/>
    <mergeCell ref="A90:O90"/>
    <mergeCell ref="A91:O9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102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95</v>
      </c>
      <c r="B3" s="62"/>
      <c r="C3" s="63"/>
      <c r="D3" s="67" t="s">
        <v>52</v>
      </c>
      <c r="E3" s="68"/>
      <c r="F3" s="68"/>
      <c r="G3" s="68"/>
      <c r="H3" s="69"/>
      <c r="I3" s="67" t="s">
        <v>53</v>
      </c>
      <c r="J3" s="69"/>
      <c r="K3" s="67" t="s">
        <v>55</v>
      </c>
      <c r="L3" s="69"/>
      <c r="M3" s="36"/>
      <c r="N3" s="37"/>
      <c r="O3" s="70" t="s">
        <v>100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96</v>
      </c>
      <c r="F4" s="34" t="s">
        <v>97</v>
      </c>
      <c r="G4" s="34" t="s">
        <v>98</v>
      </c>
      <c r="H4" s="34" t="s">
        <v>5</v>
      </c>
      <c r="I4" s="34" t="s">
        <v>6</v>
      </c>
      <c r="J4" s="35" t="s">
        <v>99</v>
      </c>
      <c r="K4" s="35" t="s">
        <v>7</v>
      </c>
      <c r="L4" s="35" t="s">
        <v>8</v>
      </c>
      <c r="M4" s="35" t="s">
        <v>9</v>
      </c>
      <c r="N4" s="35" t="s">
        <v>54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34565681</v>
      </c>
      <c r="E5" s="27">
        <f t="shared" si="0"/>
        <v>9979947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440004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3531034</v>
      </c>
      <c r="N5" s="28">
        <f>SUM(D5:M5)</f>
        <v>48516666</v>
      </c>
      <c r="O5" s="33">
        <f t="shared" ref="O5:O36" si="1">(N5/O$87)</f>
        <v>498.00523495719654</v>
      </c>
      <c r="P5" s="6"/>
    </row>
    <row r="6" spans="1:133">
      <c r="A6" s="12"/>
      <c r="B6" s="25">
        <v>311</v>
      </c>
      <c r="C6" s="20" t="s">
        <v>2</v>
      </c>
      <c r="D6" s="46">
        <v>19586306</v>
      </c>
      <c r="E6" s="46">
        <v>5065636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3531034</v>
      </c>
      <c r="N6" s="46">
        <f>SUM(D6:M6)</f>
        <v>28182976</v>
      </c>
      <c r="O6" s="47">
        <f t="shared" si="1"/>
        <v>289.28759417790644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440004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440004</v>
      </c>
      <c r="O7" s="47">
        <f t="shared" si="1"/>
        <v>4.5164747182361271</v>
      </c>
      <c r="P7" s="9"/>
    </row>
    <row r="8" spans="1:133">
      <c r="A8" s="12"/>
      <c r="B8" s="25">
        <v>312.3</v>
      </c>
      <c r="C8" s="20" t="s">
        <v>11</v>
      </c>
      <c r="D8" s="46">
        <v>0</v>
      </c>
      <c r="E8" s="46">
        <v>449231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449231</v>
      </c>
      <c r="O8" s="47">
        <f t="shared" si="1"/>
        <v>4.61118638500544</v>
      </c>
      <c r="P8" s="9"/>
    </row>
    <row r="9" spans="1:133">
      <c r="A9" s="12"/>
      <c r="B9" s="25">
        <v>312.41000000000003</v>
      </c>
      <c r="C9" s="20" t="s">
        <v>13</v>
      </c>
      <c r="D9" s="46">
        <v>0</v>
      </c>
      <c r="E9" s="46">
        <v>2299438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2299438</v>
      </c>
      <c r="O9" s="47">
        <f t="shared" si="1"/>
        <v>23.602861776600768</v>
      </c>
      <c r="P9" s="9"/>
    </row>
    <row r="10" spans="1:133">
      <c r="A10" s="12"/>
      <c r="B10" s="25">
        <v>312.42</v>
      </c>
      <c r="C10" s="20" t="s">
        <v>12</v>
      </c>
      <c r="D10" s="46">
        <v>0</v>
      </c>
      <c r="E10" s="46">
        <v>2165642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2165642</v>
      </c>
      <c r="O10" s="47">
        <f t="shared" si="1"/>
        <v>22.229496417646939</v>
      </c>
      <c r="P10" s="9"/>
    </row>
    <row r="11" spans="1:133">
      <c r="A11" s="12"/>
      <c r="B11" s="25">
        <v>314.10000000000002</v>
      </c>
      <c r="C11" s="20" t="s">
        <v>14</v>
      </c>
      <c r="D11" s="46">
        <v>7706494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7706494</v>
      </c>
      <c r="O11" s="47">
        <f t="shared" si="1"/>
        <v>79.104247500564554</v>
      </c>
      <c r="P11" s="9"/>
    </row>
    <row r="12" spans="1:133">
      <c r="A12" s="12"/>
      <c r="B12" s="25">
        <v>314.2</v>
      </c>
      <c r="C12" s="20" t="s">
        <v>16</v>
      </c>
      <c r="D12" s="46">
        <v>5836480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5836480</v>
      </c>
      <c r="O12" s="47">
        <f t="shared" si="1"/>
        <v>59.909260741926872</v>
      </c>
      <c r="P12" s="9"/>
    </row>
    <row r="13" spans="1:133">
      <c r="A13" s="12"/>
      <c r="B13" s="25">
        <v>314.3</v>
      </c>
      <c r="C13" s="20" t="s">
        <v>15</v>
      </c>
      <c r="D13" s="46">
        <v>1172269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1172269</v>
      </c>
      <c r="O13" s="47">
        <f t="shared" si="1"/>
        <v>12.032898113362485</v>
      </c>
      <c r="P13" s="9"/>
    </row>
    <row r="14" spans="1:133">
      <c r="A14" s="12"/>
      <c r="B14" s="25">
        <v>314.39999999999998</v>
      </c>
      <c r="C14" s="20" t="s">
        <v>17</v>
      </c>
      <c r="D14" s="46">
        <v>35383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35383</v>
      </c>
      <c r="O14" s="47">
        <f t="shared" si="1"/>
        <v>0.36319311859744208</v>
      </c>
      <c r="P14" s="9"/>
    </row>
    <row r="15" spans="1:133">
      <c r="A15" s="12"/>
      <c r="B15" s="25">
        <v>314.8</v>
      </c>
      <c r="C15" s="20" t="s">
        <v>18</v>
      </c>
      <c r="D15" s="46">
        <v>228749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228749</v>
      </c>
      <c r="O15" s="47">
        <f t="shared" si="1"/>
        <v>2.3480220073494693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SUM(D17:D25)</f>
        <v>3104484</v>
      </c>
      <c r="E16" s="32">
        <f t="shared" si="3"/>
        <v>2568804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1234392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6907680</v>
      </c>
      <c r="O16" s="45">
        <f t="shared" si="1"/>
        <v>70.904723779023215</v>
      </c>
      <c r="P16" s="10"/>
    </row>
    <row r="17" spans="1:16">
      <c r="A17" s="12"/>
      <c r="B17" s="25">
        <v>322</v>
      </c>
      <c r="C17" s="20" t="s">
        <v>0</v>
      </c>
      <c r="D17" s="46">
        <v>900452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900452</v>
      </c>
      <c r="O17" s="47">
        <f t="shared" si="1"/>
        <v>9.2427993676992877</v>
      </c>
      <c r="P17" s="9"/>
    </row>
    <row r="18" spans="1:16">
      <c r="A18" s="12"/>
      <c r="B18" s="25">
        <v>323.39999999999998</v>
      </c>
      <c r="C18" s="20" t="s">
        <v>20</v>
      </c>
      <c r="D18" s="46">
        <v>266727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4">SUM(D18:M18)</f>
        <v>266727</v>
      </c>
      <c r="O18" s="47">
        <f t="shared" si="1"/>
        <v>2.7378518199174726</v>
      </c>
      <c r="P18" s="9"/>
    </row>
    <row r="19" spans="1:16">
      <c r="A19" s="12"/>
      <c r="B19" s="25">
        <v>323.7</v>
      </c>
      <c r="C19" s="20" t="s">
        <v>21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342264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342264</v>
      </c>
      <c r="O19" s="47">
        <f t="shared" si="1"/>
        <v>3.5132105684547636</v>
      </c>
      <c r="P19" s="9"/>
    </row>
    <row r="20" spans="1:16">
      <c r="A20" s="12"/>
      <c r="B20" s="25">
        <v>324.12</v>
      </c>
      <c r="C20" s="20" t="s">
        <v>22</v>
      </c>
      <c r="D20" s="46">
        <v>0</v>
      </c>
      <c r="E20" s="46">
        <v>164841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164841</v>
      </c>
      <c r="O20" s="47">
        <f t="shared" si="1"/>
        <v>1.6920305475149351</v>
      </c>
      <c r="P20" s="9"/>
    </row>
    <row r="21" spans="1:16">
      <c r="A21" s="12"/>
      <c r="B21" s="25">
        <v>324.22000000000003</v>
      </c>
      <c r="C21" s="20" t="s">
        <v>23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892128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892128</v>
      </c>
      <c r="O21" s="47">
        <f t="shared" si="1"/>
        <v>9.1573566545544125</v>
      </c>
      <c r="P21" s="9"/>
    </row>
    <row r="22" spans="1:16">
      <c r="A22" s="12"/>
      <c r="B22" s="25">
        <v>324.32</v>
      </c>
      <c r="C22" s="20" t="s">
        <v>24</v>
      </c>
      <c r="D22" s="46">
        <v>0</v>
      </c>
      <c r="E22" s="46">
        <v>84930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84930</v>
      </c>
      <c r="O22" s="47">
        <f t="shared" si="1"/>
        <v>0.87177434255096387</v>
      </c>
      <c r="P22" s="9"/>
    </row>
    <row r="23" spans="1:16">
      <c r="A23" s="12"/>
      <c r="B23" s="25">
        <v>324.62</v>
      </c>
      <c r="C23" s="20" t="s">
        <v>25</v>
      </c>
      <c r="D23" s="46">
        <v>0</v>
      </c>
      <c r="E23" s="46">
        <v>339411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339411</v>
      </c>
      <c r="O23" s="47">
        <f t="shared" si="1"/>
        <v>3.4839256020200775</v>
      </c>
      <c r="P23" s="9"/>
    </row>
    <row r="24" spans="1:16">
      <c r="A24" s="12"/>
      <c r="B24" s="25">
        <v>325.10000000000002</v>
      </c>
      <c r="C24" s="20" t="s">
        <v>26</v>
      </c>
      <c r="D24" s="46">
        <v>0</v>
      </c>
      <c r="E24" s="46">
        <v>1979622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1979622</v>
      </c>
      <c r="O24" s="47">
        <f t="shared" si="1"/>
        <v>20.3200714417688</v>
      </c>
      <c r="P24" s="9"/>
    </row>
    <row r="25" spans="1:16">
      <c r="A25" s="12"/>
      <c r="B25" s="25">
        <v>329</v>
      </c>
      <c r="C25" s="20" t="s">
        <v>27</v>
      </c>
      <c r="D25" s="46">
        <v>1937305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5">SUM(D25:M25)</f>
        <v>1937305</v>
      </c>
      <c r="O25" s="47">
        <f t="shared" si="1"/>
        <v>19.885703434542506</v>
      </c>
      <c r="P25" s="9"/>
    </row>
    <row r="26" spans="1:16" ht="15.75">
      <c r="A26" s="29" t="s">
        <v>29</v>
      </c>
      <c r="B26" s="30"/>
      <c r="C26" s="31"/>
      <c r="D26" s="32">
        <f t="shared" ref="D26:M26" si="6">SUM(D27:D48)</f>
        <v>8950662</v>
      </c>
      <c r="E26" s="32">
        <f t="shared" si="6"/>
        <v>6692301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667512</v>
      </c>
      <c r="J26" s="32">
        <f t="shared" si="6"/>
        <v>144793</v>
      </c>
      <c r="K26" s="32">
        <f t="shared" si="6"/>
        <v>0</v>
      </c>
      <c r="L26" s="32">
        <f t="shared" si="6"/>
        <v>0</v>
      </c>
      <c r="M26" s="32">
        <f t="shared" si="6"/>
        <v>5657090</v>
      </c>
      <c r="N26" s="44">
        <f t="shared" si="5"/>
        <v>22112358</v>
      </c>
      <c r="O26" s="45">
        <f t="shared" si="1"/>
        <v>226.97499538092012</v>
      </c>
      <c r="P26" s="10"/>
    </row>
    <row r="27" spans="1:16">
      <c r="A27" s="12"/>
      <c r="B27" s="25">
        <v>331.2</v>
      </c>
      <c r="C27" s="20" t="s">
        <v>28</v>
      </c>
      <c r="D27" s="46">
        <v>381672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381672</v>
      </c>
      <c r="O27" s="47">
        <f t="shared" si="1"/>
        <v>3.917718790416949</v>
      </c>
      <c r="P27" s="9"/>
    </row>
    <row r="28" spans="1:16">
      <c r="A28" s="12"/>
      <c r="B28" s="25">
        <v>331.41</v>
      </c>
      <c r="C28" s="20" t="s">
        <v>33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371658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371658</v>
      </c>
      <c r="O28" s="47">
        <f t="shared" si="1"/>
        <v>3.814928866169859</v>
      </c>
      <c r="P28" s="9"/>
    </row>
    <row r="29" spans="1:16">
      <c r="A29" s="12"/>
      <c r="B29" s="25">
        <v>331.42</v>
      </c>
      <c r="C29" s="20" t="s">
        <v>34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4804518</v>
      </c>
      <c r="N29" s="46">
        <f t="shared" si="5"/>
        <v>4804518</v>
      </c>
      <c r="O29" s="47">
        <f t="shared" si="1"/>
        <v>49.316560941060544</v>
      </c>
      <c r="P29" s="9"/>
    </row>
    <row r="30" spans="1:16">
      <c r="A30" s="12"/>
      <c r="B30" s="25">
        <v>331.5</v>
      </c>
      <c r="C30" s="20" t="s">
        <v>30</v>
      </c>
      <c r="D30" s="46">
        <v>0</v>
      </c>
      <c r="E30" s="46">
        <v>2816138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2816138</v>
      </c>
      <c r="O30" s="47">
        <f t="shared" si="1"/>
        <v>28.906591940218842</v>
      </c>
      <c r="P30" s="9"/>
    </row>
    <row r="31" spans="1:16">
      <c r="A31" s="12"/>
      <c r="B31" s="25">
        <v>334.2</v>
      </c>
      <c r="C31" s="20" t="s">
        <v>31</v>
      </c>
      <c r="D31" s="46">
        <v>169102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169102</v>
      </c>
      <c r="O31" s="47">
        <f t="shared" si="1"/>
        <v>1.7357681016608157</v>
      </c>
      <c r="P31" s="9"/>
    </row>
    <row r="32" spans="1:16">
      <c r="A32" s="12"/>
      <c r="B32" s="25">
        <v>334.39</v>
      </c>
      <c r="C32" s="20" t="s">
        <v>36</v>
      </c>
      <c r="D32" s="46">
        <v>396884</v>
      </c>
      <c r="E32" s="46">
        <v>152960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3" si="7">SUM(D32:M32)</f>
        <v>549844</v>
      </c>
      <c r="O32" s="47">
        <f t="shared" si="1"/>
        <v>5.6439407936605699</v>
      </c>
      <c r="P32" s="9"/>
    </row>
    <row r="33" spans="1:16">
      <c r="A33" s="12"/>
      <c r="B33" s="25">
        <v>334.41</v>
      </c>
      <c r="C33" s="20" t="s">
        <v>37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257520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257520</v>
      </c>
      <c r="O33" s="47">
        <f t="shared" si="1"/>
        <v>2.6433454455872392</v>
      </c>
      <c r="P33" s="9"/>
    </row>
    <row r="34" spans="1:16">
      <c r="A34" s="12"/>
      <c r="B34" s="25">
        <v>334.42</v>
      </c>
      <c r="C34" s="20" t="s">
        <v>38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852572</v>
      </c>
      <c r="N34" s="46">
        <f t="shared" si="7"/>
        <v>852572</v>
      </c>
      <c r="O34" s="47">
        <f t="shared" si="1"/>
        <v>8.7513292685430404</v>
      </c>
      <c r="P34" s="9"/>
    </row>
    <row r="35" spans="1:16">
      <c r="A35" s="12"/>
      <c r="B35" s="25">
        <v>334.49</v>
      </c>
      <c r="C35" s="20" t="s">
        <v>39</v>
      </c>
      <c r="D35" s="46">
        <v>0</v>
      </c>
      <c r="E35" s="46">
        <v>932950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932950</v>
      </c>
      <c r="O35" s="47">
        <f t="shared" si="1"/>
        <v>9.5763790519595169</v>
      </c>
      <c r="P35" s="9"/>
    </row>
    <row r="36" spans="1:16">
      <c r="A36" s="12"/>
      <c r="B36" s="25">
        <v>334.5</v>
      </c>
      <c r="C36" s="20" t="s">
        <v>40</v>
      </c>
      <c r="D36" s="46">
        <v>0</v>
      </c>
      <c r="E36" s="46">
        <v>414895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414895</v>
      </c>
      <c r="O36" s="47">
        <f t="shared" si="1"/>
        <v>4.2587403255938083</v>
      </c>
      <c r="P36" s="9"/>
    </row>
    <row r="37" spans="1:16">
      <c r="A37" s="12"/>
      <c r="B37" s="25">
        <v>334.7</v>
      </c>
      <c r="C37" s="20" t="s">
        <v>41</v>
      </c>
      <c r="D37" s="46">
        <v>0</v>
      </c>
      <c r="E37" s="46">
        <v>466668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466668</v>
      </c>
      <c r="O37" s="47">
        <f t="shared" ref="O37:O68" si="8">(N37/O$87)</f>
        <v>4.7901705980168749</v>
      </c>
      <c r="P37" s="9"/>
    </row>
    <row r="38" spans="1:16">
      <c r="A38" s="12"/>
      <c r="B38" s="25">
        <v>335.14</v>
      </c>
      <c r="C38" s="20" t="s">
        <v>42</v>
      </c>
      <c r="D38" s="46">
        <v>190380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190380</v>
      </c>
      <c r="O38" s="47">
        <f t="shared" si="8"/>
        <v>1.9541787275974627</v>
      </c>
      <c r="P38" s="9"/>
    </row>
    <row r="39" spans="1:16">
      <c r="A39" s="12"/>
      <c r="B39" s="25">
        <v>335.15</v>
      </c>
      <c r="C39" s="20" t="s">
        <v>43</v>
      </c>
      <c r="D39" s="46">
        <v>69789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69789</v>
      </c>
      <c r="O39" s="47">
        <f t="shared" si="8"/>
        <v>0.7163577015458521</v>
      </c>
      <c r="P39" s="9"/>
    </row>
    <row r="40" spans="1:16">
      <c r="A40" s="12"/>
      <c r="B40" s="25">
        <v>335.18</v>
      </c>
      <c r="C40" s="20" t="s">
        <v>44</v>
      </c>
      <c r="D40" s="46">
        <v>4287133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4287133</v>
      </c>
      <c r="O40" s="47">
        <f t="shared" si="8"/>
        <v>44.005799511403993</v>
      </c>
      <c r="P40" s="9"/>
    </row>
    <row r="41" spans="1:16">
      <c r="A41" s="12"/>
      <c r="B41" s="25">
        <v>335.19</v>
      </c>
      <c r="C41" s="20" t="s">
        <v>59</v>
      </c>
      <c r="D41" s="46">
        <v>1789260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1789260</v>
      </c>
      <c r="O41" s="47">
        <f t="shared" si="8"/>
        <v>18.36607747736651</v>
      </c>
      <c r="P41" s="9"/>
    </row>
    <row r="42" spans="1:16">
      <c r="A42" s="12"/>
      <c r="B42" s="25">
        <v>335.29</v>
      </c>
      <c r="C42" s="20" t="s">
        <v>45</v>
      </c>
      <c r="D42" s="46">
        <v>32115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32115</v>
      </c>
      <c r="O42" s="47">
        <f t="shared" si="8"/>
        <v>0.32964833405185689</v>
      </c>
      <c r="P42" s="9"/>
    </row>
    <row r="43" spans="1:16">
      <c r="A43" s="12"/>
      <c r="B43" s="25">
        <v>335.49</v>
      </c>
      <c r="C43" s="20" t="s">
        <v>46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144793</v>
      </c>
      <c r="K43" s="46">
        <v>0</v>
      </c>
      <c r="L43" s="46">
        <v>0</v>
      </c>
      <c r="M43" s="46">
        <v>0</v>
      </c>
      <c r="N43" s="46">
        <f t="shared" si="7"/>
        <v>144793</v>
      </c>
      <c r="O43" s="47">
        <f t="shared" si="8"/>
        <v>1.4862454065816757</v>
      </c>
      <c r="P43" s="9"/>
    </row>
    <row r="44" spans="1:16">
      <c r="A44" s="12"/>
      <c r="B44" s="25">
        <v>337.2</v>
      </c>
      <c r="C44" s="20" t="s">
        <v>47</v>
      </c>
      <c r="D44" s="46">
        <v>453400</v>
      </c>
      <c r="E44" s="46">
        <v>338732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49" si="9">SUM(D44:M44)</f>
        <v>792132</v>
      </c>
      <c r="O44" s="47">
        <f t="shared" si="8"/>
        <v>8.1309355176448843</v>
      </c>
      <c r="P44" s="9"/>
    </row>
    <row r="45" spans="1:16">
      <c r="A45" s="12"/>
      <c r="B45" s="25">
        <v>337.3</v>
      </c>
      <c r="C45" s="20" t="s">
        <v>48</v>
      </c>
      <c r="D45" s="46">
        <v>25902</v>
      </c>
      <c r="E45" s="46">
        <v>354738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380640</v>
      </c>
      <c r="O45" s="47">
        <f t="shared" si="8"/>
        <v>3.9071257005604485</v>
      </c>
      <c r="P45" s="9"/>
    </row>
    <row r="46" spans="1:16">
      <c r="A46" s="12"/>
      <c r="B46" s="25">
        <v>337.4</v>
      </c>
      <c r="C46" s="20" t="s">
        <v>49</v>
      </c>
      <c r="D46" s="46">
        <v>0</v>
      </c>
      <c r="E46" s="46">
        <v>610912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610912</v>
      </c>
      <c r="O46" s="47">
        <f t="shared" si="8"/>
        <v>6.2707807271458194</v>
      </c>
      <c r="P46" s="9"/>
    </row>
    <row r="47" spans="1:16">
      <c r="A47" s="12"/>
      <c r="B47" s="25">
        <v>337.7</v>
      </c>
      <c r="C47" s="20" t="s">
        <v>50</v>
      </c>
      <c r="D47" s="46">
        <v>1154625</v>
      </c>
      <c r="E47" s="46">
        <v>604308</v>
      </c>
      <c r="F47" s="46">
        <v>0</v>
      </c>
      <c r="G47" s="46">
        <v>0</v>
      </c>
      <c r="H47" s="46">
        <v>0</v>
      </c>
      <c r="I47" s="46">
        <v>38334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1797267</v>
      </c>
      <c r="O47" s="47">
        <f t="shared" si="8"/>
        <v>18.448266305351975</v>
      </c>
      <c r="P47" s="9"/>
    </row>
    <row r="48" spans="1:16">
      <c r="A48" s="12"/>
      <c r="B48" s="25">
        <v>337.9</v>
      </c>
      <c r="C48" s="20" t="s">
        <v>51</v>
      </c>
      <c r="D48" s="46">
        <v>400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400</v>
      </c>
      <c r="O48" s="47">
        <f t="shared" si="8"/>
        <v>4.1058487815893744E-3</v>
      </c>
      <c r="P48" s="9"/>
    </row>
    <row r="49" spans="1:16" ht="15.75">
      <c r="A49" s="29" t="s">
        <v>56</v>
      </c>
      <c r="B49" s="30"/>
      <c r="C49" s="31"/>
      <c r="D49" s="32">
        <f t="shared" ref="D49:M49" si="10">SUM(D50:D65)</f>
        <v>3423517</v>
      </c>
      <c r="E49" s="32">
        <f t="shared" si="10"/>
        <v>4691953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421776816</v>
      </c>
      <c r="J49" s="32">
        <f t="shared" si="10"/>
        <v>56131539</v>
      </c>
      <c r="K49" s="32">
        <f t="shared" si="10"/>
        <v>0</v>
      </c>
      <c r="L49" s="32">
        <f t="shared" si="10"/>
        <v>0</v>
      </c>
      <c r="M49" s="32">
        <f t="shared" si="10"/>
        <v>2388345</v>
      </c>
      <c r="N49" s="32">
        <f t="shared" si="9"/>
        <v>488412170</v>
      </c>
      <c r="O49" s="45">
        <f t="shared" si="8"/>
        <v>5013.3662827698054</v>
      </c>
      <c r="P49" s="10"/>
    </row>
    <row r="50" spans="1:16">
      <c r="A50" s="12"/>
      <c r="B50" s="25">
        <v>341.2</v>
      </c>
      <c r="C50" s="20" t="s">
        <v>60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56131539</v>
      </c>
      <c r="K50" s="46">
        <v>0</v>
      </c>
      <c r="L50" s="46">
        <v>0</v>
      </c>
      <c r="M50" s="46">
        <v>0</v>
      </c>
      <c r="N50" s="46">
        <f t="shared" ref="N50:N65" si="11">SUM(D50:M50)</f>
        <v>56131539</v>
      </c>
      <c r="O50" s="47">
        <f t="shared" si="8"/>
        <v>576.16902752971612</v>
      </c>
      <c r="P50" s="9"/>
    </row>
    <row r="51" spans="1:16">
      <c r="A51" s="12"/>
      <c r="B51" s="25">
        <v>341.9</v>
      </c>
      <c r="C51" s="20" t="s">
        <v>61</v>
      </c>
      <c r="D51" s="46">
        <v>205083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205083</v>
      </c>
      <c r="O51" s="47">
        <f t="shared" si="8"/>
        <v>2.105099464186734</v>
      </c>
      <c r="P51" s="9"/>
    </row>
    <row r="52" spans="1:16">
      <c r="A52" s="12"/>
      <c r="B52" s="25">
        <v>342.1</v>
      </c>
      <c r="C52" s="20" t="s">
        <v>62</v>
      </c>
      <c r="D52" s="46">
        <v>715599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715599</v>
      </c>
      <c r="O52" s="47">
        <f t="shared" si="8"/>
        <v>7.3453532056414366</v>
      </c>
      <c r="P52" s="9"/>
    </row>
    <row r="53" spans="1:16">
      <c r="A53" s="12"/>
      <c r="B53" s="25">
        <v>342.2</v>
      </c>
      <c r="C53" s="20" t="s">
        <v>63</v>
      </c>
      <c r="D53" s="46">
        <v>105019</v>
      </c>
      <c r="E53" s="46">
        <v>366632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471651</v>
      </c>
      <c r="O53" s="47">
        <f t="shared" si="8"/>
        <v>4.8413192092135251</v>
      </c>
      <c r="P53" s="9"/>
    </row>
    <row r="54" spans="1:16">
      <c r="A54" s="12"/>
      <c r="B54" s="25">
        <v>343.1</v>
      </c>
      <c r="C54" s="20" t="s">
        <v>64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354215696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354215696</v>
      </c>
      <c r="O54" s="47">
        <f t="shared" si="8"/>
        <v>3635.8902096035804</v>
      </c>
      <c r="P54" s="9"/>
    </row>
    <row r="55" spans="1:16">
      <c r="A55" s="12"/>
      <c r="B55" s="25">
        <v>343.3</v>
      </c>
      <c r="C55" s="20" t="s">
        <v>65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22243429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22243429</v>
      </c>
      <c r="O55" s="47">
        <f t="shared" si="8"/>
        <v>228.32038964504937</v>
      </c>
      <c r="P55" s="9"/>
    </row>
    <row r="56" spans="1:16">
      <c r="A56" s="12"/>
      <c r="B56" s="25">
        <v>343.4</v>
      </c>
      <c r="C56" s="20" t="s">
        <v>66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12882000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12882000</v>
      </c>
      <c r="O56" s="47">
        <f t="shared" si="8"/>
        <v>132.2288600110858</v>
      </c>
      <c r="P56" s="9"/>
    </row>
    <row r="57" spans="1:16">
      <c r="A57" s="12"/>
      <c r="B57" s="25">
        <v>343.5</v>
      </c>
      <c r="C57" s="20" t="s">
        <v>67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22467630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22467630</v>
      </c>
      <c r="O57" s="47">
        <f t="shared" si="8"/>
        <v>230.62172815175217</v>
      </c>
      <c r="P57" s="9"/>
    </row>
    <row r="58" spans="1:16">
      <c r="A58" s="12"/>
      <c r="B58" s="25">
        <v>343.8</v>
      </c>
      <c r="C58" s="20" t="s">
        <v>68</v>
      </c>
      <c r="D58" s="46">
        <v>553749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553749</v>
      </c>
      <c r="O58" s="47">
        <f t="shared" si="8"/>
        <v>5.684024142390836</v>
      </c>
      <c r="P58" s="9"/>
    </row>
    <row r="59" spans="1:16">
      <c r="A59" s="12"/>
      <c r="B59" s="25">
        <v>343.9</v>
      </c>
      <c r="C59" s="20" t="s">
        <v>69</v>
      </c>
      <c r="D59" s="46">
        <v>119542</v>
      </c>
      <c r="E59" s="46">
        <v>4325321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4444863</v>
      </c>
      <c r="O59" s="47">
        <f t="shared" si="8"/>
        <v>45.624838332204227</v>
      </c>
      <c r="P59" s="9"/>
    </row>
    <row r="60" spans="1:16">
      <c r="A60" s="12"/>
      <c r="B60" s="25">
        <v>344.1</v>
      </c>
      <c r="C60" s="20" t="s">
        <v>70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3424359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3424359</v>
      </c>
      <c r="O60" s="47">
        <f t="shared" si="8"/>
        <v>35.149750569686518</v>
      </c>
      <c r="P60" s="9"/>
    </row>
    <row r="61" spans="1:16">
      <c r="A61" s="12"/>
      <c r="B61" s="25">
        <v>344.3</v>
      </c>
      <c r="C61" s="20" t="s">
        <v>71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2388345</v>
      </c>
      <c r="N61" s="46">
        <f t="shared" si="11"/>
        <v>2388345</v>
      </c>
      <c r="O61" s="47">
        <f t="shared" si="8"/>
        <v>24.515458520662683</v>
      </c>
      <c r="P61" s="9"/>
    </row>
    <row r="62" spans="1:16">
      <c r="A62" s="12"/>
      <c r="B62" s="25">
        <v>344.5</v>
      </c>
      <c r="C62" s="20" t="s">
        <v>72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528934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528934</v>
      </c>
      <c r="O62" s="47">
        <f t="shared" si="8"/>
        <v>5.4293075486029849</v>
      </c>
      <c r="P62" s="9"/>
    </row>
    <row r="63" spans="1:16">
      <c r="A63" s="12"/>
      <c r="B63" s="25">
        <v>347.1</v>
      </c>
      <c r="C63" s="20" t="s">
        <v>73</v>
      </c>
      <c r="D63" s="46">
        <v>206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206</v>
      </c>
      <c r="O63" s="47">
        <f t="shared" si="8"/>
        <v>2.1145121225185277E-3</v>
      </c>
      <c r="P63" s="9"/>
    </row>
    <row r="64" spans="1:16">
      <c r="A64" s="12"/>
      <c r="B64" s="25">
        <v>347.2</v>
      </c>
      <c r="C64" s="20" t="s">
        <v>74</v>
      </c>
      <c r="D64" s="46">
        <v>1080894</v>
      </c>
      <c r="E64" s="46">
        <v>0</v>
      </c>
      <c r="F64" s="46">
        <v>0</v>
      </c>
      <c r="G64" s="46">
        <v>0</v>
      </c>
      <c r="H64" s="46">
        <v>0</v>
      </c>
      <c r="I64" s="46">
        <v>1709030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2789924</v>
      </c>
      <c r="O64" s="47">
        <f t="shared" si="8"/>
        <v>28.637515140317383</v>
      </c>
      <c r="P64" s="9"/>
    </row>
    <row r="65" spans="1:16">
      <c r="A65" s="12"/>
      <c r="B65" s="25">
        <v>347.5</v>
      </c>
      <c r="C65" s="20" t="s">
        <v>75</v>
      </c>
      <c r="D65" s="46">
        <v>643425</v>
      </c>
      <c r="E65" s="46">
        <v>0</v>
      </c>
      <c r="F65" s="46">
        <v>0</v>
      </c>
      <c r="G65" s="46">
        <v>0</v>
      </c>
      <c r="H65" s="46">
        <v>0</v>
      </c>
      <c r="I65" s="46">
        <v>4305738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4949163</v>
      </c>
      <c r="O65" s="47">
        <f t="shared" si="8"/>
        <v>50.801287183593026</v>
      </c>
      <c r="P65" s="9"/>
    </row>
    <row r="66" spans="1:16" ht="15.75">
      <c r="A66" s="29" t="s">
        <v>57</v>
      </c>
      <c r="B66" s="30"/>
      <c r="C66" s="31"/>
      <c r="D66" s="32">
        <f t="shared" ref="D66:M66" si="12">SUM(D67:D69)</f>
        <v>3357338</v>
      </c>
      <c r="E66" s="32">
        <f t="shared" si="12"/>
        <v>0</v>
      </c>
      <c r="F66" s="32">
        <f t="shared" si="12"/>
        <v>0</v>
      </c>
      <c r="G66" s="32">
        <f t="shared" si="12"/>
        <v>0</v>
      </c>
      <c r="H66" s="32">
        <f t="shared" si="12"/>
        <v>0</v>
      </c>
      <c r="I66" s="32">
        <f t="shared" si="12"/>
        <v>0</v>
      </c>
      <c r="J66" s="32">
        <f t="shared" si="12"/>
        <v>0</v>
      </c>
      <c r="K66" s="32">
        <f t="shared" si="12"/>
        <v>0</v>
      </c>
      <c r="L66" s="32">
        <f t="shared" si="12"/>
        <v>0</v>
      </c>
      <c r="M66" s="32">
        <f t="shared" si="12"/>
        <v>0</v>
      </c>
      <c r="N66" s="32">
        <f t="shared" ref="N66:N71" si="13">SUM(D66:M66)</f>
        <v>3357338</v>
      </c>
      <c r="O66" s="45">
        <f t="shared" si="8"/>
        <v>34.461805341709265</v>
      </c>
      <c r="P66" s="10"/>
    </row>
    <row r="67" spans="1:16">
      <c r="A67" s="13"/>
      <c r="B67" s="39">
        <v>351.1</v>
      </c>
      <c r="C67" s="21" t="s">
        <v>78</v>
      </c>
      <c r="D67" s="46">
        <v>842576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842576</v>
      </c>
      <c r="O67" s="47">
        <f t="shared" si="8"/>
        <v>8.6487241074911214</v>
      </c>
      <c r="P67" s="9"/>
    </row>
    <row r="68" spans="1:16">
      <c r="A68" s="13"/>
      <c r="B68" s="39">
        <v>352</v>
      </c>
      <c r="C68" s="21" t="s">
        <v>79</v>
      </c>
      <c r="D68" s="46">
        <v>36673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36673</v>
      </c>
      <c r="O68" s="47">
        <f t="shared" si="8"/>
        <v>0.3764344809180678</v>
      </c>
      <c r="P68" s="9"/>
    </row>
    <row r="69" spans="1:16">
      <c r="A69" s="13"/>
      <c r="B69" s="39">
        <v>354</v>
      </c>
      <c r="C69" s="21" t="s">
        <v>80</v>
      </c>
      <c r="D69" s="46">
        <v>2478089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2478089</v>
      </c>
      <c r="O69" s="47">
        <f t="shared" ref="O69:O85" si="14">(N69/O$87)</f>
        <v>25.436646753300074</v>
      </c>
      <c r="P69" s="9"/>
    </row>
    <row r="70" spans="1:16" ht="15.75">
      <c r="A70" s="29" t="s">
        <v>3</v>
      </c>
      <c r="B70" s="30"/>
      <c r="C70" s="31"/>
      <c r="D70" s="32">
        <f t="shared" ref="D70:M70" si="15">SUM(D71:D78)</f>
        <v>3359734</v>
      </c>
      <c r="E70" s="32">
        <f t="shared" si="15"/>
        <v>14529863</v>
      </c>
      <c r="F70" s="32">
        <f t="shared" si="15"/>
        <v>3767</v>
      </c>
      <c r="G70" s="32">
        <f t="shared" si="15"/>
        <v>0</v>
      </c>
      <c r="H70" s="32">
        <f t="shared" si="15"/>
        <v>270343</v>
      </c>
      <c r="I70" s="32">
        <f t="shared" si="15"/>
        <v>2968759</v>
      </c>
      <c r="J70" s="32">
        <f t="shared" si="15"/>
        <v>1487263</v>
      </c>
      <c r="K70" s="32">
        <f t="shared" si="15"/>
        <v>77855645</v>
      </c>
      <c r="L70" s="32">
        <f t="shared" si="15"/>
        <v>0</v>
      </c>
      <c r="M70" s="32">
        <f t="shared" si="15"/>
        <v>0</v>
      </c>
      <c r="N70" s="32">
        <f t="shared" si="13"/>
        <v>100475374</v>
      </c>
      <c r="O70" s="45">
        <f t="shared" si="14"/>
        <v>1031.3417297940916</v>
      </c>
      <c r="P70" s="10"/>
    </row>
    <row r="71" spans="1:16">
      <c r="A71" s="12"/>
      <c r="B71" s="25">
        <v>361.1</v>
      </c>
      <c r="C71" s="20" t="s">
        <v>81</v>
      </c>
      <c r="D71" s="46">
        <v>1358926</v>
      </c>
      <c r="E71" s="46">
        <v>1452432</v>
      </c>
      <c r="F71" s="46">
        <v>3767</v>
      </c>
      <c r="G71" s="46">
        <v>0</v>
      </c>
      <c r="H71" s="46">
        <v>3313</v>
      </c>
      <c r="I71" s="46">
        <v>0</v>
      </c>
      <c r="J71" s="46">
        <v>0</v>
      </c>
      <c r="K71" s="46">
        <v>9804141</v>
      </c>
      <c r="L71" s="46">
        <v>0</v>
      </c>
      <c r="M71" s="46">
        <v>0</v>
      </c>
      <c r="N71" s="46">
        <f t="shared" si="13"/>
        <v>12622579</v>
      </c>
      <c r="O71" s="47">
        <f t="shared" si="14"/>
        <v>129.56600151916405</v>
      </c>
      <c r="P71" s="9"/>
    </row>
    <row r="72" spans="1:16">
      <c r="A72" s="12"/>
      <c r="B72" s="25">
        <v>361.3</v>
      </c>
      <c r="C72" s="20" t="s">
        <v>82</v>
      </c>
      <c r="D72" s="46">
        <v>323140</v>
      </c>
      <c r="E72" s="46">
        <v>654173</v>
      </c>
      <c r="F72" s="46">
        <v>0</v>
      </c>
      <c r="G72" s="46">
        <v>0</v>
      </c>
      <c r="H72" s="46">
        <v>267014</v>
      </c>
      <c r="I72" s="46">
        <v>1704037</v>
      </c>
      <c r="J72" s="46">
        <v>928759</v>
      </c>
      <c r="K72" s="46">
        <v>38856239</v>
      </c>
      <c r="L72" s="46">
        <v>0</v>
      </c>
      <c r="M72" s="46">
        <v>0</v>
      </c>
      <c r="N72" s="46">
        <f t="shared" ref="N72:N78" si="16">SUM(D72:M72)</f>
        <v>42733362</v>
      </c>
      <c r="O72" s="47">
        <f t="shared" si="14"/>
        <v>438.64180575229415</v>
      </c>
      <c r="P72" s="9"/>
    </row>
    <row r="73" spans="1:16">
      <c r="A73" s="12"/>
      <c r="B73" s="25">
        <v>362</v>
      </c>
      <c r="C73" s="20" t="s">
        <v>83</v>
      </c>
      <c r="D73" s="46">
        <v>72197</v>
      </c>
      <c r="E73" s="46">
        <v>11133213</v>
      </c>
      <c r="F73" s="46">
        <v>0</v>
      </c>
      <c r="G73" s="46">
        <v>0</v>
      </c>
      <c r="H73" s="46">
        <v>0</v>
      </c>
      <c r="I73" s="46">
        <v>48219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6"/>
        <v>11253629</v>
      </c>
      <c r="O73" s="47">
        <f t="shared" si="14"/>
        <v>115.51424729527211</v>
      </c>
      <c r="P73" s="9"/>
    </row>
    <row r="74" spans="1:16">
      <c r="A74" s="12"/>
      <c r="B74" s="25">
        <v>364</v>
      </c>
      <c r="C74" s="20" t="s">
        <v>84</v>
      </c>
      <c r="D74" s="46">
        <v>894375</v>
      </c>
      <c r="E74" s="46">
        <v>13092</v>
      </c>
      <c r="F74" s="46">
        <v>0</v>
      </c>
      <c r="G74" s="46">
        <v>0</v>
      </c>
      <c r="H74" s="46">
        <v>0</v>
      </c>
      <c r="I74" s="46">
        <v>40000</v>
      </c>
      <c r="J74" s="46">
        <v>397815</v>
      </c>
      <c r="K74" s="46">
        <v>0</v>
      </c>
      <c r="L74" s="46">
        <v>0</v>
      </c>
      <c r="M74" s="46">
        <v>0</v>
      </c>
      <c r="N74" s="46">
        <f t="shared" si="16"/>
        <v>1345282</v>
      </c>
      <c r="O74" s="47">
        <f t="shared" si="14"/>
        <v>13.80881115148529</v>
      </c>
      <c r="P74" s="9"/>
    </row>
    <row r="75" spans="1:16">
      <c r="A75" s="12"/>
      <c r="B75" s="25">
        <v>365</v>
      </c>
      <c r="C75" s="20" t="s">
        <v>85</v>
      </c>
      <c r="D75" s="46">
        <v>8845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37559</v>
      </c>
      <c r="K75" s="46">
        <v>0</v>
      </c>
      <c r="L75" s="46">
        <v>0</v>
      </c>
      <c r="M75" s="46">
        <v>0</v>
      </c>
      <c r="N75" s="46">
        <f t="shared" si="16"/>
        <v>46404</v>
      </c>
      <c r="O75" s="47">
        <f t="shared" si="14"/>
        <v>0.47631951715218329</v>
      </c>
      <c r="P75" s="9"/>
    </row>
    <row r="76" spans="1:16">
      <c r="A76" s="12"/>
      <c r="B76" s="25">
        <v>366</v>
      </c>
      <c r="C76" s="20" t="s">
        <v>86</v>
      </c>
      <c r="D76" s="46">
        <v>174672</v>
      </c>
      <c r="E76" s="46">
        <v>454487</v>
      </c>
      <c r="F76" s="46">
        <v>0</v>
      </c>
      <c r="G76" s="46">
        <v>0</v>
      </c>
      <c r="H76" s="46">
        <v>0</v>
      </c>
      <c r="I76" s="46">
        <v>32185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6"/>
        <v>661344</v>
      </c>
      <c r="O76" s="47">
        <f t="shared" si="14"/>
        <v>6.7884461415286079</v>
      </c>
      <c r="P76" s="9"/>
    </row>
    <row r="77" spans="1:16">
      <c r="A77" s="12"/>
      <c r="B77" s="25">
        <v>368</v>
      </c>
      <c r="C77" s="20" t="s">
        <v>87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28965168</v>
      </c>
      <c r="L77" s="46">
        <v>0</v>
      </c>
      <c r="M77" s="46">
        <v>0</v>
      </c>
      <c r="N77" s="46">
        <f t="shared" si="16"/>
        <v>28965168</v>
      </c>
      <c r="O77" s="47">
        <f t="shared" si="14"/>
        <v>297.31649935332882</v>
      </c>
      <c r="P77" s="9"/>
    </row>
    <row r="78" spans="1:16">
      <c r="A78" s="12"/>
      <c r="B78" s="25">
        <v>369.9</v>
      </c>
      <c r="C78" s="20" t="s">
        <v>88</v>
      </c>
      <c r="D78" s="46">
        <v>527579</v>
      </c>
      <c r="E78" s="46">
        <v>822466</v>
      </c>
      <c r="F78" s="46">
        <v>0</v>
      </c>
      <c r="G78" s="46">
        <v>0</v>
      </c>
      <c r="H78" s="46">
        <v>16</v>
      </c>
      <c r="I78" s="46">
        <v>1144318</v>
      </c>
      <c r="J78" s="46">
        <v>123130</v>
      </c>
      <c r="K78" s="46">
        <v>230097</v>
      </c>
      <c r="L78" s="46">
        <v>0</v>
      </c>
      <c r="M78" s="46">
        <v>0</v>
      </c>
      <c r="N78" s="46">
        <f t="shared" si="16"/>
        <v>2847606</v>
      </c>
      <c r="O78" s="47">
        <f t="shared" si="14"/>
        <v>29.229599063866477</v>
      </c>
      <c r="P78" s="9"/>
    </row>
    <row r="79" spans="1:16" ht="15.75">
      <c r="A79" s="29" t="s">
        <v>58</v>
      </c>
      <c r="B79" s="30"/>
      <c r="C79" s="31"/>
      <c r="D79" s="32">
        <f t="shared" ref="D79:M79" si="17">SUM(D80:D84)</f>
        <v>38093094</v>
      </c>
      <c r="E79" s="32">
        <f t="shared" si="17"/>
        <v>24299423</v>
      </c>
      <c r="F79" s="32">
        <f t="shared" si="17"/>
        <v>370281</v>
      </c>
      <c r="G79" s="32">
        <f t="shared" si="17"/>
        <v>0</v>
      </c>
      <c r="H79" s="32">
        <f t="shared" si="17"/>
        <v>43996</v>
      </c>
      <c r="I79" s="32">
        <f t="shared" si="17"/>
        <v>20179885</v>
      </c>
      <c r="J79" s="32">
        <f t="shared" si="17"/>
        <v>2370461</v>
      </c>
      <c r="K79" s="32">
        <f t="shared" si="17"/>
        <v>0</v>
      </c>
      <c r="L79" s="32">
        <f t="shared" si="17"/>
        <v>0</v>
      </c>
      <c r="M79" s="32">
        <f t="shared" si="17"/>
        <v>1830158</v>
      </c>
      <c r="N79" s="32">
        <f t="shared" ref="N79:N85" si="18">SUM(D79:M79)</f>
        <v>87187298</v>
      </c>
      <c r="O79" s="45">
        <f t="shared" si="14"/>
        <v>894.94465315842422</v>
      </c>
      <c r="P79" s="9"/>
    </row>
    <row r="80" spans="1:16">
      <c r="A80" s="12"/>
      <c r="B80" s="25">
        <v>381</v>
      </c>
      <c r="C80" s="20" t="s">
        <v>89</v>
      </c>
      <c r="D80" s="46">
        <v>38093094</v>
      </c>
      <c r="E80" s="46">
        <v>1227827</v>
      </c>
      <c r="F80" s="46">
        <v>370281</v>
      </c>
      <c r="G80" s="46">
        <v>0</v>
      </c>
      <c r="H80" s="46">
        <v>43996</v>
      </c>
      <c r="I80" s="46">
        <v>4580190</v>
      </c>
      <c r="J80" s="46">
        <v>441130</v>
      </c>
      <c r="K80" s="46">
        <v>0</v>
      </c>
      <c r="L80" s="46">
        <v>0</v>
      </c>
      <c r="M80" s="46">
        <v>0</v>
      </c>
      <c r="N80" s="46">
        <f t="shared" si="18"/>
        <v>44756518</v>
      </c>
      <c r="O80" s="47">
        <f t="shared" si="14"/>
        <v>459.40873724620724</v>
      </c>
      <c r="P80" s="9"/>
    </row>
    <row r="81" spans="1:119">
      <c r="A81" s="12"/>
      <c r="B81" s="25">
        <v>384</v>
      </c>
      <c r="C81" s="20" t="s">
        <v>90</v>
      </c>
      <c r="D81" s="46">
        <v>0</v>
      </c>
      <c r="E81" s="46">
        <v>23071596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8"/>
        <v>23071596</v>
      </c>
      <c r="O81" s="47">
        <f t="shared" si="14"/>
        <v>236.82121081480568</v>
      </c>
      <c r="P81" s="9"/>
    </row>
    <row r="82" spans="1:119">
      <c r="A82" s="12"/>
      <c r="B82" s="25">
        <v>389.1</v>
      </c>
      <c r="C82" s="20" t="s">
        <v>91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8464961</v>
      </c>
      <c r="J82" s="46">
        <v>1929331</v>
      </c>
      <c r="K82" s="46">
        <v>0</v>
      </c>
      <c r="L82" s="46">
        <v>0</v>
      </c>
      <c r="M82" s="46">
        <v>82954</v>
      </c>
      <c r="N82" s="46">
        <f t="shared" si="18"/>
        <v>10477246</v>
      </c>
      <c r="O82" s="47">
        <f t="shared" si="14"/>
        <v>107.54496930878035</v>
      </c>
      <c r="P82" s="9"/>
    </row>
    <row r="83" spans="1:119">
      <c r="A83" s="12"/>
      <c r="B83" s="25">
        <v>389.7</v>
      </c>
      <c r="C83" s="20" t="s">
        <v>93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4695036</v>
      </c>
      <c r="J83" s="46">
        <v>0</v>
      </c>
      <c r="K83" s="46">
        <v>0</v>
      </c>
      <c r="L83" s="46">
        <v>0</v>
      </c>
      <c r="M83" s="46">
        <v>1747204</v>
      </c>
      <c r="N83" s="46">
        <f t="shared" si="18"/>
        <v>6442240</v>
      </c>
      <c r="O83" s="47">
        <f t="shared" si="14"/>
        <v>66.127158136765829</v>
      </c>
      <c r="P83" s="9"/>
    </row>
    <row r="84" spans="1:119" ht="15.75" thickBot="1">
      <c r="A84" s="12"/>
      <c r="B84" s="25">
        <v>389.8</v>
      </c>
      <c r="C84" s="20" t="s">
        <v>94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2439698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8"/>
        <v>2439698</v>
      </c>
      <c r="O84" s="47">
        <f t="shared" si="14"/>
        <v>25.042577651865081</v>
      </c>
      <c r="P84" s="9"/>
    </row>
    <row r="85" spans="1:119" ht="16.5" thickBot="1">
      <c r="A85" s="14" t="s">
        <v>76</v>
      </c>
      <c r="B85" s="23"/>
      <c r="C85" s="22"/>
      <c r="D85" s="15">
        <f t="shared" ref="D85:M85" si="19">SUM(D5,D16,D26,D49,D66,D70,D79)</f>
        <v>94854510</v>
      </c>
      <c r="E85" s="15">
        <f t="shared" si="19"/>
        <v>62762291</v>
      </c>
      <c r="F85" s="15">
        <f t="shared" si="19"/>
        <v>374048</v>
      </c>
      <c r="G85" s="15">
        <f t="shared" si="19"/>
        <v>0</v>
      </c>
      <c r="H85" s="15">
        <f t="shared" si="19"/>
        <v>314339</v>
      </c>
      <c r="I85" s="15">
        <f t="shared" si="19"/>
        <v>447267368</v>
      </c>
      <c r="J85" s="15">
        <f t="shared" si="19"/>
        <v>60134056</v>
      </c>
      <c r="K85" s="15">
        <f t="shared" si="19"/>
        <v>77855645</v>
      </c>
      <c r="L85" s="15">
        <f t="shared" si="19"/>
        <v>0</v>
      </c>
      <c r="M85" s="15">
        <f t="shared" si="19"/>
        <v>13406627</v>
      </c>
      <c r="N85" s="15">
        <f t="shared" si="18"/>
        <v>756968884</v>
      </c>
      <c r="O85" s="38">
        <f t="shared" si="14"/>
        <v>7769.9994251811704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40"/>
      <c r="B87" s="41"/>
      <c r="C87" s="41"/>
      <c r="D87" s="42"/>
      <c r="E87" s="42"/>
      <c r="F87" s="42"/>
      <c r="G87" s="42"/>
      <c r="H87" s="42"/>
      <c r="I87" s="42"/>
      <c r="J87" s="42"/>
      <c r="K87" s="42"/>
      <c r="L87" s="48" t="s">
        <v>104</v>
      </c>
      <c r="M87" s="48"/>
      <c r="N87" s="48"/>
      <c r="O87" s="43">
        <v>97422</v>
      </c>
    </row>
    <row r="88" spans="1:119">
      <c r="A88" s="49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1"/>
    </row>
    <row r="89" spans="1:119" ht="15.75" thickBot="1">
      <c r="A89" s="52" t="s">
        <v>105</v>
      </c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4"/>
    </row>
  </sheetData>
  <mergeCells count="10">
    <mergeCell ref="A89:O89"/>
    <mergeCell ref="L87:N87"/>
    <mergeCell ref="A88:O8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102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95</v>
      </c>
      <c r="B3" s="62"/>
      <c r="C3" s="63"/>
      <c r="D3" s="67" t="s">
        <v>52</v>
      </c>
      <c r="E3" s="68"/>
      <c r="F3" s="68"/>
      <c r="G3" s="68"/>
      <c r="H3" s="69"/>
      <c r="I3" s="67" t="s">
        <v>53</v>
      </c>
      <c r="J3" s="69"/>
      <c r="K3" s="67" t="s">
        <v>55</v>
      </c>
      <c r="L3" s="69"/>
      <c r="M3" s="36"/>
      <c r="N3" s="37"/>
      <c r="O3" s="70" t="s">
        <v>100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96</v>
      </c>
      <c r="F4" s="34" t="s">
        <v>97</v>
      </c>
      <c r="G4" s="34" t="s">
        <v>98</v>
      </c>
      <c r="H4" s="34" t="s">
        <v>5</v>
      </c>
      <c r="I4" s="34" t="s">
        <v>6</v>
      </c>
      <c r="J4" s="35" t="s">
        <v>99</v>
      </c>
      <c r="K4" s="35" t="s">
        <v>7</v>
      </c>
      <c r="L4" s="35" t="s">
        <v>8</v>
      </c>
      <c r="M4" s="35" t="s">
        <v>9</v>
      </c>
      <c r="N4" s="35" t="s">
        <v>54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34906366</v>
      </c>
      <c r="E5" s="27">
        <f t="shared" si="0"/>
        <v>10847431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403337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3663849</v>
      </c>
      <c r="N5" s="28">
        <f>SUM(D5:M5)</f>
        <v>49820983</v>
      </c>
      <c r="O5" s="33">
        <f t="shared" ref="O5:O36" si="1">(N5/O$90)</f>
        <v>529.09298769155612</v>
      </c>
      <c r="P5" s="6"/>
    </row>
    <row r="6" spans="1:133">
      <c r="A6" s="12"/>
      <c r="B6" s="25">
        <v>311</v>
      </c>
      <c r="C6" s="20" t="s">
        <v>2</v>
      </c>
      <c r="D6" s="46">
        <v>19703976</v>
      </c>
      <c r="E6" s="46">
        <v>5914889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3663849</v>
      </c>
      <c r="N6" s="46">
        <f>SUM(D6:M6)</f>
        <v>29282714</v>
      </c>
      <c r="O6" s="47">
        <f t="shared" si="1"/>
        <v>310.97898325244523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403337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403337</v>
      </c>
      <c r="O7" s="47">
        <f t="shared" si="1"/>
        <v>4.2833915656892838</v>
      </c>
      <c r="P7" s="9"/>
    </row>
    <row r="8" spans="1:133">
      <c r="A8" s="12"/>
      <c r="B8" s="25">
        <v>312.3</v>
      </c>
      <c r="C8" s="20" t="s">
        <v>11</v>
      </c>
      <c r="D8" s="46">
        <v>0</v>
      </c>
      <c r="E8" s="46">
        <v>425259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425259</v>
      </c>
      <c r="O8" s="47">
        <f t="shared" si="1"/>
        <v>4.5162006308210234</v>
      </c>
      <c r="P8" s="9"/>
    </row>
    <row r="9" spans="1:133">
      <c r="A9" s="12"/>
      <c r="B9" s="25">
        <v>312.41000000000003</v>
      </c>
      <c r="C9" s="20" t="s">
        <v>13</v>
      </c>
      <c r="D9" s="46">
        <v>0</v>
      </c>
      <c r="E9" s="46">
        <v>2317715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2317715</v>
      </c>
      <c r="O9" s="47">
        <f t="shared" si="1"/>
        <v>24.613861070696558</v>
      </c>
      <c r="P9" s="9"/>
    </row>
    <row r="10" spans="1:133">
      <c r="A10" s="12"/>
      <c r="B10" s="25">
        <v>312.42</v>
      </c>
      <c r="C10" s="20" t="s">
        <v>12</v>
      </c>
      <c r="D10" s="46">
        <v>0</v>
      </c>
      <c r="E10" s="46">
        <v>2189568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2189568</v>
      </c>
      <c r="O10" s="47">
        <f t="shared" si="1"/>
        <v>23.252954982317895</v>
      </c>
      <c r="P10" s="9"/>
    </row>
    <row r="11" spans="1:133">
      <c r="A11" s="12"/>
      <c r="B11" s="25">
        <v>314.10000000000002</v>
      </c>
      <c r="C11" s="20" t="s">
        <v>14</v>
      </c>
      <c r="D11" s="46">
        <v>7313240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7313240</v>
      </c>
      <c r="O11" s="47">
        <f t="shared" si="1"/>
        <v>77.665749816807022</v>
      </c>
      <c r="P11" s="9"/>
    </row>
    <row r="12" spans="1:133">
      <c r="A12" s="12"/>
      <c r="B12" s="25">
        <v>314.2</v>
      </c>
      <c r="C12" s="20" t="s">
        <v>16</v>
      </c>
      <c r="D12" s="46">
        <v>6410782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6410782</v>
      </c>
      <c r="O12" s="47">
        <f t="shared" si="1"/>
        <v>68.081751855824479</v>
      </c>
      <c r="P12" s="9"/>
    </row>
    <row r="13" spans="1:133">
      <c r="A13" s="12"/>
      <c r="B13" s="25">
        <v>314.3</v>
      </c>
      <c r="C13" s="20" t="s">
        <v>15</v>
      </c>
      <c r="D13" s="46">
        <v>1246506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1246506</v>
      </c>
      <c r="O13" s="47">
        <f t="shared" si="1"/>
        <v>13.237747310514745</v>
      </c>
      <c r="P13" s="9"/>
    </row>
    <row r="14" spans="1:133">
      <c r="A14" s="12"/>
      <c r="B14" s="25">
        <v>314.39999999999998</v>
      </c>
      <c r="C14" s="20" t="s">
        <v>17</v>
      </c>
      <c r="D14" s="46">
        <v>41201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41201</v>
      </c>
      <c r="O14" s="47">
        <f t="shared" si="1"/>
        <v>0.43754978069942546</v>
      </c>
      <c r="P14" s="9"/>
    </row>
    <row r="15" spans="1:133">
      <c r="A15" s="12"/>
      <c r="B15" s="25">
        <v>314.8</v>
      </c>
      <c r="C15" s="20" t="s">
        <v>18</v>
      </c>
      <c r="D15" s="46">
        <v>190661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190661</v>
      </c>
      <c r="O15" s="47">
        <f t="shared" si="1"/>
        <v>2.0247974257404713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SUM(D17:D25)</f>
        <v>2813233</v>
      </c>
      <c r="E16" s="32">
        <f t="shared" si="3"/>
        <v>1178793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1257336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5249362</v>
      </c>
      <c r="O16" s="45">
        <f t="shared" si="1"/>
        <v>55.747607871456943</v>
      </c>
      <c r="P16" s="10"/>
    </row>
    <row r="17" spans="1:16">
      <c r="A17" s="12"/>
      <c r="B17" s="25">
        <v>322</v>
      </c>
      <c r="C17" s="20" t="s">
        <v>0</v>
      </c>
      <c r="D17" s="46">
        <v>818956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818956</v>
      </c>
      <c r="O17" s="47">
        <f t="shared" si="1"/>
        <v>8.6972165287851908</v>
      </c>
      <c r="P17" s="9"/>
    </row>
    <row r="18" spans="1:16">
      <c r="A18" s="12"/>
      <c r="B18" s="25">
        <v>323.39999999999998</v>
      </c>
      <c r="C18" s="20" t="s">
        <v>20</v>
      </c>
      <c r="D18" s="46">
        <v>251344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5" si="4">SUM(D18:M18)</f>
        <v>251344</v>
      </c>
      <c r="O18" s="47">
        <f t="shared" si="1"/>
        <v>2.6692437581640349</v>
      </c>
      <c r="P18" s="9"/>
    </row>
    <row r="19" spans="1:16">
      <c r="A19" s="12"/>
      <c r="B19" s="25">
        <v>323.7</v>
      </c>
      <c r="C19" s="20" t="s">
        <v>21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404990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404990</v>
      </c>
      <c r="O19" s="47">
        <f t="shared" si="1"/>
        <v>4.3009462315346791</v>
      </c>
      <c r="P19" s="9"/>
    </row>
    <row r="20" spans="1:16">
      <c r="A20" s="12"/>
      <c r="B20" s="25">
        <v>324.12</v>
      </c>
      <c r="C20" s="20" t="s">
        <v>22</v>
      </c>
      <c r="D20" s="46">
        <v>0</v>
      </c>
      <c r="E20" s="46">
        <v>247420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247420</v>
      </c>
      <c r="O20" s="47">
        <f t="shared" si="1"/>
        <v>2.6275713390609901</v>
      </c>
      <c r="P20" s="9"/>
    </row>
    <row r="21" spans="1:16">
      <c r="A21" s="12"/>
      <c r="B21" s="25">
        <v>324.22000000000003</v>
      </c>
      <c r="C21" s="20" t="s">
        <v>23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852346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852346</v>
      </c>
      <c r="O21" s="47">
        <f t="shared" si="1"/>
        <v>9.0518144069326585</v>
      </c>
      <c r="P21" s="9"/>
    </row>
    <row r="22" spans="1:16">
      <c r="A22" s="12"/>
      <c r="B22" s="25">
        <v>324.32</v>
      </c>
      <c r="C22" s="20" t="s">
        <v>24</v>
      </c>
      <c r="D22" s="46">
        <v>0</v>
      </c>
      <c r="E22" s="46">
        <v>25001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25001</v>
      </c>
      <c r="O22" s="47">
        <f t="shared" si="1"/>
        <v>0.26550768348502063</v>
      </c>
      <c r="P22" s="9"/>
    </row>
    <row r="23" spans="1:16">
      <c r="A23" s="12"/>
      <c r="B23" s="25">
        <v>324.62</v>
      </c>
      <c r="C23" s="20" t="s">
        <v>25</v>
      </c>
      <c r="D23" s="46">
        <v>0</v>
      </c>
      <c r="E23" s="46">
        <v>353303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353303</v>
      </c>
      <c r="O23" s="47">
        <f t="shared" si="1"/>
        <v>3.7520363624778308</v>
      </c>
      <c r="P23" s="9"/>
    </row>
    <row r="24" spans="1:16">
      <c r="A24" s="12"/>
      <c r="B24" s="25">
        <v>325.10000000000002</v>
      </c>
      <c r="C24" s="20" t="s">
        <v>26</v>
      </c>
      <c r="D24" s="46">
        <v>0</v>
      </c>
      <c r="E24" s="46">
        <v>553069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553069</v>
      </c>
      <c r="O24" s="47">
        <f t="shared" si="1"/>
        <v>5.8735278187823239</v>
      </c>
      <c r="P24" s="9"/>
    </row>
    <row r="25" spans="1:16">
      <c r="A25" s="12"/>
      <c r="B25" s="25">
        <v>329</v>
      </c>
      <c r="C25" s="20" t="s">
        <v>27</v>
      </c>
      <c r="D25" s="46">
        <v>1742933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1742933</v>
      </c>
      <c r="O25" s="47">
        <f t="shared" si="1"/>
        <v>18.50974374223421</v>
      </c>
      <c r="P25" s="9"/>
    </row>
    <row r="26" spans="1:16" ht="15.75">
      <c r="A26" s="29" t="s">
        <v>29</v>
      </c>
      <c r="B26" s="30"/>
      <c r="C26" s="31"/>
      <c r="D26" s="32">
        <f t="shared" ref="D26:M26" si="5">SUM(D27:D50)</f>
        <v>8527834</v>
      </c>
      <c r="E26" s="32">
        <f t="shared" si="5"/>
        <v>7184637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332725</v>
      </c>
      <c r="J26" s="32">
        <f t="shared" si="5"/>
        <v>140978</v>
      </c>
      <c r="K26" s="32">
        <f t="shared" si="5"/>
        <v>0</v>
      </c>
      <c r="L26" s="32">
        <f t="shared" si="5"/>
        <v>0</v>
      </c>
      <c r="M26" s="32">
        <f t="shared" si="5"/>
        <v>3658594</v>
      </c>
      <c r="N26" s="44">
        <f>SUM(D26:M26)</f>
        <v>19844768</v>
      </c>
      <c r="O26" s="45">
        <f t="shared" si="1"/>
        <v>210.74910527489567</v>
      </c>
      <c r="P26" s="10"/>
    </row>
    <row r="27" spans="1:16">
      <c r="A27" s="12"/>
      <c r="B27" s="25">
        <v>331.2</v>
      </c>
      <c r="C27" s="20" t="s">
        <v>28</v>
      </c>
      <c r="D27" s="46">
        <v>28117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45" si="6">SUM(D27:M27)</f>
        <v>28117</v>
      </c>
      <c r="O27" s="47">
        <f t="shared" si="1"/>
        <v>0.29859923749243333</v>
      </c>
      <c r="P27" s="9"/>
    </row>
    <row r="28" spans="1:16">
      <c r="A28" s="12"/>
      <c r="B28" s="25">
        <v>331.39</v>
      </c>
      <c r="C28" s="20" t="s">
        <v>32</v>
      </c>
      <c r="D28" s="46">
        <v>0</v>
      </c>
      <c r="E28" s="46">
        <v>736607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736607</v>
      </c>
      <c r="O28" s="47">
        <f t="shared" si="1"/>
        <v>7.8226798211611781</v>
      </c>
      <c r="P28" s="9"/>
    </row>
    <row r="29" spans="1:16">
      <c r="A29" s="12"/>
      <c r="B29" s="25">
        <v>331.41</v>
      </c>
      <c r="C29" s="20" t="s">
        <v>33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146136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146136</v>
      </c>
      <c r="O29" s="47">
        <f t="shared" si="1"/>
        <v>1.5519471554644606</v>
      </c>
      <c r="P29" s="9"/>
    </row>
    <row r="30" spans="1:16">
      <c r="A30" s="12"/>
      <c r="B30" s="25">
        <v>331.42</v>
      </c>
      <c r="C30" s="20" t="s">
        <v>34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2787785</v>
      </c>
      <c r="N30" s="46">
        <f t="shared" si="6"/>
        <v>2787785</v>
      </c>
      <c r="O30" s="47">
        <f t="shared" si="1"/>
        <v>29.605949258201203</v>
      </c>
      <c r="P30" s="9"/>
    </row>
    <row r="31" spans="1:16">
      <c r="A31" s="12"/>
      <c r="B31" s="25">
        <v>331.5</v>
      </c>
      <c r="C31" s="20" t="s">
        <v>30</v>
      </c>
      <c r="D31" s="46">
        <v>0</v>
      </c>
      <c r="E31" s="46">
        <v>1428445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1428445</v>
      </c>
      <c r="O31" s="47">
        <f t="shared" si="1"/>
        <v>15.169918120705585</v>
      </c>
      <c r="P31" s="9"/>
    </row>
    <row r="32" spans="1:16">
      <c r="A32" s="12"/>
      <c r="B32" s="25">
        <v>334.2</v>
      </c>
      <c r="C32" s="20" t="s">
        <v>31</v>
      </c>
      <c r="D32" s="46">
        <v>104910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104910</v>
      </c>
      <c r="O32" s="47">
        <f t="shared" si="1"/>
        <v>1.1141318777014326</v>
      </c>
      <c r="P32" s="9"/>
    </row>
    <row r="33" spans="1:16">
      <c r="A33" s="12"/>
      <c r="B33" s="25">
        <v>334.36</v>
      </c>
      <c r="C33" s="20" t="s">
        <v>35</v>
      </c>
      <c r="D33" s="46">
        <v>0</v>
      </c>
      <c r="E33" s="46">
        <v>266034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266034</v>
      </c>
      <c r="O33" s="47">
        <f t="shared" si="1"/>
        <v>2.82524983273685</v>
      </c>
      <c r="P33" s="9"/>
    </row>
    <row r="34" spans="1:16">
      <c r="A34" s="12"/>
      <c r="B34" s="25">
        <v>334.39</v>
      </c>
      <c r="C34" s="20" t="s">
        <v>36</v>
      </c>
      <c r="D34" s="46">
        <v>226136</v>
      </c>
      <c r="E34" s="46">
        <v>60124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286260</v>
      </c>
      <c r="O34" s="47">
        <f t="shared" si="1"/>
        <v>3.0400475770737976</v>
      </c>
      <c r="P34" s="9"/>
    </row>
    <row r="35" spans="1:16">
      <c r="A35" s="12"/>
      <c r="B35" s="25">
        <v>334.41</v>
      </c>
      <c r="C35" s="20" t="s">
        <v>37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137702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137702</v>
      </c>
      <c r="O35" s="47">
        <f t="shared" si="1"/>
        <v>1.4623790660875291</v>
      </c>
      <c r="P35" s="9"/>
    </row>
    <row r="36" spans="1:16">
      <c r="A36" s="12"/>
      <c r="B36" s="25">
        <v>334.42</v>
      </c>
      <c r="C36" s="20" t="s">
        <v>38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870809</v>
      </c>
      <c r="N36" s="46">
        <f t="shared" si="6"/>
        <v>870809</v>
      </c>
      <c r="O36" s="47">
        <f t="shared" si="1"/>
        <v>9.2478892983443597</v>
      </c>
      <c r="P36" s="9"/>
    </row>
    <row r="37" spans="1:16">
      <c r="A37" s="12"/>
      <c r="B37" s="25">
        <v>334.49</v>
      </c>
      <c r="C37" s="20" t="s">
        <v>39</v>
      </c>
      <c r="D37" s="46">
        <v>0</v>
      </c>
      <c r="E37" s="46">
        <v>1231651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1231651</v>
      </c>
      <c r="O37" s="47">
        <f t="shared" ref="O37:O68" si="7">(N37/O$90)</f>
        <v>13.079988955322154</v>
      </c>
      <c r="P37" s="9"/>
    </row>
    <row r="38" spans="1:16">
      <c r="A38" s="12"/>
      <c r="B38" s="25">
        <v>334.5</v>
      </c>
      <c r="C38" s="20" t="s">
        <v>40</v>
      </c>
      <c r="D38" s="46">
        <v>0</v>
      </c>
      <c r="E38" s="46">
        <v>888648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888648</v>
      </c>
      <c r="O38" s="47">
        <f t="shared" si="7"/>
        <v>9.4373373830485434</v>
      </c>
      <c r="P38" s="9"/>
    </row>
    <row r="39" spans="1:16">
      <c r="A39" s="12"/>
      <c r="B39" s="25">
        <v>334.7</v>
      </c>
      <c r="C39" s="20" t="s">
        <v>41</v>
      </c>
      <c r="D39" s="46">
        <v>0</v>
      </c>
      <c r="E39" s="46">
        <v>616112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616112</v>
      </c>
      <c r="O39" s="47">
        <f t="shared" si="7"/>
        <v>6.5430370740099617</v>
      </c>
      <c r="P39" s="9"/>
    </row>
    <row r="40" spans="1:16">
      <c r="A40" s="12"/>
      <c r="B40" s="25">
        <v>335.14</v>
      </c>
      <c r="C40" s="20" t="s">
        <v>42</v>
      </c>
      <c r="D40" s="46">
        <v>192284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192284</v>
      </c>
      <c r="O40" s="47">
        <f t="shared" si="7"/>
        <v>2.042033495109544</v>
      </c>
      <c r="P40" s="9"/>
    </row>
    <row r="41" spans="1:16">
      <c r="A41" s="12"/>
      <c r="B41" s="25">
        <v>335.15</v>
      </c>
      <c r="C41" s="20" t="s">
        <v>43</v>
      </c>
      <c r="D41" s="46">
        <v>71405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71405</v>
      </c>
      <c r="O41" s="47">
        <f t="shared" si="7"/>
        <v>0.75831271306139358</v>
      </c>
      <c r="P41" s="9"/>
    </row>
    <row r="42" spans="1:16">
      <c r="A42" s="12"/>
      <c r="B42" s="25">
        <v>335.18</v>
      </c>
      <c r="C42" s="20" t="s">
        <v>44</v>
      </c>
      <c r="D42" s="46">
        <v>4478244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6"/>
        <v>4478244</v>
      </c>
      <c r="O42" s="47">
        <f t="shared" si="7"/>
        <v>47.558425283816362</v>
      </c>
      <c r="P42" s="9"/>
    </row>
    <row r="43" spans="1:16">
      <c r="A43" s="12"/>
      <c r="B43" s="25">
        <v>335.19</v>
      </c>
      <c r="C43" s="20" t="s">
        <v>59</v>
      </c>
      <c r="D43" s="46">
        <v>1801908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6"/>
        <v>1801908</v>
      </c>
      <c r="O43" s="47">
        <f t="shared" si="7"/>
        <v>19.136051315272454</v>
      </c>
      <c r="P43" s="9"/>
    </row>
    <row r="44" spans="1:16">
      <c r="A44" s="12"/>
      <c r="B44" s="25">
        <v>335.29</v>
      </c>
      <c r="C44" s="20" t="s">
        <v>45</v>
      </c>
      <c r="D44" s="46">
        <v>46630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6"/>
        <v>46630</v>
      </c>
      <c r="O44" s="47">
        <f t="shared" si="7"/>
        <v>0.49520512303133929</v>
      </c>
      <c r="P44" s="9"/>
    </row>
    <row r="45" spans="1:16">
      <c r="A45" s="12"/>
      <c r="B45" s="25">
        <v>335.49</v>
      </c>
      <c r="C45" s="20" t="s">
        <v>46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140978</v>
      </c>
      <c r="K45" s="46">
        <v>0</v>
      </c>
      <c r="L45" s="46">
        <v>0</v>
      </c>
      <c r="M45" s="46">
        <v>0</v>
      </c>
      <c r="N45" s="46">
        <f t="shared" si="6"/>
        <v>140978</v>
      </c>
      <c r="O45" s="47">
        <f t="shared" si="7"/>
        <v>1.4971698013019976</v>
      </c>
      <c r="P45" s="9"/>
    </row>
    <row r="46" spans="1:16">
      <c r="A46" s="12"/>
      <c r="B46" s="25">
        <v>337.2</v>
      </c>
      <c r="C46" s="20" t="s">
        <v>47</v>
      </c>
      <c r="D46" s="46">
        <v>443654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2" si="8">SUM(D46:M46)</f>
        <v>443654</v>
      </c>
      <c r="O46" s="47">
        <f t="shared" si="7"/>
        <v>4.7115533702197254</v>
      </c>
      <c r="P46" s="9"/>
    </row>
    <row r="47" spans="1:16">
      <c r="A47" s="12"/>
      <c r="B47" s="25">
        <v>337.3</v>
      </c>
      <c r="C47" s="20" t="s">
        <v>48</v>
      </c>
      <c r="D47" s="46">
        <v>96974</v>
      </c>
      <c r="E47" s="46">
        <v>379021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475995</v>
      </c>
      <c r="O47" s="47">
        <f t="shared" si="7"/>
        <v>5.0550109915784329</v>
      </c>
      <c r="P47" s="9"/>
    </row>
    <row r="48" spans="1:16">
      <c r="A48" s="12"/>
      <c r="B48" s="25">
        <v>337.4</v>
      </c>
      <c r="C48" s="20" t="s">
        <v>49</v>
      </c>
      <c r="D48" s="46">
        <v>0</v>
      </c>
      <c r="E48" s="46">
        <v>1178551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1178551</v>
      </c>
      <c r="O48" s="47">
        <f t="shared" si="7"/>
        <v>12.516073192230493</v>
      </c>
      <c r="P48" s="9"/>
    </row>
    <row r="49" spans="1:16">
      <c r="A49" s="12"/>
      <c r="B49" s="25">
        <v>337.7</v>
      </c>
      <c r="C49" s="20" t="s">
        <v>50</v>
      </c>
      <c r="D49" s="46">
        <v>1032972</v>
      </c>
      <c r="E49" s="46">
        <v>399444</v>
      </c>
      <c r="F49" s="46">
        <v>0</v>
      </c>
      <c r="G49" s="46">
        <v>0</v>
      </c>
      <c r="H49" s="46">
        <v>0</v>
      </c>
      <c r="I49" s="46">
        <v>48887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1481303</v>
      </c>
      <c r="O49" s="47">
        <f t="shared" si="7"/>
        <v>15.731263872221573</v>
      </c>
      <c r="P49" s="9"/>
    </row>
    <row r="50" spans="1:16">
      <c r="A50" s="12"/>
      <c r="B50" s="25">
        <v>337.9</v>
      </c>
      <c r="C50" s="20" t="s">
        <v>51</v>
      </c>
      <c r="D50" s="46">
        <v>4600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8"/>
        <v>4600</v>
      </c>
      <c r="O50" s="47">
        <f t="shared" si="7"/>
        <v>4.8851459702855683E-2</v>
      </c>
      <c r="P50" s="9"/>
    </row>
    <row r="51" spans="1:16" ht="15.75">
      <c r="A51" s="29" t="s">
        <v>56</v>
      </c>
      <c r="B51" s="30"/>
      <c r="C51" s="31"/>
      <c r="D51" s="32">
        <f t="shared" ref="D51:M51" si="9">SUM(D52:D67)</f>
        <v>3684745</v>
      </c>
      <c r="E51" s="32">
        <f t="shared" si="9"/>
        <v>4916658</v>
      </c>
      <c r="F51" s="32">
        <f t="shared" si="9"/>
        <v>0</v>
      </c>
      <c r="G51" s="32">
        <f t="shared" si="9"/>
        <v>0</v>
      </c>
      <c r="H51" s="32">
        <f t="shared" si="9"/>
        <v>0</v>
      </c>
      <c r="I51" s="32">
        <f t="shared" si="9"/>
        <v>411130219</v>
      </c>
      <c r="J51" s="32">
        <f t="shared" si="9"/>
        <v>49262769</v>
      </c>
      <c r="K51" s="32">
        <f t="shared" si="9"/>
        <v>0</v>
      </c>
      <c r="L51" s="32">
        <f t="shared" si="9"/>
        <v>0</v>
      </c>
      <c r="M51" s="32">
        <f t="shared" si="9"/>
        <v>2527484</v>
      </c>
      <c r="N51" s="32">
        <f t="shared" si="8"/>
        <v>471521875</v>
      </c>
      <c r="O51" s="45">
        <f t="shared" si="7"/>
        <v>5007.5069294733603</v>
      </c>
      <c r="P51" s="10"/>
    </row>
    <row r="52" spans="1:16">
      <c r="A52" s="12"/>
      <c r="B52" s="25">
        <v>341.2</v>
      </c>
      <c r="C52" s="20" t="s">
        <v>60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49262769</v>
      </c>
      <c r="K52" s="46">
        <v>0</v>
      </c>
      <c r="L52" s="46">
        <v>0</v>
      </c>
      <c r="M52" s="46">
        <v>0</v>
      </c>
      <c r="N52" s="46">
        <f t="shared" si="8"/>
        <v>49262769</v>
      </c>
      <c r="O52" s="47">
        <f t="shared" si="7"/>
        <v>523.16482057708447</v>
      </c>
      <c r="P52" s="9"/>
    </row>
    <row r="53" spans="1:16">
      <c r="A53" s="12"/>
      <c r="B53" s="25">
        <v>341.9</v>
      </c>
      <c r="C53" s="20" t="s">
        <v>61</v>
      </c>
      <c r="D53" s="46">
        <v>157481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67" si="10">SUM(D53:M53)</f>
        <v>157481</v>
      </c>
      <c r="O53" s="47">
        <f t="shared" si="7"/>
        <v>1.6724297229272644</v>
      </c>
      <c r="P53" s="9"/>
    </row>
    <row r="54" spans="1:16">
      <c r="A54" s="12"/>
      <c r="B54" s="25">
        <v>342.1</v>
      </c>
      <c r="C54" s="20" t="s">
        <v>62</v>
      </c>
      <c r="D54" s="46">
        <v>901232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901232</v>
      </c>
      <c r="O54" s="47">
        <f t="shared" si="7"/>
        <v>9.570977984983486</v>
      </c>
      <c r="P54" s="9"/>
    </row>
    <row r="55" spans="1:16">
      <c r="A55" s="12"/>
      <c r="B55" s="25">
        <v>342.2</v>
      </c>
      <c r="C55" s="20" t="s">
        <v>63</v>
      </c>
      <c r="D55" s="46">
        <v>96363</v>
      </c>
      <c r="E55" s="46">
        <v>377757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474120</v>
      </c>
      <c r="O55" s="47">
        <f t="shared" si="7"/>
        <v>5.0350987118082475</v>
      </c>
      <c r="P55" s="9"/>
    </row>
    <row r="56" spans="1:16">
      <c r="A56" s="12"/>
      <c r="B56" s="25">
        <v>343.1</v>
      </c>
      <c r="C56" s="20" t="s">
        <v>64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343366946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343366946</v>
      </c>
      <c r="O56" s="47">
        <f t="shared" si="7"/>
        <v>3646.5166360460053</v>
      </c>
      <c r="P56" s="9"/>
    </row>
    <row r="57" spans="1:16">
      <c r="A57" s="12"/>
      <c r="B57" s="25">
        <v>343.3</v>
      </c>
      <c r="C57" s="20" t="s">
        <v>65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23029044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23029044</v>
      </c>
      <c r="O57" s="47">
        <f t="shared" si="7"/>
        <v>244.56574238288925</v>
      </c>
      <c r="P57" s="9"/>
    </row>
    <row r="58" spans="1:16">
      <c r="A58" s="12"/>
      <c r="B58" s="25">
        <v>343.4</v>
      </c>
      <c r="C58" s="20" t="s">
        <v>66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12733365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12733365</v>
      </c>
      <c r="O58" s="47">
        <f t="shared" si="7"/>
        <v>135.22684069114194</v>
      </c>
      <c r="P58" s="9"/>
    </row>
    <row r="59" spans="1:16">
      <c r="A59" s="12"/>
      <c r="B59" s="25">
        <v>343.5</v>
      </c>
      <c r="C59" s="20" t="s">
        <v>67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20687229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20687229</v>
      </c>
      <c r="O59" s="47">
        <f t="shared" si="7"/>
        <v>219.69594214287989</v>
      </c>
      <c r="P59" s="9"/>
    </row>
    <row r="60" spans="1:16">
      <c r="A60" s="12"/>
      <c r="B60" s="25">
        <v>343.8</v>
      </c>
      <c r="C60" s="20" t="s">
        <v>68</v>
      </c>
      <c r="D60" s="46">
        <v>553161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553161</v>
      </c>
      <c r="O60" s="47">
        <f t="shared" si="7"/>
        <v>5.8745048479763815</v>
      </c>
      <c r="P60" s="9"/>
    </row>
    <row r="61" spans="1:16">
      <c r="A61" s="12"/>
      <c r="B61" s="25">
        <v>343.9</v>
      </c>
      <c r="C61" s="20" t="s">
        <v>69</v>
      </c>
      <c r="D61" s="46">
        <v>226452</v>
      </c>
      <c r="E61" s="46">
        <v>4538901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4765353</v>
      </c>
      <c r="O61" s="47">
        <f t="shared" si="7"/>
        <v>50.607489141170099</v>
      </c>
      <c r="P61" s="9"/>
    </row>
    <row r="62" spans="1:16">
      <c r="A62" s="12"/>
      <c r="B62" s="25">
        <v>344.1</v>
      </c>
      <c r="C62" s="20" t="s">
        <v>70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3940803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3940803</v>
      </c>
      <c r="O62" s="47">
        <f t="shared" si="7"/>
        <v>41.850864989433219</v>
      </c>
      <c r="P62" s="9"/>
    </row>
    <row r="63" spans="1:16">
      <c r="A63" s="12"/>
      <c r="B63" s="25">
        <v>344.3</v>
      </c>
      <c r="C63" s="20" t="s">
        <v>71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2527484</v>
      </c>
      <c r="N63" s="46">
        <f t="shared" si="10"/>
        <v>2527484</v>
      </c>
      <c r="O63" s="47">
        <f t="shared" si="7"/>
        <v>26.841583212089674</v>
      </c>
      <c r="P63" s="9"/>
    </row>
    <row r="64" spans="1:16">
      <c r="A64" s="12"/>
      <c r="B64" s="25">
        <v>344.5</v>
      </c>
      <c r="C64" s="20" t="s">
        <v>72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571887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571887</v>
      </c>
      <c r="O64" s="47">
        <f t="shared" si="7"/>
        <v>6.0733727684971806</v>
      </c>
      <c r="P64" s="9"/>
    </row>
    <row r="65" spans="1:16">
      <c r="A65" s="12"/>
      <c r="B65" s="25">
        <v>347.1</v>
      </c>
      <c r="C65" s="20" t="s">
        <v>73</v>
      </c>
      <c r="D65" s="46">
        <v>165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165</v>
      </c>
      <c r="O65" s="47">
        <f t="shared" si="7"/>
        <v>1.7522806197763452E-3</v>
      </c>
      <c r="P65" s="9"/>
    </row>
    <row r="66" spans="1:16">
      <c r="A66" s="12"/>
      <c r="B66" s="25">
        <v>347.2</v>
      </c>
      <c r="C66" s="20" t="s">
        <v>74</v>
      </c>
      <c r="D66" s="46">
        <v>1132474</v>
      </c>
      <c r="E66" s="46">
        <v>0</v>
      </c>
      <c r="F66" s="46">
        <v>0</v>
      </c>
      <c r="G66" s="46">
        <v>0</v>
      </c>
      <c r="H66" s="46">
        <v>0</v>
      </c>
      <c r="I66" s="46">
        <v>2125416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0"/>
        <v>3257890</v>
      </c>
      <c r="O66" s="47">
        <f t="shared" si="7"/>
        <v>34.598409141594892</v>
      </c>
      <c r="P66" s="9"/>
    </row>
    <row r="67" spans="1:16">
      <c r="A67" s="12"/>
      <c r="B67" s="25">
        <v>347.5</v>
      </c>
      <c r="C67" s="20" t="s">
        <v>75</v>
      </c>
      <c r="D67" s="46">
        <v>617417</v>
      </c>
      <c r="E67" s="46">
        <v>0</v>
      </c>
      <c r="F67" s="46">
        <v>0</v>
      </c>
      <c r="G67" s="46">
        <v>0</v>
      </c>
      <c r="H67" s="46">
        <v>0</v>
      </c>
      <c r="I67" s="46">
        <v>4675529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0"/>
        <v>5292946</v>
      </c>
      <c r="O67" s="47">
        <f t="shared" si="7"/>
        <v>56.210464832258957</v>
      </c>
      <c r="P67" s="9"/>
    </row>
    <row r="68" spans="1:16" ht="15.75">
      <c r="A68" s="29" t="s">
        <v>57</v>
      </c>
      <c r="B68" s="30"/>
      <c r="C68" s="31"/>
      <c r="D68" s="32">
        <f t="shared" ref="D68:M68" si="11">SUM(D69:D71)</f>
        <v>1638939</v>
      </c>
      <c r="E68" s="32">
        <f t="shared" si="11"/>
        <v>0</v>
      </c>
      <c r="F68" s="32">
        <f t="shared" si="11"/>
        <v>0</v>
      </c>
      <c r="G68" s="32">
        <f t="shared" si="11"/>
        <v>0</v>
      </c>
      <c r="H68" s="32">
        <f t="shared" si="11"/>
        <v>0</v>
      </c>
      <c r="I68" s="32">
        <f t="shared" si="11"/>
        <v>0</v>
      </c>
      <c r="J68" s="32">
        <f t="shared" si="11"/>
        <v>0</v>
      </c>
      <c r="K68" s="32">
        <f t="shared" si="11"/>
        <v>0</v>
      </c>
      <c r="L68" s="32">
        <f t="shared" si="11"/>
        <v>0</v>
      </c>
      <c r="M68" s="32">
        <f t="shared" si="11"/>
        <v>0</v>
      </c>
      <c r="N68" s="32">
        <f t="shared" ref="N68:N73" si="12">SUM(D68:M68)</f>
        <v>1638939</v>
      </c>
      <c r="O68" s="45">
        <f t="shared" si="7"/>
        <v>17.405339676943171</v>
      </c>
      <c r="P68" s="10"/>
    </row>
    <row r="69" spans="1:16">
      <c r="A69" s="13"/>
      <c r="B69" s="39">
        <v>351.1</v>
      </c>
      <c r="C69" s="21" t="s">
        <v>78</v>
      </c>
      <c r="D69" s="46">
        <v>713199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713199</v>
      </c>
      <c r="O69" s="47">
        <f t="shared" ref="O69:O88" si="13">(N69/O$90)</f>
        <v>7.5740896105689073</v>
      </c>
      <c r="P69" s="9"/>
    </row>
    <row r="70" spans="1:16">
      <c r="A70" s="13"/>
      <c r="B70" s="39">
        <v>352</v>
      </c>
      <c r="C70" s="21" t="s">
        <v>79</v>
      </c>
      <c r="D70" s="46">
        <v>39772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2"/>
        <v>39772</v>
      </c>
      <c r="O70" s="47">
        <f t="shared" si="13"/>
        <v>0.42237396854390791</v>
      </c>
      <c r="P70" s="9"/>
    </row>
    <row r="71" spans="1:16">
      <c r="A71" s="13"/>
      <c r="B71" s="39">
        <v>354</v>
      </c>
      <c r="C71" s="21" t="s">
        <v>80</v>
      </c>
      <c r="D71" s="46">
        <v>885968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2"/>
        <v>885968</v>
      </c>
      <c r="O71" s="47">
        <f t="shared" si="13"/>
        <v>9.4088760978303583</v>
      </c>
      <c r="P71" s="9"/>
    </row>
    <row r="72" spans="1:16" ht="15.75">
      <c r="A72" s="29" t="s">
        <v>3</v>
      </c>
      <c r="B72" s="30"/>
      <c r="C72" s="31"/>
      <c r="D72" s="32">
        <f t="shared" ref="D72:M72" si="14">SUM(D73:D80)</f>
        <v>2898665</v>
      </c>
      <c r="E72" s="32">
        <f t="shared" si="14"/>
        <v>14514134</v>
      </c>
      <c r="F72" s="32">
        <f t="shared" si="14"/>
        <v>10721</v>
      </c>
      <c r="G72" s="32">
        <f t="shared" si="14"/>
        <v>0</v>
      </c>
      <c r="H72" s="32">
        <f t="shared" si="14"/>
        <v>-40372</v>
      </c>
      <c r="I72" s="32">
        <f t="shared" si="14"/>
        <v>5727840</v>
      </c>
      <c r="J72" s="32">
        <f t="shared" si="14"/>
        <v>1532388</v>
      </c>
      <c r="K72" s="32">
        <f t="shared" si="14"/>
        <v>36285238</v>
      </c>
      <c r="L72" s="32">
        <f t="shared" si="14"/>
        <v>0</v>
      </c>
      <c r="M72" s="32">
        <f t="shared" si="14"/>
        <v>0</v>
      </c>
      <c r="N72" s="32">
        <f t="shared" si="12"/>
        <v>60928614</v>
      </c>
      <c r="O72" s="45">
        <f t="shared" si="13"/>
        <v>647.05472425474977</v>
      </c>
      <c r="P72" s="10"/>
    </row>
    <row r="73" spans="1:16">
      <c r="A73" s="12"/>
      <c r="B73" s="25">
        <v>361.1</v>
      </c>
      <c r="C73" s="20" t="s">
        <v>81</v>
      </c>
      <c r="D73" s="46">
        <v>1447185</v>
      </c>
      <c r="E73" s="46">
        <v>1898771</v>
      </c>
      <c r="F73" s="46">
        <v>6371</v>
      </c>
      <c r="G73" s="46">
        <v>0</v>
      </c>
      <c r="H73" s="46">
        <v>10197</v>
      </c>
      <c r="I73" s="46">
        <v>0</v>
      </c>
      <c r="J73" s="46">
        <v>0</v>
      </c>
      <c r="K73" s="46">
        <v>1892332</v>
      </c>
      <c r="L73" s="46">
        <v>0</v>
      </c>
      <c r="M73" s="46">
        <v>0</v>
      </c>
      <c r="N73" s="46">
        <f t="shared" si="12"/>
        <v>5254856</v>
      </c>
      <c r="O73" s="47">
        <f t="shared" si="13"/>
        <v>55.805953506154225</v>
      </c>
      <c r="P73" s="9"/>
    </row>
    <row r="74" spans="1:16">
      <c r="A74" s="12"/>
      <c r="B74" s="25">
        <v>361.3</v>
      </c>
      <c r="C74" s="20" t="s">
        <v>82</v>
      </c>
      <c r="D74" s="46">
        <v>384287</v>
      </c>
      <c r="E74" s="46">
        <v>743493</v>
      </c>
      <c r="F74" s="46">
        <v>4350</v>
      </c>
      <c r="G74" s="46">
        <v>0</v>
      </c>
      <c r="H74" s="46">
        <v>-50569</v>
      </c>
      <c r="I74" s="46">
        <v>4795414</v>
      </c>
      <c r="J74" s="46">
        <v>1262599</v>
      </c>
      <c r="K74" s="46">
        <v>5586316</v>
      </c>
      <c r="L74" s="46">
        <v>0</v>
      </c>
      <c r="M74" s="46">
        <v>0</v>
      </c>
      <c r="N74" s="46">
        <f t="shared" ref="N74:N80" si="15">SUM(D74:M74)</f>
        <v>12725890</v>
      </c>
      <c r="O74" s="47">
        <f t="shared" si="13"/>
        <v>135.14745706912481</v>
      </c>
      <c r="P74" s="9"/>
    </row>
    <row r="75" spans="1:16">
      <c r="A75" s="12"/>
      <c r="B75" s="25">
        <v>362</v>
      </c>
      <c r="C75" s="20" t="s">
        <v>83</v>
      </c>
      <c r="D75" s="46">
        <v>65586</v>
      </c>
      <c r="E75" s="46">
        <v>10774820</v>
      </c>
      <c r="F75" s="46">
        <v>0</v>
      </c>
      <c r="G75" s="46">
        <v>0</v>
      </c>
      <c r="H75" s="46">
        <v>0</v>
      </c>
      <c r="I75" s="46">
        <v>43780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5"/>
        <v>10884186</v>
      </c>
      <c r="O75" s="47">
        <f t="shared" si="13"/>
        <v>115.5887769081274</v>
      </c>
      <c r="P75" s="9"/>
    </row>
    <row r="76" spans="1:16">
      <c r="A76" s="12"/>
      <c r="B76" s="25">
        <v>364</v>
      </c>
      <c r="C76" s="20" t="s">
        <v>84</v>
      </c>
      <c r="D76" s="46">
        <v>0</v>
      </c>
      <c r="E76" s="46">
        <v>12920</v>
      </c>
      <c r="F76" s="46">
        <v>0</v>
      </c>
      <c r="G76" s="46">
        <v>0</v>
      </c>
      <c r="H76" s="46">
        <v>0</v>
      </c>
      <c r="I76" s="46">
        <v>40000</v>
      </c>
      <c r="J76" s="46">
        <v>129579</v>
      </c>
      <c r="K76" s="46">
        <v>0</v>
      </c>
      <c r="L76" s="46">
        <v>0</v>
      </c>
      <c r="M76" s="46">
        <v>0</v>
      </c>
      <c r="N76" s="46">
        <f t="shared" si="15"/>
        <v>182499</v>
      </c>
      <c r="O76" s="47">
        <f t="shared" si="13"/>
        <v>1.9381179444155348</v>
      </c>
      <c r="P76" s="9"/>
    </row>
    <row r="77" spans="1:16">
      <c r="A77" s="12"/>
      <c r="B77" s="25">
        <v>365</v>
      </c>
      <c r="C77" s="20" t="s">
        <v>85</v>
      </c>
      <c r="D77" s="46">
        <v>5608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12956</v>
      </c>
      <c r="K77" s="46">
        <v>0</v>
      </c>
      <c r="L77" s="46">
        <v>0</v>
      </c>
      <c r="M77" s="46">
        <v>0</v>
      </c>
      <c r="N77" s="46">
        <f t="shared" si="15"/>
        <v>18564</v>
      </c>
      <c r="O77" s="47">
        <f t="shared" si="13"/>
        <v>0.19714749954865499</v>
      </c>
      <c r="P77" s="9"/>
    </row>
    <row r="78" spans="1:16">
      <c r="A78" s="12"/>
      <c r="B78" s="25">
        <v>366</v>
      </c>
      <c r="C78" s="20" t="s">
        <v>86</v>
      </c>
      <c r="D78" s="46">
        <v>160741</v>
      </c>
      <c r="E78" s="46">
        <v>92340</v>
      </c>
      <c r="F78" s="46">
        <v>0</v>
      </c>
      <c r="G78" s="46">
        <v>0</v>
      </c>
      <c r="H78" s="46">
        <v>0</v>
      </c>
      <c r="I78" s="46">
        <v>105000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5"/>
        <v>358081</v>
      </c>
      <c r="O78" s="47">
        <f t="shared" si="13"/>
        <v>3.8027781612735363</v>
      </c>
      <c r="P78" s="9"/>
    </row>
    <row r="79" spans="1:16">
      <c r="A79" s="12"/>
      <c r="B79" s="25">
        <v>368</v>
      </c>
      <c r="C79" s="20" t="s">
        <v>87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28541194</v>
      </c>
      <c r="L79" s="46">
        <v>0</v>
      </c>
      <c r="M79" s="46">
        <v>0</v>
      </c>
      <c r="N79" s="46">
        <f t="shared" si="15"/>
        <v>28541194</v>
      </c>
      <c r="O79" s="47">
        <f t="shared" si="13"/>
        <v>303.10412794834491</v>
      </c>
      <c r="P79" s="9"/>
    </row>
    <row r="80" spans="1:16">
      <c r="A80" s="12"/>
      <c r="B80" s="25">
        <v>369.9</v>
      </c>
      <c r="C80" s="20" t="s">
        <v>88</v>
      </c>
      <c r="D80" s="46">
        <v>835258</v>
      </c>
      <c r="E80" s="46">
        <v>991790</v>
      </c>
      <c r="F80" s="46">
        <v>0</v>
      </c>
      <c r="G80" s="46">
        <v>0</v>
      </c>
      <c r="H80" s="46">
        <v>0</v>
      </c>
      <c r="I80" s="46">
        <v>743646</v>
      </c>
      <c r="J80" s="46">
        <v>127254</v>
      </c>
      <c r="K80" s="46">
        <v>265396</v>
      </c>
      <c r="L80" s="46">
        <v>0</v>
      </c>
      <c r="M80" s="46">
        <v>0</v>
      </c>
      <c r="N80" s="46">
        <f t="shared" si="15"/>
        <v>2963344</v>
      </c>
      <c r="O80" s="47">
        <f t="shared" si="13"/>
        <v>31.470365217760691</v>
      </c>
      <c r="P80" s="9"/>
    </row>
    <row r="81" spans="1:119" ht="15.75">
      <c r="A81" s="29" t="s">
        <v>58</v>
      </c>
      <c r="B81" s="30"/>
      <c r="C81" s="31"/>
      <c r="D81" s="32">
        <f t="shared" ref="D81:M81" si="16">SUM(D82:D87)</f>
        <v>36454170</v>
      </c>
      <c r="E81" s="32">
        <f t="shared" si="16"/>
        <v>3856641</v>
      </c>
      <c r="F81" s="32">
        <f t="shared" si="16"/>
        <v>357177</v>
      </c>
      <c r="G81" s="32">
        <f t="shared" si="16"/>
        <v>0</v>
      </c>
      <c r="H81" s="32">
        <f t="shared" si="16"/>
        <v>46393</v>
      </c>
      <c r="I81" s="32">
        <f t="shared" si="16"/>
        <v>20637041</v>
      </c>
      <c r="J81" s="32">
        <f t="shared" si="16"/>
        <v>3585011</v>
      </c>
      <c r="K81" s="32">
        <f t="shared" si="16"/>
        <v>48754701</v>
      </c>
      <c r="L81" s="32">
        <f t="shared" si="16"/>
        <v>0</v>
      </c>
      <c r="M81" s="32">
        <f t="shared" si="16"/>
        <v>533245</v>
      </c>
      <c r="N81" s="32">
        <f t="shared" ref="N81:N88" si="17">SUM(D81:M81)</f>
        <v>114224379</v>
      </c>
      <c r="O81" s="45">
        <f t="shared" si="13"/>
        <v>1213.0494886526556</v>
      </c>
      <c r="P81" s="9"/>
    </row>
    <row r="82" spans="1:119">
      <c r="A82" s="12"/>
      <c r="B82" s="25">
        <v>381</v>
      </c>
      <c r="C82" s="20" t="s">
        <v>89</v>
      </c>
      <c r="D82" s="46">
        <v>36454170</v>
      </c>
      <c r="E82" s="46">
        <v>1675743</v>
      </c>
      <c r="F82" s="46">
        <v>357177</v>
      </c>
      <c r="G82" s="46">
        <v>0</v>
      </c>
      <c r="H82" s="46">
        <v>46393</v>
      </c>
      <c r="I82" s="46">
        <v>3699388</v>
      </c>
      <c r="J82" s="46">
        <v>751299</v>
      </c>
      <c r="K82" s="46">
        <v>48754701</v>
      </c>
      <c r="L82" s="46">
        <v>0</v>
      </c>
      <c r="M82" s="46">
        <v>0</v>
      </c>
      <c r="N82" s="46">
        <f t="shared" si="17"/>
        <v>91738871</v>
      </c>
      <c r="O82" s="47">
        <f t="shared" si="13"/>
        <v>974.25603474825573</v>
      </c>
      <c r="P82" s="9"/>
    </row>
    <row r="83" spans="1:119">
      <c r="A83" s="12"/>
      <c r="B83" s="25">
        <v>384</v>
      </c>
      <c r="C83" s="20" t="s">
        <v>90</v>
      </c>
      <c r="D83" s="46">
        <v>0</v>
      </c>
      <c r="E83" s="46">
        <v>2180898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7"/>
        <v>2180898</v>
      </c>
      <c r="O83" s="47">
        <f t="shared" si="13"/>
        <v>23.160880600660558</v>
      </c>
      <c r="P83" s="9"/>
    </row>
    <row r="84" spans="1:119">
      <c r="A84" s="12"/>
      <c r="B84" s="25">
        <v>389.1</v>
      </c>
      <c r="C84" s="20" t="s">
        <v>91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9951920</v>
      </c>
      <c r="J84" s="46">
        <v>2810402</v>
      </c>
      <c r="K84" s="46">
        <v>0</v>
      </c>
      <c r="L84" s="46">
        <v>0</v>
      </c>
      <c r="M84" s="46">
        <v>-1858</v>
      </c>
      <c r="N84" s="46">
        <f t="shared" si="17"/>
        <v>12760464</v>
      </c>
      <c r="O84" s="47">
        <f t="shared" si="13"/>
        <v>135.5146288882045</v>
      </c>
      <c r="P84" s="9"/>
    </row>
    <row r="85" spans="1:119">
      <c r="A85" s="12"/>
      <c r="B85" s="25">
        <v>389.4</v>
      </c>
      <c r="C85" s="20" t="s">
        <v>92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52120</v>
      </c>
      <c r="N85" s="46">
        <f t="shared" si="17"/>
        <v>52120</v>
      </c>
      <c r="O85" s="47">
        <f t="shared" si="13"/>
        <v>0.55350827819844317</v>
      </c>
      <c r="P85" s="9"/>
    </row>
    <row r="86" spans="1:119">
      <c r="A86" s="12"/>
      <c r="B86" s="25">
        <v>389.7</v>
      </c>
      <c r="C86" s="20" t="s">
        <v>93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4603051</v>
      </c>
      <c r="J86" s="46">
        <v>0</v>
      </c>
      <c r="K86" s="46">
        <v>0</v>
      </c>
      <c r="L86" s="46">
        <v>0</v>
      </c>
      <c r="M86" s="46">
        <v>482983</v>
      </c>
      <c r="N86" s="46">
        <f t="shared" si="17"/>
        <v>5086034</v>
      </c>
      <c r="O86" s="47">
        <f t="shared" si="13"/>
        <v>54.013083695294327</v>
      </c>
      <c r="P86" s="9"/>
    </row>
    <row r="87" spans="1:119" ht="15.75" thickBot="1">
      <c r="A87" s="12"/>
      <c r="B87" s="25">
        <v>389.8</v>
      </c>
      <c r="C87" s="20" t="s">
        <v>94</v>
      </c>
      <c r="D87" s="46">
        <v>0</v>
      </c>
      <c r="E87" s="46">
        <v>0</v>
      </c>
      <c r="F87" s="46">
        <v>0</v>
      </c>
      <c r="G87" s="46">
        <v>0</v>
      </c>
      <c r="H87" s="46">
        <v>0</v>
      </c>
      <c r="I87" s="46">
        <v>2382682</v>
      </c>
      <c r="J87" s="46">
        <v>23310</v>
      </c>
      <c r="K87" s="46">
        <v>0</v>
      </c>
      <c r="L87" s="46">
        <v>0</v>
      </c>
      <c r="M87" s="46">
        <v>0</v>
      </c>
      <c r="N87" s="46">
        <f t="shared" si="17"/>
        <v>2405992</v>
      </c>
      <c r="O87" s="47">
        <f t="shared" si="13"/>
        <v>25.551352442041992</v>
      </c>
      <c r="P87" s="9"/>
    </row>
    <row r="88" spans="1:119" ht="16.5" thickBot="1">
      <c r="A88" s="14" t="s">
        <v>76</v>
      </c>
      <c r="B88" s="23"/>
      <c r="C88" s="22"/>
      <c r="D88" s="15">
        <f t="shared" ref="D88:M88" si="18">SUM(D5,D16,D26,D51,D68,D72,D81)</f>
        <v>90923952</v>
      </c>
      <c r="E88" s="15">
        <f t="shared" si="18"/>
        <v>42498294</v>
      </c>
      <c r="F88" s="15">
        <f t="shared" si="18"/>
        <v>367898</v>
      </c>
      <c r="G88" s="15">
        <f t="shared" si="18"/>
        <v>0</v>
      </c>
      <c r="H88" s="15">
        <f t="shared" si="18"/>
        <v>6021</v>
      </c>
      <c r="I88" s="15">
        <f t="shared" si="18"/>
        <v>439488498</v>
      </c>
      <c r="J88" s="15">
        <f t="shared" si="18"/>
        <v>54521146</v>
      </c>
      <c r="K88" s="15">
        <f t="shared" si="18"/>
        <v>85039939</v>
      </c>
      <c r="L88" s="15">
        <f t="shared" si="18"/>
        <v>0</v>
      </c>
      <c r="M88" s="15">
        <f t="shared" si="18"/>
        <v>10383172</v>
      </c>
      <c r="N88" s="15">
        <f t="shared" si="17"/>
        <v>723228920</v>
      </c>
      <c r="O88" s="38">
        <f t="shared" si="13"/>
        <v>7680.6061828956172</v>
      </c>
      <c r="P88" s="6"/>
      <c r="Q88" s="2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</row>
    <row r="89" spans="1:119">
      <c r="A89" s="16"/>
      <c r="B89" s="18"/>
      <c r="C89" s="18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9"/>
    </row>
    <row r="90" spans="1:119">
      <c r="A90" s="40"/>
      <c r="B90" s="41"/>
      <c r="C90" s="41"/>
      <c r="D90" s="42"/>
      <c r="E90" s="42"/>
      <c r="F90" s="42"/>
      <c r="G90" s="42"/>
      <c r="H90" s="42"/>
      <c r="I90" s="42"/>
      <c r="J90" s="42"/>
      <c r="K90" s="42"/>
      <c r="L90" s="48" t="s">
        <v>101</v>
      </c>
      <c r="M90" s="48"/>
      <c r="N90" s="48"/>
      <c r="O90" s="43">
        <v>94163</v>
      </c>
    </row>
    <row r="91" spans="1:119">
      <c r="A91" s="49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1"/>
    </row>
    <row r="92" spans="1:119" ht="15.75" customHeight="1" thickBot="1">
      <c r="A92" s="52" t="s">
        <v>105</v>
      </c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4"/>
    </row>
  </sheetData>
  <mergeCells count="10">
    <mergeCell ref="A92:O92"/>
    <mergeCell ref="A91:O91"/>
    <mergeCell ref="L90:N9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102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95</v>
      </c>
      <c r="B3" s="62"/>
      <c r="C3" s="63"/>
      <c r="D3" s="67" t="s">
        <v>52</v>
      </c>
      <c r="E3" s="68"/>
      <c r="F3" s="68"/>
      <c r="G3" s="68"/>
      <c r="H3" s="69"/>
      <c r="I3" s="67" t="s">
        <v>53</v>
      </c>
      <c r="J3" s="69"/>
      <c r="K3" s="67" t="s">
        <v>55</v>
      </c>
      <c r="L3" s="69"/>
      <c r="M3" s="36"/>
      <c r="N3" s="37"/>
      <c r="O3" s="70" t="s">
        <v>100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96</v>
      </c>
      <c r="F4" s="34" t="s">
        <v>97</v>
      </c>
      <c r="G4" s="34" t="s">
        <v>98</v>
      </c>
      <c r="H4" s="34" t="s">
        <v>5</v>
      </c>
      <c r="I4" s="34" t="s">
        <v>6</v>
      </c>
      <c r="J4" s="35" t="s">
        <v>99</v>
      </c>
      <c r="K4" s="35" t="s">
        <v>7</v>
      </c>
      <c r="L4" s="35" t="s">
        <v>8</v>
      </c>
      <c r="M4" s="35" t="s">
        <v>9</v>
      </c>
      <c r="N4" s="35" t="s">
        <v>54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33613916</v>
      </c>
      <c r="E5" s="27">
        <f t="shared" si="0"/>
        <v>10847702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440004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3626542</v>
      </c>
      <c r="N5" s="28">
        <f>SUM(D5:M5)</f>
        <v>48528164</v>
      </c>
      <c r="O5" s="33">
        <f t="shared" ref="O5:O36" si="1">(N5/O$90)</f>
        <v>518.97339265089613</v>
      </c>
      <c r="P5" s="6"/>
    </row>
    <row r="6" spans="1:133">
      <c r="A6" s="12"/>
      <c r="B6" s="25">
        <v>311</v>
      </c>
      <c r="C6" s="20" t="s">
        <v>2</v>
      </c>
      <c r="D6" s="46">
        <v>18893301</v>
      </c>
      <c r="E6" s="46">
        <v>5604490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3626542</v>
      </c>
      <c r="N6" s="46">
        <f>SUM(D6:M6)</f>
        <v>28124333</v>
      </c>
      <c r="O6" s="47">
        <f t="shared" si="1"/>
        <v>300.76927107841038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440004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440004</v>
      </c>
      <c r="O7" s="47">
        <f t="shared" si="1"/>
        <v>4.7055225221371435</v>
      </c>
      <c r="P7" s="9"/>
    </row>
    <row r="8" spans="1:133">
      <c r="A8" s="12"/>
      <c r="B8" s="25">
        <v>312.3</v>
      </c>
      <c r="C8" s="20" t="s">
        <v>11</v>
      </c>
      <c r="D8" s="46">
        <v>0</v>
      </c>
      <c r="E8" s="46">
        <v>413285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413285</v>
      </c>
      <c r="O8" s="47">
        <f t="shared" si="1"/>
        <v>4.4197822646190703</v>
      </c>
      <c r="P8" s="9"/>
    </row>
    <row r="9" spans="1:133">
      <c r="A9" s="12"/>
      <c r="B9" s="25">
        <v>312.41000000000003</v>
      </c>
      <c r="C9" s="20" t="s">
        <v>13</v>
      </c>
      <c r="D9" s="46">
        <v>0</v>
      </c>
      <c r="E9" s="46">
        <v>2506718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2506718</v>
      </c>
      <c r="O9" s="47">
        <f t="shared" si="1"/>
        <v>26.807524489883217</v>
      </c>
      <c r="P9" s="9"/>
    </row>
    <row r="10" spans="1:133">
      <c r="A10" s="12"/>
      <c r="B10" s="25">
        <v>312.42</v>
      </c>
      <c r="C10" s="20" t="s">
        <v>12</v>
      </c>
      <c r="D10" s="46">
        <v>0</v>
      </c>
      <c r="E10" s="46">
        <v>2323209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2323209</v>
      </c>
      <c r="O10" s="47">
        <f t="shared" si="1"/>
        <v>24.845029302305687</v>
      </c>
      <c r="P10" s="9"/>
    </row>
    <row r="11" spans="1:133">
      <c r="A11" s="12"/>
      <c r="B11" s="25">
        <v>314.10000000000002</v>
      </c>
      <c r="C11" s="20" t="s">
        <v>14</v>
      </c>
      <c r="D11" s="46">
        <v>7324452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7324452</v>
      </c>
      <c r="O11" s="47">
        <f t="shared" si="1"/>
        <v>78.329683021773533</v>
      </c>
      <c r="P11" s="9"/>
    </row>
    <row r="12" spans="1:133">
      <c r="A12" s="12"/>
      <c r="B12" s="25">
        <v>314.2</v>
      </c>
      <c r="C12" s="20" t="s">
        <v>16</v>
      </c>
      <c r="D12" s="46">
        <v>5918850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5918850</v>
      </c>
      <c r="O12" s="47">
        <f t="shared" si="1"/>
        <v>63.297792702228683</v>
      </c>
      <c r="P12" s="9"/>
    </row>
    <row r="13" spans="1:133">
      <c r="A13" s="12"/>
      <c r="B13" s="25">
        <v>314.3</v>
      </c>
      <c r="C13" s="20" t="s">
        <v>15</v>
      </c>
      <c r="D13" s="46">
        <v>1186935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1186935</v>
      </c>
      <c r="O13" s="47">
        <f t="shared" si="1"/>
        <v>12.693405911793644</v>
      </c>
      <c r="P13" s="9"/>
    </row>
    <row r="14" spans="1:133">
      <c r="A14" s="12"/>
      <c r="B14" s="25">
        <v>314.39999999999998</v>
      </c>
      <c r="C14" s="20" t="s">
        <v>17</v>
      </c>
      <c r="D14" s="46">
        <v>91721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91721</v>
      </c>
      <c r="O14" s="47">
        <f t="shared" si="1"/>
        <v>0.98088933567181413</v>
      </c>
      <c r="P14" s="9"/>
    </row>
    <row r="15" spans="1:133">
      <c r="A15" s="12"/>
      <c r="B15" s="25">
        <v>314.8</v>
      </c>
      <c r="C15" s="20" t="s">
        <v>18</v>
      </c>
      <c r="D15" s="46">
        <v>198657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198657</v>
      </c>
      <c r="O15" s="47">
        <f t="shared" si="1"/>
        <v>2.1244920220729777</v>
      </c>
      <c r="P15" s="9"/>
    </row>
    <row r="16" spans="1:133" ht="15.75">
      <c r="A16" s="29" t="s">
        <v>132</v>
      </c>
      <c r="B16" s="30"/>
      <c r="C16" s="31"/>
      <c r="D16" s="32">
        <f t="shared" ref="D16:M16" si="3">SUM(D17:D20)</f>
        <v>3562405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306183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1" si="4">SUM(D16:M16)</f>
        <v>3868588</v>
      </c>
      <c r="O16" s="45">
        <f t="shared" si="1"/>
        <v>41.371732899858834</v>
      </c>
      <c r="P16" s="10"/>
    </row>
    <row r="17" spans="1:16">
      <c r="A17" s="12"/>
      <c r="B17" s="25">
        <v>322</v>
      </c>
      <c r="C17" s="20" t="s">
        <v>0</v>
      </c>
      <c r="D17" s="46">
        <v>1432499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1432499</v>
      </c>
      <c r="O17" s="47">
        <f t="shared" si="1"/>
        <v>15.31953415750524</v>
      </c>
      <c r="P17" s="9"/>
    </row>
    <row r="18" spans="1:16">
      <c r="A18" s="12"/>
      <c r="B18" s="25">
        <v>323.39999999999998</v>
      </c>
      <c r="C18" s="20" t="s">
        <v>20</v>
      </c>
      <c r="D18" s="46">
        <v>261713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261713</v>
      </c>
      <c r="O18" s="47">
        <f t="shared" si="1"/>
        <v>2.7988300466270264</v>
      </c>
      <c r="P18" s="9"/>
    </row>
    <row r="19" spans="1:16">
      <c r="A19" s="12"/>
      <c r="B19" s="25">
        <v>323.7</v>
      </c>
      <c r="C19" s="20" t="s">
        <v>21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306183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306183</v>
      </c>
      <c r="O19" s="47">
        <f t="shared" si="1"/>
        <v>3.2744043290413654</v>
      </c>
      <c r="P19" s="9"/>
    </row>
    <row r="20" spans="1:16">
      <c r="A20" s="12"/>
      <c r="B20" s="25">
        <v>329</v>
      </c>
      <c r="C20" s="20" t="s">
        <v>133</v>
      </c>
      <c r="D20" s="46">
        <v>1868193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1868193</v>
      </c>
      <c r="O20" s="47">
        <f t="shared" si="1"/>
        <v>19.978964366685204</v>
      </c>
      <c r="P20" s="9"/>
    </row>
    <row r="21" spans="1:16" ht="15.75">
      <c r="A21" s="29" t="s">
        <v>29</v>
      </c>
      <c r="B21" s="30"/>
      <c r="C21" s="31"/>
      <c r="D21" s="32">
        <f t="shared" ref="D21:M21" si="5">SUM(D22:D46)</f>
        <v>9709731</v>
      </c>
      <c r="E21" s="32">
        <f t="shared" si="5"/>
        <v>11228713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543988</v>
      </c>
      <c r="J21" s="32">
        <f t="shared" si="5"/>
        <v>147250</v>
      </c>
      <c r="K21" s="32">
        <f t="shared" si="5"/>
        <v>0</v>
      </c>
      <c r="L21" s="32">
        <f t="shared" si="5"/>
        <v>0</v>
      </c>
      <c r="M21" s="32">
        <f t="shared" si="5"/>
        <v>3595917</v>
      </c>
      <c r="N21" s="44">
        <f t="shared" si="4"/>
        <v>25225599</v>
      </c>
      <c r="O21" s="45">
        <f t="shared" si="1"/>
        <v>269.76942079822049</v>
      </c>
      <c r="P21" s="10"/>
    </row>
    <row r="22" spans="1:16">
      <c r="A22" s="12"/>
      <c r="B22" s="25">
        <v>331.2</v>
      </c>
      <c r="C22" s="20" t="s">
        <v>28</v>
      </c>
      <c r="D22" s="46">
        <v>66081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41" si="6">SUM(D22:M22)</f>
        <v>66081</v>
      </c>
      <c r="O22" s="47">
        <f t="shared" si="1"/>
        <v>0.70668819780125769</v>
      </c>
      <c r="P22" s="9"/>
    </row>
    <row r="23" spans="1:16">
      <c r="A23" s="12"/>
      <c r="B23" s="25">
        <v>331.39</v>
      </c>
      <c r="C23" s="20" t="s">
        <v>32</v>
      </c>
      <c r="D23" s="46">
        <v>0</v>
      </c>
      <c r="E23" s="46">
        <v>242419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242419</v>
      </c>
      <c r="O23" s="47">
        <f t="shared" si="1"/>
        <v>2.5924947598066477</v>
      </c>
      <c r="P23" s="9"/>
    </row>
    <row r="24" spans="1:16">
      <c r="A24" s="12"/>
      <c r="B24" s="25">
        <v>331.41</v>
      </c>
      <c r="C24" s="20" t="s">
        <v>33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6141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6141</v>
      </c>
      <c r="O24" s="47">
        <f t="shared" si="1"/>
        <v>6.5673525259870816E-2</v>
      </c>
      <c r="P24" s="9"/>
    </row>
    <row r="25" spans="1:16">
      <c r="A25" s="12"/>
      <c r="B25" s="25">
        <v>331.42</v>
      </c>
      <c r="C25" s="20" t="s">
        <v>34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2641027</v>
      </c>
      <c r="N25" s="46">
        <f t="shared" si="6"/>
        <v>2641027</v>
      </c>
      <c r="O25" s="47">
        <f t="shared" si="1"/>
        <v>28.243861487787139</v>
      </c>
      <c r="P25" s="9"/>
    </row>
    <row r="26" spans="1:16">
      <c r="A26" s="12"/>
      <c r="B26" s="25">
        <v>331.5</v>
      </c>
      <c r="C26" s="20" t="s">
        <v>30</v>
      </c>
      <c r="D26" s="46">
        <v>0</v>
      </c>
      <c r="E26" s="46">
        <v>1304837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1304837</v>
      </c>
      <c r="O26" s="47">
        <f t="shared" si="1"/>
        <v>13.954281986567993</v>
      </c>
      <c r="P26" s="9"/>
    </row>
    <row r="27" spans="1:16">
      <c r="A27" s="12"/>
      <c r="B27" s="25">
        <v>334.2</v>
      </c>
      <c r="C27" s="20" t="s">
        <v>31</v>
      </c>
      <c r="D27" s="46">
        <v>137826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137826</v>
      </c>
      <c r="O27" s="47">
        <f t="shared" si="1"/>
        <v>1.4739487530478677</v>
      </c>
      <c r="P27" s="9"/>
    </row>
    <row r="28" spans="1:16">
      <c r="A28" s="12"/>
      <c r="B28" s="25">
        <v>334.36</v>
      </c>
      <c r="C28" s="20" t="s">
        <v>35</v>
      </c>
      <c r="D28" s="46">
        <v>0</v>
      </c>
      <c r="E28" s="46">
        <v>-119891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-119891</v>
      </c>
      <c r="O28" s="47">
        <f t="shared" si="1"/>
        <v>-1.2821469820764</v>
      </c>
      <c r="P28" s="9"/>
    </row>
    <row r="29" spans="1:16">
      <c r="A29" s="12"/>
      <c r="B29" s="25">
        <v>334.39</v>
      </c>
      <c r="C29" s="20" t="s">
        <v>36</v>
      </c>
      <c r="D29" s="46">
        <v>359421</v>
      </c>
      <c r="E29" s="46">
        <v>727821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1087242</v>
      </c>
      <c r="O29" s="47">
        <f t="shared" si="1"/>
        <v>11.627261838559267</v>
      </c>
      <c r="P29" s="9"/>
    </row>
    <row r="30" spans="1:16">
      <c r="A30" s="12"/>
      <c r="B30" s="25">
        <v>334.41</v>
      </c>
      <c r="C30" s="20" t="s">
        <v>37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474442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474442</v>
      </c>
      <c r="O30" s="47">
        <f t="shared" si="1"/>
        <v>5.073811866364375</v>
      </c>
      <c r="P30" s="9"/>
    </row>
    <row r="31" spans="1:16">
      <c r="A31" s="12"/>
      <c r="B31" s="25">
        <v>334.42</v>
      </c>
      <c r="C31" s="20" t="s">
        <v>38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954890</v>
      </c>
      <c r="N31" s="46">
        <f t="shared" si="6"/>
        <v>954890</v>
      </c>
      <c r="O31" s="47">
        <f t="shared" si="1"/>
        <v>10.211853531248662</v>
      </c>
      <c r="P31" s="9"/>
    </row>
    <row r="32" spans="1:16">
      <c r="A32" s="12"/>
      <c r="B32" s="25">
        <v>334.49</v>
      </c>
      <c r="C32" s="20" t="s">
        <v>39</v>
      </c>
      <c r="D32" s="46">
        <v>0</v>
      </c>
      <c r="E32" s="46">
        <v>2675543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2675543</v>
      </c>
      <c r="O32" s="47">
        <f t="shared" si="1"/>
        <v>28.612984985241905</v>
      </c>
      <c r="P32" s="9"/>
    </row>
    <row r="33" spans="1:16">
      <c r="A33" s="12"/>
      <c r="B33" s="25">
        <v>334.5</v>
      </c>
      <c r="C33" s="20" t="s">
        <v>40</v>
      </c>
      <c r="D33" s="46">
        <v>0</v>
      </c>
      <c r="E33" s="46">
        <v>1514734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1514734</v>
      </c>
      <c r="O33" s="47">
        <f t="shared" si="1"/>
        <v>16.198977627582668</v>
      </c>
      <c r="P33" s="9"/>
    </row>
    <row r="34" spans="1:16">
      <c r="A34" s="12"/>
      <c r="B34" s="25">
        <v>334.7</v>
      </c>
      <c r="C34" s="20" t="s">
        <v>41</v>
      </c>
      <c r="D34" s="46">
        <v>111458</v>
      </c>
      <c r="E34" s="46">
        <v>755181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866639</v>
      </c>
      <c r="O34" s="47">
        <f t="shared" si="1"/>
        <v>9.2680733199298455</v>
      </c>
      <c r="P34" s="9"/>
    </row>
    <row r="35" spans="1:16">
      <c r="A35" s="12"/>
      <c r="B35" s="25">
        <v>334.9</v>
      </c>
      <c r="C35" s="20" t="s">
        <v>108</v>
      </c>
      <c r="D35" s="46">
        <v>0</v>
      </c>
      <c r="E35" s="46">
        <v>120080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120080</v>
      </c>
      <c r="O35" s="47">
        <f t="shared" si="1"/>
        <v>1.2841681995123413</v>
      </c>
      <c r="P35" s="9"/>
    </row>
    <row r="36" spans="1:16">
      <c r="A36" s="12"/>
      <c r="B36" s="25">
        <v>335.14</v>
      </c>
      <c r="C36" s="20" t="s">
        <v>42</v>
      </c>
      <c r="D36" s="46">
        <v>188990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188990</v>
      </c>
      <c r="O36" s="47">
        <f t="shared" si="1"/>
        <v>2.0211104932198314</v>
      </c>
      <c r="P36" s="9"/>
    </row>
    <row r="37" spans="1:16">
      <c r="A37" s="12"/>
      <c r="B37" s="25">
        <v>335.15</v>
      </c>
      <c r="C37" s="20" t="s">
        <v>43</v>
      </c>
      <c r="D37" s="46">
        <v>68974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68974</v>
      </c>
      <c r="O37" s="47">
        <f t="shared" ref="O37:O68" si="7">(N37/O$90)</f>
        <v>0.73762672712495192</v>
      </c>
      <c r="P37" s="9"/>
    </row>
    <row r="38" spans="1:16">
      <c r="A38" s="12"/>
      <c r="B38" s="25">
        <v>335.18</v>
      </c>
      <c r="C38" s="20" t="s">
        <v>44</v>
      </c>
      <c r="D38" s="46">
        <v>5068350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5068350</v>
      </c>
      <c r="O38" s="47">
        <f t="shared" si="7"/>
        <v>54.20231424049279</v>
      </c>
      <c r="P38" s="9"/>
    </row>
    <row r="39" spans="1:16">
      <c r="A39" s="12"/>
      <c r="B39" s="25">
        <v>335.19</v>
      </c>
      <c r="C39" s="20" t="s">
        <v>59</v>
      </c>
      <c r="D39" s="46">
        <v>2115087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2115087</v>
      </c>
      <c r="O39" s="47">
        <f t="shared" si="7"/>
        <v>22.619315994353425</v>
      </c>
      <c r="P39" s="9"/>
    </row>
    <row r="40" spans="1:16">
      <c r="A40" s="12"/>
      <c r="B40" s="25">
        <v>335.29</v>
      </c>
      <c r="C40" s="20" t="s">
        <v>45</v>
      </c>
      <c r="D40" s="46">
        <v>14251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14251</v>
      </c>
      <c r="O40" s="47">
        <f t="shared" si="7"/>
        <v>0.15240407237883391</v>
      </c>
      <c r="P40" s="9"/>
    </row>
    <row r="41" spans="1:16">
      <c r="A41" s="12"/>
      <c r="B41" s="25">
        <v>335.49</v>
      </c>
      <c r="C41" s="20" t="s">
        <v>46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147250</v>
      </c>
      <c r="K41" s="46">
        <v>0</v>
      </c>
      <c r="L41" s="46">
        <v>0</v>
      </c>
      <c r="M41" s="46">
        <v>0</v>
      </c>
      <c r="N41" s="46">
        <f t="shared" si="6"/>
        <v>147250</v>
      </c>
      <c r="O41" s="47">
        <f t="shared" si="7"/>
        <v>1.5747315737690892</v>
      </c>
      <c r="P41" s="9"/>
    </row>
    <row r="42" spans="1:16">
      <c r="A42" s="12"/>
      <c r="B42" s="25">
        <v>337.2</v>
      </c>
      <c r="C42" s="20" t="s">
        <v>47</v>
      </c>
      <c r="D42" s="46">
        <v>538251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48" si="8">SUM(D42:M42)</f>
        <v>538251</v>
      </c>
      <c r="O42" s="47">
        <f t="shared" si="7"/>
        <v>5.7562026778457458</v>
      </c>
      <c r="P42" s="9"/>
    </row>
    <row r="43" spans="1:16">
      <c r="A43" s="12"/>
      <c r="B43" s="25">
        <v>337.3</v>
      </c>
      <c r="C43" s="20" t="s">
        <v>48</v>
      </c>
      <c r="D43" s="46">
        <v>108655</v>
      </c>
      <c r="E43" s="46">
        <v>53209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161864</v>
      </c>
      <c r="O43" s="47">
        <f t="shared" si="7"/>
        <v>1.7310176669375883</v>
      </c>
      <c r="P43" s="9"/>
    </row>
    <row r="44" spans="1:16">
      <c r="A44" s="12"/>
      <c r="B44" s="25">
        <v>337.4</v>
      </c>
      <c r="C44" s="20" t="s">
        <v>49</v>
      </c>
      <c r="D44" s="46">
        <v>0</v>
      </c>
      <c r="E44" s="46">
        <v>3310824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3310824</v>
      </c>
      <c r="O44" s="47">
        <f t="shared" si="7"/>
        <v>35.406852889592336</v>
      </c>
      <c r="P44" s="9"/>
    </row>
    <row r="45" spans="1:16">
      <c r="A45" s="12"/>
      <c r="B45" s="25">
        <v>337.7</v>
      </c>
      <c r="C45" s="20" t="s">
        <v>50</v>
      </c>
      <c r="D45" s="46">
        <v>925637</v>
      </c>
      <c r="E45" s="46">
        <v>643989</v>
      </c>
      <c r="F45" s="46">
        <v>0</v>
      </c>
      <c r="G45" s="46">
        <v>0</v>
      </c>
      <c r="H45" s="46">
        <v>0</v>
      </c>
      <c r="I45" s="46">
        <v>63405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1633031</v>
      </c>
      <c r="O45" s="47">
        <f t="shared" si="7"/>
        <v>17.464077939855414</v>
      </c>
      <c r="P45" s="9"/>
    </row>
    <row r="46" spans="1:16">
      <c r="A46" s="12"/>
      <c r="B46" s="25">
        <v>337.9</v>
      </c>
      <c r="C46" s="20" t="s">
        <v>51</v>
      </c>
      <c r="D46" s="46">
        <v>6750</v>
      </c>
      <c r="E46" s="46">
        <v>-33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6717</v>
      </c>
      <c r="O46" s="47">
        <f t="shared" si="7"/>
        <v>7.1833426017025276E-2</v>
      </c>
      <c r="P46" s="9"/>
    </row>
    <row r="47" spans="1:16" ht="15.75">
      <c r="A47" s="29" t="s">
        <v>56</v>
      </c>
      <c r="B47" s="30"/>
      <c r="C47" s="31"/>
      <c r="D47" s="32">
        <f t="shared" ref="D47:M47" si="9">SUM(D48:D63)</f>
        <v>3982580</v>
      </c>
      <c r="E47" s="32">
        <f t="shared" si="9"/>
        <v>3687666</v>
      </c>
      <c r="F47" s="32">
        <f t="shared" si="9"/>
        <v>0</v>
      </c>
      <c r="G47" s="32">
        <f t="shared" si="9"/>
        <v>0</v>
      </c>
      <c r="H47" s="32">
        <f t="shared" si="9"/>
        <v>0</v>
      </c>
      <c r="I47" s="32">
        <f t="shared" si="9"/>
        <v>452009487</v>
      </c>
      <c r="J47" s="32">
        <f t="shared" si="9"/>
        <v>49622781</v>
      </c>
      <c r="K47" s="32">
        <f t="shared" si="9"/>
        <v>0</v>
      </c>
      <c r="L47" s="32">
        <f t="shared" si="9"/>
        <v>0</v>
      </c>
      <c r="M47" s="32">
        <f t="shared" si="9"/>
        <v>3394898</v>
      </c>
      <c r="N47" s="32">
        <f t="shared" si="8"/>
        <v>512697412</v>
      </c>
      <c r="O47" s="45">
        <f t="shared" si="7"/>
        <v>5482.9256534200285</v>
      </c>
      <c r="P47" s="10"/>
    </row>
    <row r="48" spans="1:16">
      <c r="A48" s="12"/>
      <c r="B48" s="25">
        <v>341.2</v>
      </c>
      <c r="C48" s="20" t="s">
        <v>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49622781</v>
      </c>
      <c r="K48" s="46">
        <v>0</v>
      </c>
      <c r="L48" s="46">
        <v>0</v>
      </c>
      <c r="M48" s="46">
        <v>0</v>
      </c>
      <c r="N48" s="46">
        <f t="shared" si="8"/>
        <v>49622781</v>
      </c>
      <c r="O48" s="47">
        <f t="shared" si="7"/>
        <v>530.67952474654578</v>
      </c>
      <c r="P48" s="9"/>
    </row>
    <row r="49" spans="1:16">
      <c r="A49" s="12"/>
      <c r="B49" s="25">
        <v>341.9</v>
      </c>
      <c r="C49" s="20" t="s">
        <v>61</v>
      </c>
      <c r="D49" s="46">
        <v>213284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66" si="10">SUM(D49:M49)</f>
        <v>213284</v>
      </c>
      <c r="O49" s="47">
        <f t="shared" si="7"/>
        <v>2.2809171407793984</v>
      </c>
      <c r="P49" s="9"/>
    </row>
    <row r="50" spans="1:16">
      <c r="A50" s="12"/>
      <c r="B50" s="25">
        <v>342.1</v>
      </c>
      <c r="C50" s="20" t="s">
        <v>62</v>
      </c>
      <c r="D50" s="46">
        <v>1055549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1055549</v>
      </c>
      <c r="O50" s="47">
        <f t="shared" si="7"/>
        <v>11.28832827137785</v>
      </c>
      <c r="P50" s="9"/>
    </row>
    <row r="51" spans="1:16">
      <c r="A51" s="12"/>
      <c r="B51" s="25">
        <v>342.2</v>
      </c>
      <c r="C51" s="20" t="s">
        <v>63</v>
      </c>
      <c r="D51" s="46">
        <v>86514</v>
      </c>
      <c r="E51" s="46">
        <v>373706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460220</v>
      </c>
      <c r="O51" s="47">
        <f t="shared" si="7"/>
        <v>4.9217179278778289</v>
      </c>
      <c r="P51" s="9"/>
    </row>
    <row r="52" spans="1:16">
      <c r="A52" s="12"/>
      <c r="B52" s="25">
        <v>343.1</v>
      </c>
      <c r="C52" s="20" t="s">
        <v>64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384493828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384493828</v>
      </c>
      <c r="O52" s="47">
        <f t="shared" si="7"/>
        <v>4111.8816357958676</v>
      </c>
      <c r="P52" s="9"/>
    </row>
    <row r="53" spans="1:16">
      <c r="A53" s="12"/>
      <c r="B53" s="25">
        <v>343.3</v>
      </c>
      <c r="C53" s="20" t="s">
        <v>65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22440685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22440685</v>
      </c>
      <c r="O53" s="47">
        <f t="shared" si="7"/>
        <v>239.98679257389742</v>
      </c>
      <c r="P53" s="9"/>
    </row>
    <row r="54" spans="1:16">
      <c r="A54" s="12"/>
      <c r="B54" s="25">
        <v>343.4</v>
      </c>
      <c r="C54" s="20" t="s">
        <v>66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13263421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13263421</v>
      </c>
      <c r="O54" s="47">
        <f t="shared" si="7"/>
        <v>141.84263378534456</v>
      </c>
      <c r="P54" s="9"/>
    </row>
    <row r="55" spans="1:16">
      <c r="A55" s="12"/>
      <c r="B55" s="25">
        <v>343.5</v>
      </c>
      <c r="C55" s="20" t="s">
        <v>67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19537675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19537675</v>
      </c>
      <c r="O55" s="47">
        <f t="shared" si="7"/>
        <v>208.94121358600333</v>
      </c>
      <c r="P55" s="9"/>
    </row>
    <row r="56" spans="1:16">
      <c r="A56" s="12"/>
      <c r="B56" s="25">
        <v>343.8</v>
      </c>
      <c r="C56" s="20" t="s">
        <v>68</v>
      </c>
      <c r="D56" s="46">
        <v>527447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527447</v>
      </c>
      <c r="O56" s="47">
        <f t="shared" si="7"/>
        <v>5.6406617615605086</v>
      </c>
      <c r="P56" s="9"/>
    </row>
    <row r="57" spans="1:16">
      <c r="A57" s="12"/>
      <c r="B57" s="25">
        <v>343.9</v>
      </c>
      <c r="C57" s="20" t="s">
        <v>69</v>
      </c>
      <c r="D57" s="46">
        <v>220730</v>
      </c>
      <c r="E57" s="46">
        <v>3313960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3534690</v>
      </c>
      <c r="O57" s="47">
        <f t="shared" si="7"/>
        <v>37.800936818240153</v>
      </c>
      <c r="P57" s="9"/>
    </row>
    <row r="58" spans="1:16">
      <c r="A58" s="12"/>
      <c r="B58" s="25">
        <v>344.1</v>
      </c>
      <c r="C58" s="20" t="s">
        <v>70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4082099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4082099</v>
      </c>
      <c r="O58" s="47">
        <f t="shared" si="7"/>
        <v>43.65507764041579</v>
      </c>
      <c r="P58" s="9"/>
    </row>
    <row r="59" spans="1:16">
      <c r="A59" s="12"/>
      <c r="B59" s="25">
        <v>344.3</v>
      </c>
      <c r="C59" s="20" t="s">
        <v>71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3394898</v>
      </c>
      <c r="N59" s="46">
        <f t="shared" si="10"/>
        <v>3394898</v>
      </c>
      <c r="O59" s="47">
        <f t="shared" si="7"/>
        <v>36.305963126149635</v>
      </c>
      <c r="P59" s="9"/>
    </row>
    <row r="60" spans="1:16">
      <c r="A60" s="12"/>
      <c r="B60" s="25">
        <v>344.5</v>
      </c>
      <c r="C60" s="20" t="s">
        <v>72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599263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599263</v>
      </c>
      <c r="O60" s="47">
        <f t="shared" si="7"/>
        <v>6.4086816101296149</v>
      </c>
      <c r="P60" s="9"/>
    </row>
    <row r="61" spans="1:16">
      <c r="A61" s="12"/>
      <c r="B61" s="25">
        <v>347.1</v>
      </c>
      <c r="C61" s="20" t="s">
        <v>73</v>
      </c>
      <c r="D61" s="46">
        <v>35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35</v>
      </c>
      <c r="O61" s="47">
        <f t="shared" si="7"/>
        <v>3.7429952517431666E-4</v>
      </c>
      <c r="P61" s="9"/>
    </row>
    <row r="62" spans="1:16">
      <c r="A62" s="12"/>
      <c r="B62" s="25">
        <v>347.2</v>
      </c>
      <c r="C62" s="20" t="s">
        <v>74</v>
      </c>
      <c r="D62" s="46">
        <v>1132432</v>
      </c>
      <c r="E62" s="46">
        <v>0</v>
      </c>
      <c r="F62" s="46">
        <v>0</v>
      </c>
      <c r="G62" s="46">
        <v>0</v>
      </c>
      <c r="H62" s="46">
        <v>0</v>
      </c>
      <c r="I62" s="46">
        <v>2364526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3496958</v>
      </c>
      <c r="O62" s="47">
        <f t="shared" si="7"/>
        <v>37.397420541557942</v>
      </c>
      <c r="P62" s="9"/>
    </row>
    <row r="63" spans="1:16">
      <c r="A63" s="12"/>
      <c r="B63" s="25">
        <v>347.5</v>
      </c>
      <c r="C63" s="20" t="s">
        <v>75</v>
      </c>
      <c r="D63" s="46">
        <v>746589</v>
      </c>
      <c r="E63" s="46">
        <v>0</v>
      </c>
      <c r="F63" s="46">
        <v>0</v>
      </c>
      <c r="G63" s="46">
        <v>0</v>
      </c>
      <c r="H63" s="46">
        <v>0</v>
      </c>
      <c r="I63" s="46">
        <v>5227990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5974579</v>
      </c>
      <c r="O63" s="47">
        <f t="shared" si="7"/>
        <v>63.893773794755532</v>
      </c>
      <c r="P63" s="9"/>
    </row>
    <row r="64" spans="1:16" ht="15.75">
      <c r="A64" s="29" t="s">
        <v>57</v>
      </c>
      <c r="B64" s="30"/>
      <c r="C64" s="31"/>
      <c r="D64" s="32">
        <f t="shared" ref="D64:M64" si="11">SUM(D65:D67)</f>
        <v>963902</v>
      </c>
      <c r="E64" s="32">
        <f t="shared" si="11"/>
        <v>0</v>
      </c>
      <c r="F64" s="32">
        <f t="shared" si="11"/>
        <v>0</v>
      </c>
      <c r="G64" s="32">
        <f t="shared" si="11"/>
        <v>0</v>
      </c>
      <c r="H64" s="32">
        <f t="shared" si="11"/>
        <v>0</v>
      </c>
      <c r="I64" s="32">
        <f t="shared" si="11"/>
        <v>0</v>
      </c>
      <c r="J64" s="32">
        <f t="shared" si="11"/>
        <v>0</v>
      </c>
      <c r="K64" s="32">
        <f t="shared" si="11"/>
        <v>0</v>
      </c>
      <c r="L64" s="32">
        <f t="shared" si="11"/>
        <v>0</v>
      </c>
      <c r="M64" s="32">
        <f t="shared" si="11"/>
        <v>0</v>
      </c>
      <c r="N64" s="32">
        <f t="shared" si="10"/>
        <v>963902</v>
      </c>
      <c r="O64" s="45">
        <f t="shared" si="7"/>
        <v>10.308230311844977</v>
      </c>
      <c r="P64" s="10"/>
    </row>
    <row r="65" spans="1:16">
      <c r="A65" s="13"/>
      <c r="B65" s="39">
        <v>351.1</v>
      </c>
      <c r="C65" s="21" t="s">
        <v>78</v>
      </c>
      <c r="D65" s="46">
        <v>635106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635106</v>
      </c>
      <c r="O65" s="47">
        <f t="shared" si="7"/>
        <v>6.7919964067245582</v>
      </c>
      <c r="P65" s="9"/>
    </row>
    <row r="66" spans="1:16">
      <c r="A66" s="13"/>
      <c r="B66" s="39">
        <v>352</v>
      </c>
      <c r="C66" s="21" t="s">
        <v>79</v>
      </c>
      <c r="D66" s="46">
        <v>40454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0"/>
        <v>40454</v>
      </c>
      <c r="O66" s="47">
        <f t="shared" si="7"/>
        <v>0.43262608546862302</v>
      </c>
      <c r="P66" s="9"/>
    </row>
    <row r="67" spans="1:16">
      <c r="A67" s="13"/>
      <c r="B67" s="39">
        <v>354</v>
      </c>
      <c r="C67" s="21" t="s">
        <v>80</v>
      </c>
      <c r="D67" s="46">
        <v>288342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288342</v>
      </c>
      <c r="O67" s="47">
        <f t="shared" si="7"/>
        <v>3.0836078196517946</v>
      </c>
      <c r="P67" s="9"/>
    </row>
    <row r="68" spans="1:16" ht="15.75">
      <c r="A68" s="29" t="s">
        <v>3</v>
      </c>
      <c r="B68" s="30"/>
      <c r="C68" s="31"/>
      <c r="D68" s="32">
        <f t="shared" ref="D68:M68" si="12">SUM(D69:D81)</f>
        <v>1660613</v>
      </c>
      <c r="E68" s="32">
        <f t="shared" si="12"/>
        <v>18329481</v>
      </c>
      <c r="F68" s="32">
        <f t="shared" si="12"/>
        <v>4944</v>
      </c>
      <c r="G68" s="32">
        <f t="shared" si="12"/>
        <v>0</v>
      </c>
      <c r="H68" s="32">
        <f t="shared" si="12"/>
        <v>-507555</v>
      </c>
      <c r="I68" s="32">
        <f t="shared" si="12"/>
        <v>1087364</v>
      </c>
      <c r="J68" s="32">
        <f t="shared" si="12"/>
        <v>-169962</v>
      </c>
      <c r="K68" s="32">
        <f t="shared" si="12"/>
        <v>-77250263</v>
      </c>
      <c r="L68" s="32">
        <f t="shared" si="12"/>
        <v>0</v>
      </c>
      <c r="M68" s="32">
        <f t="shared" si="12"/>
        <v>-35221</v>
      </c>
      <c r="N68" s="32">
        <f>SUM(D68:M68)</f>
        <v>-56880599</v>
      </c>
      <c r="O68" s="45">
        <f t="shared" si="7"/>
        <v>-608.29660563802031</v>
      </c>
      <c r="P68" s="10"/>
    </row>
    <row r="69" spans="1:16">
      <c r="A69" s="12"/>
      <c r="B69" s="25">
        <v>361.1</v>
      </c>
      <c r="C69" s="20" t="s">
        <v>81</v>
      </c>
      <c r="D69" s="46">
        <v>1394439</v>
      </c>
      <c r="E69" s="46">
        <v>1552003</v>
      </c>
      <c r="F69" s="46">
        <v>8664</v>
      </c>
      <c r="G69" s="46">
        <v>0</v>
      </c>
      <c r="H69" s="46">
        <v>138383</v>
      </c>
      <c r="I69" s="46">
        <v>0</v>
      </c>
      <c r="J69" s="46">
        <v>0</v>
      </c>
      <c r="K69" s="46">
        <v>11903540</v>
      </c>
      <c r="L69" s="46">
        <v>0</v>
      </c>
      <c r="M69" s="46">
        <v>0</v>
      </c>
      <c r="N69" s="46">
        <f>SUM(D69:M69)</f>
        <v>14997029</v>
      </c>
      <c r="O69" s="47">
        <f t="shared" ref="O69:O88" si="13">(N69/O$90)</f>
        <v>160.38230953501304</v>
      </c>
      <c r="P69" s="9"/>
    </row>
    <row r="70" spans="1:16">
      <c r="A70" s="12"/>
      <c r="B70" s="25">
        <v>361.3</v>
      </c>
      <c r="C70" s="20" t="s">
        <v>82</v>
      </c>
      <c r="D70" s="46">
        <v>-181289</v>
      </c>
      <c r="E70" s="46">
        <v>-301173</v>
      </c>
      <c r="F70" s="46">
        <v>-3720</v>
      </c>
      <c r="G70" s="46">
        <v>0</v>
      </c>
      <c r="H70" s="46">
        <v>-645938</v>
      </c>
      <c r="I70" s="46">
        <v>-2288085</v>
      </c>
      <c r="J70" s="46">
        <v>-643327</v>
      </c>
      <c r="K70" s="46">
        <v>-114929148</v>
      </c>
      <c r="L70" s="46">
        <v>0</v>
      </c>
      <c r="M70" s="46">
        <v>0</v>
      </c>
      <c r="N70" s="46">
        <f t="shared" ref="N70:N81" si="14">SUM(D70:M70)</f>
        <v>-118992680</v>
      </c>
      <c r="O70" s="47">
        <f t="shared" si="13"/>
        <v>-1272.5401035205543</v>
      </c>
      <c r="P70" s="9"/>
    </row>
    <row r="71" spans="1:16">
      <c r="A71" s="12"/>
      <c r="B71" s="25">
        <v>362</v>
      </c>
      <c r="C71" s="20" t="s">
        <v>83</v>
      </c>
      <c r="D71" s="46">
        <v>54100</v>
      </c>
      <c r="E71" s="46">
        <v>11157248</v>
      </c>
      <c r="F71" s="46">
        <v>0</v>
      </c>
      <c r="G71" s="46">
        <v>0</v>
      </c>
      <c r="H71" s="46">
        <v>0</v>
      </c>
      <c r="I71" s="46">
        <v>25029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11236377</v>
      </c>
      <c r="O71" s="47">
        <f t="shared" si="13"/>
        <v>120.16487359370321</v>
      </c>
      <c r="P71" s="9"/>
    </row>
    <row r="72" spans="1:16">
      <c r="A72" s="12"/>
      <c r="B72" s="25">
        <v>363.11</v>
      </c>
      <c r="C72" s="20" t="s">
        <v>26</v>
      </c>
      <c r="D72" s="46">
        <v>0</v>
      </c>
      <c r="E72" s="46">
        <v>3235290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3235290</v>
      </c>
      <c r="O72" s="47">
        <f t="shared" si="13"/>
        <v>34.599071737177567</v>
      </c>
      <c r="P72" s="9"/>
    </row>
    <row r="73" spans="1:16">
      <c r="A73" s="12"/>
      <c r="B73" s="25">
        <v>363.22</v>
      </c>
      <c r="C73" s="20" t="s">
        <v>134</v>
      </c>
      <c r="D73" s="46">
        <v>0</v>
      </c>
      <c r="E73" s="46">
        <v>502385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502385</v>
      </c>
      <c r="O73" s="47">
        <f t="shared" si="13"/>
        <v>5.3726419129914014</v>
      </c>
      <c r="P73" s="9"/>
    </row>
    <row r="74" spans="1:16">
      <c r="A74" s="12"/>
      <c r="B74" s="25">
        <v>363.23</v>
      </c>
      <c r="C74" s="20" t="s">
        <v>135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1966465</v>
      </c>
      <c r="J74" s="46">
        <v>0</v>
      </c>
      <c r="K74" s="46">
        <v>0</v>
      </c>
      <c r="L74" s="46">
        <v>0</v>
      </c>
      <c r="M74" s="46">
        <v>0</v>
      </c>
      <c r="N74" s="46">
        <f>SUM(D74:M74)</f>
        <v>1966465</v>
      </c>
      <c r="O74" s="47">
        <f t="shared" si="13"/>
        <v>21.029911879197503</v>
      </c>
      <c r="P74" s="9"/>
    </row>
    <row r="75" spans="1:16">
      <c r="A75" s="12"/>
      <c r="B75" s="25">
        <v>363.24</v>
      </c>
      <c r="C75" s="20" t="s">
        <v>136</v>
      </c>
      <c r="D75" s="46">
        <v>0</v>
      </c>
      <c r="E75" s="46">
        <v>15993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>SUM(D75:M75)</f>
        <v>15993</v>
      </c>
      <c r="O75" s="47">
        <f t="shared" si="13"/>
        <v>0.17103349446036703</v>
      </c>
      <c r="P75" s="9"/>
    </row>
    <row r="76" spans="1:16">
      <c r="A76" s="12"/>
      <c r="B76" s="25">
        <v>363.27</v>
      </c>
      <c r="C76" s="20" t="s">
        <v>137</v>
      </c>
      <c r="D76" s="46">
        <v>0</v>
      </c>
      <c r="E76" s="46">
        <v>824952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>SUM(D76:M76)</f>
        <v>824952</v>
      </c>
      <c r="O76" s="47">
        <f t="shared" si="13"/>
        <v>8.8222611969029394</v>
      </c>
      <c r="P76" s="9"/>
    </row>
    <row r="77" spans="1:16">
      <c r="A77" s="12"/>
      <c r="B77" s="25">
        <v>364</v>
      </c>
      <c r="C77" s="20" t="s">
        <v>84</v>
      </c>
      <c r="D77" s="46">
        <v>1995</v>
      </c>
      <c r="E77" s="46">
        <v>7084</v>
      </c>
      <c r="F77" s="46">
        <v>0</v>
      </c>
      <c r="G77" s="46">
        <v>0</v>
      </c>
      <c r="H77" s="46">
        <v>0</v>
      </c>
      <c r="I77" s="46">
        <v>41283</v>
      </c>
      <c r="J77" s="46">
        <v>34539</v>
      </c>
      <c r="K77" s="46">
        <v>0</v>
      </c>
      <c r="L77" s="46">
        <v>0</v>
      </c>
      <c r="M77" s="46">
        <v>-35221</v>
      </c>
      <c r="N77" s="46">
        <f t="shared" si="14"/>
        <v>49680</v>
      </c>
      <c r="O77" s="47">
        <f t="shared" si="13"/>
        <v>0.53129144030457287</v>
      </c>
      <c r="P77" s="9"/>
    </row>
    <row r="78" spans="1:16">
      <c r="A78" s="12"/>
      <c r="B78" s="25">
        <v>365</v>
      </c>
      <c r="C78" s="20" t="s">
        <v>85</v>
      </c>
      <c r="D78" s="46">
        <v>13753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30118</v>
      </c>
      <c r="K78" s="46">
        <v>0</v>
      </c>
      <c r="L78" s="46">
        <v>0</v>
      </c>
      <c r="M78" s="46">
        <v>0</v>
      </c>
      <c r="N78" s="46">
        <f t="shared" si="14"/>
        <v>43871</v>
      </c>
      <c r="O78" s="47">
        <f t="shared" si="13"/>
        <v>0.46916841339778415</v>
      </c>
      <c r="P78" s="9"/>
    </row>
    <row r="79" spans="1:16">
      <c r="A79" s="12"/>
      <c r="B79" s="25">
        <v>366</v>
      </c>
      <c r="C79" s="20" t="s">
        <v>86</v>
      </c>
      <c r="D79" s="46">
        <v>263188</v>
      </c>
      <c r="E79" s="46">
        <v>453922</v>
      </c>
      <c r="F79" s="46">
        <v>0</v>
      </c>
      <c r="G79" s="46">
        <v>0</v>
      </c>
      <c r="H79" s="46">
        <v>0</v>
      </c>
      <c r="I79" s="46">
        <v>25000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4"/>
        <v>742110</v>
      </c>
      <c r="O79" s="47">
        <f t="shared" si="13"/>
        <v>7.936326303631775</v>
      </c>
      <c r="P79" s="9"/>
    </row>
    <row r="80" spans="1:16">
      <c r="A80" s="12"/>
      <c r="B80" s="25">
        <v>368</v>
      </c>
      <c r="C80" s="20" t="s">
        <v>87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25492182</v>
      </c>
      <c r="L80" s="46">
        <v>0</v>
      </c>
      <c r="M80" s="46">
        <v>0</v>
      </c>
      <c r="N80" s="46">
        <f t="shared" si="14"/>
        <v>25492182</v>
      </c>
      <c r="O80" s="47">
        <f t="shared" si="13"/>
        <v>272.62033195020746</v>
      </c>
      <c r="P80" s="9"/>
    </row>
    <row r="81" spans="1:119">
      <c r="A81" s="12"/>
      <c r="B81" s="25">
        <v>369.9</v>
      </c>
      <c r="C81" s="20" t="s">
        <v>88</v>
      </c>
      <c r="D81" s="46">
        <v>114427</v>
      </c>
      <c r="E81" s="46">
        <v>881777</v>
      </c>
      <c r="F81" s="46">
        <v>0</v>
      </c>
      <c r="G81" s="46">
        <v>0</v>
      </c>
      <c r="H81" s="46">
        <v>0</v>
      </c>
      <c r="I81" s="46">
        <v>1317672</v>
      </c>
      <c r="J81" s="46">
        <v>408708</v>
      </c>
      <c r="K81" s="46">
        <v>283163</v>
      </c>
      <c r="L81" s="46">
        <v>0</v>
      </c>
      <c r="M81" s="46">
        <v>0</v>
      </c>
      <c r="N81" s="46">
        <f t="shared" si="14"/>
        <v>3005747</v>
      </c>
      <c r="O81" s="47">
        <f t="shared" si="13"/>
        <v>32.144276425546479</v>
      </c>
      <c r="P81" s="9"/>
    </row>
    <row r="82" spans="1:119" ht="15.75">
      <c r="A82" s="29" t="s">
        <v>58</v>
      </c>
      <c r="B82" s="30"/>
      <c r="C82" s="31"/>
      <c r="D82" s="32">
        <f t="shared" ref="D82:M82" si="15">SUM(D83:D87)</f>
        <v>34965740</v>
      </c>
      <c r="E82" s="32">
        <f t="shared" si="15"/>
        <v>6938124</v>
      </c>
      <c r="F82" s="32">
        <f t="shared" si="15"/>
        <v>354954</v>
      </c>
      <c r="G82" s="32">
        <f t="shared" si="15"/>
        <v>0</v>
      </c>
      <c r="H82" s="32">
        <f t="shared" si="15"/>
        <v>149980</v>
      </c>
      <c r="I82" s="32">
        <f t="shared" si="15"/>
        <v>20108780</v>
      </c>
      <c r="J82" s="32">
        <f t="shared" si="15"/>
        <v>3272886</v>
      </c>
      <c r="K82" s="32">
        <f t="shared" si="15"/>
        <v>0</v>
      </c>
      <c r="L82" s="32">
        <f t="shared" si="15"/>
        <v>0</v>
      </c>
      <c r="M82" s="32">
        <f t="shared" si="15"/>
        <v>600895</v>
      </c>
      <c r="N82" s="32">
        <f t="shared" ref="N82:N88" si="16">SUM(D82:M82)</f>
        <v>66391359</v>
      </c>
      <c r="O82" s="45">
        <f t="shared" si="13"/>
        <v>710.00726141078837</v>
      </c>
      <c r="P82" s="9"/>
    </row>
    <row r="83" spans="1:119">
      <c r="A83" s="12"/>
      <c r="B83" s="25">
        <v>381</v>
      </c>
      <c r="C83" s="20" t="s">
        <v>89</v>
      </c>
      <c r="D83" s="46">
        <v>34965740</v>
      </c>
      <c r="E83" s="46">
        <v>2606219</v>
      </c>
      <c r="F83" s="46">
        <v>354954</v>
      </c>
      <c r="G83" s="46">
        <v>0</v>
      </c>
      <c r="H83" s="46">
        <v>149980</v>
      </c>
      <c r="I83" s="46">
        <v>3410910</v>
      </c>
      <c r="J83" s="46">
        <v>465250</v>
      </c>
      <c r="K83" s="46">
        <v>0</v>
      </c>
      <c r="L83" s="46">
        <v>0</v>
      </c>
      <c r="M83" s="46">
        <v>0</v>
      </c>
      <c r="N83" s="46">
        <f t="shared" si="16"/>
        <v>41953053</v>
      </c>
      <c r="O83" s="47">
        <f t="shared" si="13"/>
        <v>448.65736621465544</v>
      </c>
      <c r="P83" s="9"/>
    </row>
    <row r="84" spans="1:119">
      <c r="A84" s="12"/>
      <c r="B84" s="25">
        <v>384</v>
      </c>
      <c r="C84" s="20" t="s">
        <v>90</v>
      </c>
      <c r="D84" s="46">
        <v>0</v>
      </c>
      <c r="E84" s="46">
        <v>4331905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6"/>
        <v>4331905</v>
      </c>
      <c r="O84" s="47">
        <f t="shared" si="13"/>
        <v>46.326570988578517</v>
      </c>
      <c r="P84" s="9"/>
    </row>
    <row r="85" spans="1:119">
      <c r="A85" s="12"/>
      <c r="B85" s="25">
        <v>389.1</v>
      </c>
      <c r="C85" s="20" t="s">
        <v>91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8583470</v>
      </c>
      <c r="J85" s="46">
        <v>2807636</v>
      </c>
      <c r="K85" s="46">
        <v>0</v>
      </c>
      <c r="L85" s="46">
        <v>0</v>
      </c>
      <c r="M85" s="46">
        <v>163895</v>
      </c>
      <c r="N85" s="46">
        <f t="shared" si="16"/>
        <v>11555001</v>
      </c>
      <c r="O85" s="47">
        <f t="shared" si="13"/>
        <v>123.57232536253582</v>
      </c>
      <c r="P85" s="9"/>
    </row>
    <row r="86" spans="1:119">
      <c r="A86" s="12"/>
      <c r="B86" s="25">
        <v>389.7</v>
      </c>
      <c r="C86" s="20" t="s">
        <v>93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1634441</v>
      </c>
      <c r="J86" s="46">
        <v>0</v>
      </c>
      <c r="K86" s="46">
        <v>0</v>
      </c>
      <c r="L86" s="46">
        <v>0</v>
      </c>
      <c r="M86" s="46">
        <v>437000</v>
      </c>
      <c r="N86" s="46">
        <f t="shared" si="16"/>
        <v>2071441</v>
      </c>
      <c r="O86" s="47">
        <f t="shared" si="13"/>
        <v>22.152553792188904</v>
      </c>
      <c r="P86" s="9"/>
    </row>
    <row r="87" spans="1:119" ht="15.75" thickBot="1">
      <c r="A87" s="12"/>
      <c r="B87" s="25">
        <v>389.8</v>
      </c>
      <c r="C87" s="20" t="s">
        <v>94</v>
      </c>
      <c r="D87" s="46">
        <v>0</v>
      </c>
      <c r="E87" s="46">
        <v>0</v>
      </c>
      <c r="F87" s="46">
        <v>0</v>
      </c>
      <c r="G87" s="46">
        <v>0</v>
      </c>
      <c r="H87" s="46">
        <v>0</v>
      </c>
      <c r="I87" s="46">
        <v>6479959</v>
      </c>
      <c r="J87" s="46">
        <v>0</v>
      </c>
      <c r="K87" s="46">
        <v>0</v>
      </c>
      <c r="L87" s="46">
        <v>0</v>
      </c>
      <c r="M87" s="46">
        <v>0</v>
      </c>
      <c r="N87" s="46">
        <f t="shared" si="16"/>
        <v>6479959</v>
      </c>
      <c r="O87" s="47">
        <f t="shared" si="13"/>
        <v>69.298445052829706</v>
      </c>
      <c r="P87" s="9"/>
    </row>
    <row r="88" spans="1:119" ht="16.5" thickBot="1">
      <c r="A88" s="14" t="s">
        <v>76</v>
      </c>
      <c r="B88" s="23"/>
      <c r="C88" s="22"/>
      <c r="D88" s="15">
        <f t="shared" ref="D88:M88" si="17">SUM(D5,D16,D21,D47,D64,D68,D82)</f>
        <v>88458887</v>
      </c>
      <c r="E88" s="15">
        <f t="shared" si="17"/>
        <v>51031686</v>
      </c>
      <c r="F88" s="15">
        <f t="shared" si="17"/>
        <v>359898</v>
      </c>
      <c r="G88" s="15">
        <f t="shared" si="17"/>
        <v>0</v>
      </c>
      <c r="H88" s="15">
        <f t="shared" si="17"/>
        <v>-357575</v>
      </c>
      <c r="I88" s="15">
        <f t="shared" si="17"/>
        <v>474495806</v>
      </c>
      <c r="J88" s="15">
        <f t="shared" si="17"/>
        <v>52872955</v>
      </c>
      <c r="K88" s="15">
        <f t="shared" si="17"/>
        <v>-77250263</v>
      </c>
      <c r="L88" s="15">
        <f t="shared" si="17"/>
        <v>0</v>
      </c>
      <c r="M88" s="15">
        <f t="shared" si="17"/>
        <v>11183031</v>
      </c>
      <c r="N88" s="15">
        <f t="shared" si="16"/>
        <v>600794425</v>
      </c>
      <c r="O88" s="38">
        <f t="shared" si="13"/>
        <v>6425.059085853617</v>
      </c>
      <c r="P88" s="6"/>
      <c r="Q88" s="2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</row>
    <row r="89" spans="1:119">
      <c r="A89" s="16"/>
      <c r="B89" s="18"/>
      <c r="C89" s="18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9"/>
    </row>
    <row r="90" spans="1:119">
      <c r="A90" s="40"/>
      <c r="B90" s="41"/>
      <c r="C90" s="41"/>
      <c r="D90" s="42"/>
      <c r="E90" s="42"/>
      <c r="F90" s="42"/>
      <c r="G90" s="42"/>
      <c r="H90" s="42"/>
      <c r="I90" s="42"/>
      <c r="J90" s="42"/>
      <c r="K90" s="42"/>
      <c r="L90" s="48" t="s">
        <v>138</v>
      </c>
      <c r="M90" s="48"/>
      <c r="N90" s="48"/>
      <c r="O90" s="43">
        <v>93508</v>
      </c>
    </row>
    <row r="91" spans="1:119">
      <c r="A91" s="49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1"/>
    </row>
    <row r="92" spans="1:119" ht="15.75" customHeight="1" thickBot="1">
      <c r="A92" s="52" t="s">
        <v>105</v>
      </c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4"/>
    </row>
  </sheetData>
  <mergeCells count="10">
    <mergeCell ref="L90:N90"/>
    <mergeCell ref="A91:O91"/>
    <mergeCell ref="A92:O9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0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102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185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95</v>
      </c>
      <c r="B3" s="62"/>
      <c r="C3" s="63"/>
      <c r="D3" s="67" t="s">
        <v>52</v>
      </c>
      <c r="E3" s="68"/>
      <c r="F3" s="68"/>
      <c r="G3" s="68"/>
      <c r="H3" s="69"/>
      <c r="I3" s="67" t="s">
        <v>53</v>
      </c>
      <c r="J3" s="69"/>
      <c r="K3" s="67" t="s">
        <v>55</v>
      </c>
      <c r="L3" s="68"/>
      <c r="M3" s="69"/>
      <c r="N3" s="36"/>
      <c r="O3" s="37"/>
      <c r="P3" s="70" t="s">
        <v>169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96</v>
      </c>
      <c r="F4" s="34" t="s">
        <v>97</v>
      </c>
      <c r="G4" s="34" t="s">
        <v>98</v>
      </c>
      <c r="H4" s="34" t="s">
        <v>5</v>
      </c>
      <c r="I4" s="34" t="s">
        <v>6</v>
      </c>
      <c r="J4" s="35" t="s">
        <v>99</v>
      </c>
      <c r="K4" s="35" t="s">
        <v>7</v>
      </c>
      <c r="L4" s="35" t="s">
        <v>8</v>
      </c>
      <c r="M4" s="35" t="s">
        <v>170</v>
      </c>
      <c r="N4" s="35" t="s">
        <v>9</v>
      </c>
      <c r="O4" s="35" t="s">
        <v>171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172</v>
      </c>
      <c r="B5" s="26"/>
      <c r="C5" s="26"/>
      <c r="D5" s="27">
        <f t="shared" ref="D5:N5" si="0">SUM(D6:D18)</f>
        <v>61505337</v>
      </c>
      <c r="E5" s="27">
        <f t="shared" si="0"/>
        <v>0</v>
      </c>
      <c r="F5" s="27">
        <f t="shared" si="0"/>
        <v>0</v>
      </c>
      <c r="G5" s="27">
        <f t="shared" si="0"/>
        <v>6400414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2139580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70045331</v>
      </c>
      <c r="P5" s="33">
        <f t="shared" ref="P5:P36" si="1">(O5/P$98)</f>
        <v>582.35711138270187</v>
      </c>
      <c r="Q5" s="6"/>
    </row>
    <row r="6" spans="1:134">
      <c r="A6" s="12"/>
      <c r="B6" s="25">
        <v>311</v>
      </c>
      <c r="C6" s="20" t="s">
        <v>2</v>
      </c>
      <c r="D6" s="46">
        <v>43213083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43213083</v>
      </c>
      <c r="P6" s="47">
        <f t="shared" si="1"/>
        <v>359.27371361584318</v>
      </c>
      <c r="Q6" s="9"/>
    </row>
    <row r="7" spans="1:134">
      <c r="A7" s="12"/>
      <c r="B7" s="25">
        <v>312.3</v>
      </c>
      <c r="C7" s="20" t="s">
        <v>11</v>
      </c>
      <c r="D7" s="46">
        <v>0</v>
      </c>
      <c r="E7" s="46">
        <v>0</v>
      </c>
      <c r="F7" s="46">
        <v>0</v>
      </c>
      <c r="G7" s="46">
        <v>480366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8" si="2">SUM(D7:N7)</f>
        <v>480366</v>
      </c>
      <c r="P7" s="47">
        <f t="shared" si="1"/>
        <v>3.9937644975432121</v>
      </c>
      <c r="Q7" s="9"/>
    </row>
    <row r="8" spans="1:134">
      <c r="A8" s="12"/>
      <c r="B8" s="25">
        <v>312.41000000000003</v>
      </c>
      <c r="C8" s="20" t="s">
        <v>173</v>
      </c>
      <c r="D8" s="46">
        <v>0</v>
      </c>
      <c r="E8" s="46">
        <v>0</v>
      </c>
      <c r="F8" s="46">
        <v>0</v>
      </c>
      <c r="G8" s="46">
        <v>2927909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2927909</v>
      </c>
      <c r="P8" s="47">
        <f t="shared" si="1"/>
        <v>24.342645017002138</v>
      </c>
      <c r="Q8" s="9"/>
    </row>
    <row r="9" spans="1:134">
      <c r="A9" s="12"/>
      <c r="B9" s="25">
        <v>312.43</v>
      </c>
      <c r="C9" s="20" t="s">
        <v>174</v>
      </c>
      <c r="D9" s="46">
        <v>0</v>
      </c>
      <c r="E9" s="46">
        <v>0</v>
      </c>
      <c r="F9" s="46">
        <v>0</v>
      </c>
      <c r="G9" s="46">
        <v>2992139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2992139</v>
      </c>
      <c r="P9" s="47">
        <f t="shared" si="1"/>
        <v>24.876653447401459</v>
      </c>
      <c r="Q9" s="9"/>
    </row>
    <row r="10" spans="1:134">
      <c r="A10" s="12"/>
      <c r="B10" s="25">
        <v>312.51</v>
      </c>
      <c r="C10" s="20" t="s">
        <v>186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964435</v>
      </c>
      <c r="L10" s="46">
        <v>0</v>
      </c>
      <c r="M10" s="46">
        <v>0</v>
      </c>
      <c r="N10" s="46">
        <v>0</v>
      </c>
      <c r="O10" s="46">
        <f t="shared" si="2"/>
        <v>964435</v>
      </c>
      <c r="P10" s="47">
        <f t="shared" si="1"/>
        <v>8.0183157492164057</v>
      </c>
      <c r="Q10" s="9"/>
    </row>
    <row r="11" spans="1:134">
      <c r="A11" s="12"/>
      <c r="B11" s="25">
        <v>312.52</v>
      </c>
      <c r="C11" s="20" t="s">
        <v>187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1175145</v>
      </c>
      <c r="L11" s="46">
        <v>0</v>
      </c>
      <c r="M11" s="46">
        <v>0</v>
      </c>
      <c r="N11" s="46">
        <v>0</v>
      </c>
      <c r="O11" s="46">
        <f t="shared" si="2"/>
        <v>1175145</v>
      </c>
      <c r="P11" s="47">
        <f t="shared" si="1"/>
        <v>9.770159379442795</v>
      </c>
      <c r="Q11" s="9"/>
    </row>
    <row r="12" spans="1:134">
      <c r="A12" s="12"/>
      <c r="B12" s="25">
        <v>314.10000000000002</v>
      </c>
      <c r="C12" s="20" t="s">
        <v>14</v>
      </c>
      <c r="D12" s="46">
        <v>9476281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9476281</v>
      </c>
      <c r="P12" s="47">
        <f t="shared" si="1"/>
        <v>78.785831275617525</v>
      </c>
      <c r="Q12" s="9"/>
    </row>
    <row r="13" spans="1:134">
      <c r="A13" s="12"/>
      <c r="B13" s="25">
        <v>314.3</v>
      </c>
      <c r="C13" s="20" t="s">
        <v>15</v>
      </c>
      <c r="D13" s="46">
        <v>2203972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2203972</v>
      </c>
      <c r="P13" s="47">
        <f t="shared" si="1"/>
        <v>18.32383042758919</v>
      </c>
      <c r="Q13" s="9"/>
    </row>
    <row r="14" spans="1:134">
      <c r="A14" s="12"/>
      <c r="B14" s="25">
        <v>314.39999999999998</v>
      </c>
      <c r="C14" s="20" t="s">
        <v>17</v>
      </c>
      <c r="D14" s="46">
        <v>91152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91152</v>
      </c>
      <c r="P14" s="47">
        <f t="shared" si="1"/>
        <v>0.75783802658818245</v>
      </c>
      <c r="Q14" s="9"/>
    </row>
    <row r="15" spans="1:134">
      <c r="A15" s="12"/>
      <c r="B15" s="25">
        <v>314.7</v>
      </c>
      <c r="C15" s="20" t="s">
        <v>114</v>
      </c>
      <c r="D15" s="46">
        <v>10448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10448</v>
      </c>
      <c r="P15" s="47">
        <f t="shared" si="1"/>
        <v>8.6864706224694249E-2</v>
      </c>
      <c r="Q15" s="9"/>
    </row>
    <row r="16" spans="1:134">
      <c r="A16" s="12"/>
      <c r="B16" s="25">
        <v>314.8</v>
      </c>
      <c r="C16" s="20" t="s">
        <v>18</v>
      </c>
      <c r="D16" s="46">
        <v>325235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2"/>
        <v>325235</v>
      </c>
      <c r="P16" s="47">
        <f t="shared" si="1"/>
        <v>2.7040048553779128</v>
      </c>
      <c r="Q16" s="9"/>
    </row>
    <row r="17" spans="1:17">
      <c r="A17" s="12"/>
      <c r="B17" s="25">
        <v>315.2</v>
      </c>
      <c r="C17" s="20" t="s">
        <v>175</v>
      </c>
      <c r="D17" s="46">
        <v>4472828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2"/>
        <v>4472828</v>
      </c>
      <c r="P17" s="47">
        <f t="shared" si="1"/>
        <v>37.187106643720014</v>
      </c>
      <c r="Q17" s="9"/>
    </row>
    <row r="18" spans="1:17">
      <c r="A18" s="12"/>
      <c r="B18" s="25">
        <v>316</v>
      </c>
      <c r="C18" s="20" t="s">
        <v>188</v>
      </c>
      <c r="D18" s="46">
        <v>1712338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2"/>
        <v>1712338</v>
      </c>
      <c r="P18" s="47">
        <f t="shared" si="1"/>
        <v>14.236383741135194</v>
      </c>
      <c r="Q18" s="9"/>
    </row>
    <row r="19" spans="1:17" ht="15.75">
      <c r="A19" s="29" t="s">
        <v>19</v>
      </c>
      <c r="B19" s="30"/>
      <c r="C19" s="31"/>
      <c r="D19" s="32">
        <f t="shared" ref="D19:N19" si="3">SUM(D20:D33)</f>
        <v>832698</v>
      </c>
      <c r="E19" s="32">
        <f t="shared" si="3"/>
        <v>10598839</v>
      </c>
      <c r="F19" s="32">
        <f t="shared" si="3"/>
        <v>0</v>
      </c>
      <c r="G19" s="32">
        <f t="shared" si="3"/>
        <v>6552595</v>
      </c>
      <c r="H19" s="32">
        <f t="shared" si="3"/>
        <v>0</v>
      </c>
      <c r="I19" s="32">
        <f t="shared" si="3"/>
        <v>876698</v>
      </c>
      <c r="J19" s="32">
        <f t="shared" si="3"/>
        <v>0</v>
      </c>
      <c r="K19" s="32">
        <f t="shared" si="3"/>
        <v>0</v>
      </c>
      <c r="L19" s="32">
        <f t="shared" si="3"/>
        <v>0</v>
      </c>
      <c r="M19" s="32">
        <f t="shared" si="3"/>
        <v>7245467</v>
      </c>
      <c r="N19" s="32">
        <f t="shared" si="3"/>
        <v>0</v>
      </c>
      <c r="O19" s="44">
        <f>SUM(D19:N19)</f>
        <v>26106297</v>
      </c>
      <c r="P19" s="45">
        <f t="shared" si="1"/>
        <v>217.04783877484849</v>
      </c>
      <c r="Q19" s="10"/>
    </row>
    <row r="20" spans="1:17">
      <c r="A20" s="12"/>
      <c r="B20" s="25">
        <v>322</v>
      </c>
      <c r="C20" s="20" t="s">
        <v>176</v>
      </c>
      <c r="D20" s="46">
        <v>0</v>
      </c>
      <c r="E20" s="46">
        <v>2538051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>SUM(D20:N20)</f>
        <v>2538051</v>
      </c>
      <c r="P20" s="47">
        <f t="shared" si="1"/>
        <v>21.101364327937546</v>
      </c>
      <c r="Q20" s="9"/>
    </row>
    <row r="21" spans="1:17">
      <c r="A21" s="12"/>
      <c r="B21" s="25">
        <v>322.89999999999998</v>
      </c>
      <c r="C21" s="20" t="s">
        <v>189</v>
      </c>
      <c r="D21" s="46">
        <v>93069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33" si="4">SUM(D21:N21)</f>
        <v>93069</v>
      </c>
      <c r="P21" s="47">
        <f t="shared" si="1"/>
        <v>0.77377597086773253</v>
      </c>
      <c r="Q21" s="9"/>
    </row>
    <row r="22" spans="1:17">
      <c r="A22" s="12"/>
      <c r="B22" s="25">
        <v>323.39999999999998</v>
      </c>
      <c r="C22" s="20" t="s">
        <v>20</v>
      </c>
      <c r="D22" s="46">
        <v>344429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344429</v>
      </c>
      <c r="P22" s="47">
        <f t="shared" si="1"/>
        <v>2.8635838342520308</v>
      </c>
      <c r="Q22" s="9"/>
    </row>
    <row r="23" spans="1:17">
      <c r="A23" s="12"/>
      <c r="B23" s="25">
        <v>323.7</v>
      </c>
      <c r="C23" s="20" t="s">
        <v>21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876698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876698</v>
      </c>
      <c r="P23" s="47">
        <f t="shared" si="1"/>
        <v>7.2888700438147973</v>
      </c>
      <c r="Q23" s="9"/>
    </row>
    <row r="24" spans="1:17">
      <c r="A24" s="12"/>
      <c r="B24" s="25">
        <v>324.11</v>
      </c>
      <c r="C24" s="20" t="s">
        <v>164</v>
      </c>
      <c r="D24" s="46">
        <v>0</v>
      </c>
      <c r="E24" s="46">
        <v>0</v>
      </c>
      <c r="F24" s="46">
        <v>0</v>
      </c>
      <c r="G24" s="46">
        <v>574652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574652</v>
      </c>
      <c r="P24" s="47">
        <f t="shared" si="1"/>
        <v>4.7776586103974923</v>
      </c>
      <c r="Q24" s="9"/>
    </row>
    <row r="25" spans="1:17">
      <c r="A25" s="12"/>
      <c r="B25" s="25">
        <v>324.12</v>
      </c>
      <c r="C25" s="20" t="s">
        <v>22</v>
      </c>
      <c r="D25" s="46">
        <v>0</v>
      </c>
      <c r="E25" s="46">
        <v>0</v>
      </c>
      <c r="F25" s="46">
        <v>0</v>
      </c>
      <c r="G25" s="46">
        <v>335521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335521</v>
      </c>
      <c r="P25" s="47">
        <f t="shared" si="1"/>
        <v>2.789522693071941</v>
      </c>
      <c r="Q25" s="9"/>
    </row>
    <row r="26" spans="1:17">
      <c r="A26" s="12"/>
      <c r="B26" s="25">
        <v>324.31</v>
      </c>
      <c r="C26" s="20" t="s">
        <v>165</v>
      </c>
      <c r="D26" s="46">
        <v>0</v>
      </c>
      <c r="E26" s="46">
        <v>0</v>
      </c>
      <c r="F26" s="46">
        <v>0</v>
      </c>
      <c r="G26" s="46">
        <v>2444851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2444851</v>
      </c>
      <c r="P26" s="47">
        <f t="shared" si="1"/>
        <v>20.326499222640695</v>
      </c>
      <c r="Q26" s="9"/>
    </row>
    <row r="27" spans="1:17">
      <c r="A27" s="12"/>
      <c r="B27" s="25">
        <v>324.32</v>
      </c>
      <c r="C27" s="20" t="s">
        <v>24</v>
      </c>
      <c r="D27" s="46">
        <v>0</v>
      </c>
      <c r="E27" s="46">
        <v>0</v>
      </c>
      <c r="F27" s="46">
        <v>0</v>
      </c>
      <c r="G27" s="46">
        <v>1218305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1218305</v>
      </c>
      <c r="P27" s="47">
        <f t="shared" si="1"/>
        <v>10.128991760822753</v>
      </c>
      <c r="Q27" s="9"/>
    </row>
    <row r="28" spans="1:17">
      <c r="A28" s="12"/>
      <c r="B28" s="25">
        <v>324.61</v>
      </c>
      <c r="C28" s="20" t="s">
        <v>166</v>
      </c>
      <c r="D28" s="46">
        <v>0</v>
      </c>
      <c r="E28" s="46">
        <v>0</v>
      </c>
      <c r="F28" s="46">
        <v>0</v>
      </c>
      <c r="G28" s="46">
        <v>1979266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1979266</v>
      </c>
      <c r="P28" s="47">
        <f t="shared" si="1"/>
        <v>16.455624007515858</v>
      </c>
      <c r="Q28" s="9"/>
    </row>
    <row r="29" spans="1:17">
      <c r="A29" s="12"/>
      <c r="B29" s="25">
        <v>324.92</v>
      </c>
      <c r="C29" s="20" t="s">
        <v>190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7245467</v>
      </c>
      <c r="N29" s="46">
        <v>0</v>
      </c>
      <c r="O29" s="46">
        <f t="shared" si="4"/>
        <v>7245467</v>
      </c>
      <c r="P29" s="47">
        <f t="shared" si="1"/>
        <v>60.238836372101531</v>
      </c>
      <c r="Q29" s="9"/>
    </row>
    <row r="30" spans="1:17">
      <c r="A30" s="12"/>
      <c r="B30" s="25">
        <v>325.2</v>
      </c>
      <c r="C30" s="20" t="s">
        <v>191</v>
      </c>
      <c r="D30" s="46">
        <v>17341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4"/>
        <v>17341</v>
      </c>
      <c r="P30" s="47">
        <f t="shared" si="1"/>
        <v>0.14417313080421354</v>
      </c>
      <c r="Q30" s="9"/>
    </row>
    <row r="31" spans="1:17">
      <c r="A31" s="12"/>
      <c r="B31" s="25">
        <v>329.1</v>
      </c>
      <c r="C31" s="20" t="s">
        <v>192</v>
      </c>
      <c r="D31" s="46">
        <v>370939</v>
      </c>
      <c r="E31" s="46">
        <v>289888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4"/>
        <v>660827</v>
      </c>
      <c r="P31" s="47">
        <f t="shared" si="1"/>
        <v>5.4941178426824298</v>
      </c>
      <c r="Q31" s="9"/>
    </row>
    <row r="32" spans="1:17">
      <c r="A32" s="12"/>
      <c r="B32" s="25">
        <v>329.2</v>
      </c>
      <c r="C32" s="20" t="s">
        <v>193</v>
      </c>
      <c r="D32" s="46">
        <v>0</v>
      </c>
      <c r="E32" s="46">
        <v>7751606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4"/>
        <v>7751606</v>
      </c>
      <c r="P32" s="47">
        <f t="shared" si="1"/>
        <v>64.446877676069803</v>
      </c>
      <c r="Q32" s="9"/>
    </row>
    <row r="33" spans="1:17">
      <c r="A33" s="12"/>
      <c r="B33" s="25">
        <v>329.5</v>
      </c>
      <c r="C33" s="20" t="s">
        <v>179</v>
      </c>
      <c r="D33" s="46">
        <v>6920</v>
      </c>
      <c r="E33" s="46">
        <v>19294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4"/>
        <v>26214</v>
      </c>
      <c r="P33" s="47">
        <f t="shared" si="1"/>
        <v>0.21794328186965306</v>
      </c>
      <c r="Q33" s="9"/>
    </row>
    <row r="34" spans="1:17" ht="15.75">
      <c r="A34" s="29" t="s">
        <v>180</v>
      </c>
      <c r="B34" s="30"/>
      <c r="C34" s="31"/>
      <c r="D34" s="32">
        <f t="shared" ref="D34:N34" si="5">SUM(D35:D53)</f>
        <v>16068342</v>
      </c>
      <c r="E34" s="32">
        <f t="shared" si="5"/>
        <v>9596682</v>
      </c>
      <c r="F34" s="32">
        <f t="shared" si="5"/>
        <v>0</v>
      </c>
      <c r="G34" s="32">
        <f t="shared" si="5"/>
        <v>6469616</v>
      </c>
      <c r="H34" s="32">
        <f t="shared" si="5"/>
        <v>0</v>
      </c>
      <c r="I34" s="32">
        <f t="shared" si="5"/>
        <v>148000</v>
      </c>
      <c r="J34" s="32">
        <f t="shared" si="5"/>
        <v>32433</v>
      </c>
      <c r="K34" s="32">
        <f t="shared" si="5"/>
        <v>0</v>
      </c>
      <c r="L34" s="32">
        <f t="shared" si="5"/>
        <v>0</v>
      </c>
      <c r="M34" s="32">
        <f t="shared" si="5"/>
        <v>0</v>
      </c>
      <c r="N34" s="32">
        <f t="shared" si="5"/>
        <v>0</v>
      </c>
      <c r="O34" s="44">
        <f>SUM(D34:N34)</f>
        <v>32315073</v>
      </c>
      <c r="P34" s="45">
        <f t="shared" si="1"/>
        <v>268.66762277704339</v>
      </c>
      <c r="Q34" s="10"/>
    </row>
    <row r="35" spans="1:17">
      <c r="A35" s="12"/>
      <c r="B35" s="25">
        <v>331.2</v>
      </c>
      <c r="C35" s="20" t="s">
        <v>28</v>
      </c>
      <c r="D35" s="46">
        <v>25465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>SUM(D35:N35)</f>
        <v>25465</v>
      </c>
      <c r="P35" s="47">
        <f t="shared" si="1"/>
        <v>0.21171609341614081</v>
      </c>
      <c r="Q35" s="9"/>
    </row>
    <row r="36" spans="1:17">
      <c r="A36" s="12"/>
      <c r="B36" s="25">
        <v>331.49</v>
      </c>
      <c r="C36" s="20" t="s">
        <v>150</v>
      </c>
      <c r="D36" s="46">
        <v>0</v>
      </c>
      <c r="E36" s="46">
        <v>0</v>
      </c>
      <c r="F36" s="46">
        <v>0</v>
      </c>
      <c r="G36" s="46">
        <v>1072927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:O47" si="6">SUM(D36:N36)</f>
        <v>1072927</v>
      </c>
      <c r="P36" s="47">
        <f t="shared" si="1"/>
        <v>8.9203185926055255</v>
      </c>
      <c r="Q36" s="9"/>
    </row>
    <row r="37" spans="1:17">
      <c r="A37" s="12"/>
      <c r="B37" s="25">
        <v>331.5</v>
      </c>
      <c r="C37" s="20" t="s">
        <v>30</v>
      </c>
      <c r="D37" s="46">
        <v>0</v>
      </c>
      <c r="E37" s="46">
        <v>1191822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1191822</v>
      </c>
      <c r="P37" s="47">
        <f t="shared" ref="P37:P68" si="7">(O37/P$98)</f>
        <v>9.9088120120719321</v>
      </c>
      <c r="Q37" s="9"/>
    </row>
    <row r="38" spans="1:17">
      <c r="A38" s="12"/>
      <c r="B38" s="25">
        <v>331.7</v>
      </c>
      <c r="C38" s="20" t="s">
        <v>159</v>
      </c>
      <c r="D38" s="46">
        <v>5248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5248</v>
      </c>
      <c r="P38" s="47">
        <f t="shared" si="7"/>
        <v>4.3631889190964342E-2</v>
      </c>
      <c r="Q38" s="9"/>
    </row>
    <row r="39" spans="1:17">
      <c r="A39" s="12"/>
      <c r="B39" s="25">
        <v>332</v>
      </c>
      <c r="C39" s="20" t="s">
        <v>194</v>
      </c>
      <c r="D39" s="46">
        <v>148340</v>
      </c>
      <c r="E39" s="46">
        <v>360338</v>
      </c>
      <c r="F39" s="46">
        <v>0</v>
      </c>
      <c r="G39" s="46">
        <v>0</v>
      </c>
      <c r="H39" s="46">
        <v>0</v>
      </c>
      <c r="I39" s="46">
        <v>148000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656678</v>
      </c>
      <c r="P39" s="47">
        <f t="shared" si="7"/>
        <v>5.4596230430914794</v>
      </c>
      <c r="Q39" s="9"/>
    </row>
    <row r="40" spans="1:17">
      <c r="A40" s="12"/>
      <c r="B40" s="25">
        <v>334.2</v>
      </c>
      <c r="C40" s="20" t="s">
        <v>31</v>
      </c>
      <c r="D40" s="46">
        <v>146153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146153</v>
      </c>
      <c r="P40" s="47">
        <f t="shared" si="7"/>
        <v>1.2151165207559091</v>
      </c>
      <c r="Q40" s="9"/>
    </row>
    <row r="41" spans="1:17">
      <c r="A41" s="12"/>
      <c r="B41" s="25">
        <v>334.49</v>
      </c>
      <c r="C41" s="20" t="s">
        <v>39</v>
      </c>
      <c r="D41" s="46">
        <v>438118</v>
      </c>
      <c r="E41" s="46">
        <v>0</v>
      </c>
      <c r="F41" s="46">
        <v>0</v>
      </c>
      <c r="G41" s="46">
        <v>2244838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2682956</v>
      </c>
      <c r="P41" s="47">
        <f t="shared" si="7"/>
        <v>22.306104972605358</v>
      </c>
      <c r="Q41" s="9"/>
    </row>
    <row r="42" spans="1:17">
      <c r="A42" s="12"/>
      <c r="B42" s="25">
        <v>334.7</v>
      </c>
      <c r="C42" s="20" t="s">
        <v>41</v>
      </c>
      <c r="D42" s="46">
        <v>0</v>
      </c>
      <c r="E42" s="46">
        <v>0</v>
      </c>
      <c r="F42" s="46">
        <v>0</v>
      </c>
      <c r="G42" s="46">
        <v>1021386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1021386</v>
      </c>
      <c r="P42" s="47">
        <f t="shared" si="7"/>
        <v>8.4918065497717805</v>
      </c>
      <c r="Q42" s="9"/>
    </row>
    <row r="43" spans="1:17">
      <c r="A43" s="12"/>
      <c r="B43" s="25">
        <v>335.125</v>
      </c>
      <c r="C43" s="20" t="s">
        <v>181</v>
      </c>
      <c r="D43" s="46">
        <v>4275929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4275929</v>
      </c>
      <c r="P43" s="47">
        <f t="shared" si="7"/>
        <v>35.550087712734559</v>
      </c>
      <c r="Q43" s="9"/>
    </row>
    <row r="44" spans="1:17">
      <c r="A44" s="12"/>
      <c r="B44" s="25">
        <v>335.14</v>
      </c>
      <c r="C44" s="20" t="s">
        <v>116</v>
      </c>
      <c r="D44" s="46">
        <v>295898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6"/>
        <v>295898</v>
      </c>
      <c r="P44" s="47">
        <f t="shared" si="7"/>
        <v>2.460096941278195</v>
      </c>
      <c r="Q44" s="9"/>
    </row>
    <row r="45" spans="1:17">
      <c r="A45" s="12"/>
      <c r="B45" s="25">
        <v>335.15</v>
      </c>
      <c r="C45" s="20" t="s">
        <v>117</v>
      </c>
      <c r="D45" s="46">
        <v>106153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6"/>
        <v>106153</v>
      </c>
      <c r="P45" s="47">
        <f t="shared" si="7"/>
        <v>0.88255638972721751</v>
      </c>
      <c r="Q45" s="9"/>
    </row>
    <row r="46" spans="1:17">
      <c r="A46" s="12"/>
      <c r="B46" s="25">
        <v>335.18</v>
      </c>
      <c r="C46" s="20" t="s">
        <v>182</v>
      </c>
      <c r="D46" s="46">
        <v>9136337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6"/>
        <v>9136337</v>
      </c>
      <c r="P46" s="47">
        <f t="shared" si="7"/>
        <v>75.959535746057085</v>
      </c>
      <c r="Q46" s="9"/>
    </row>
    <row r="47" spans="1:17">
      <c r="A47" s="12"/>
      <c r="B47" s="25">
        <v>335.21</v>
      </c>
      <c r="C47" s="20" t="s">
        <v>152</v>
      </c>
      <c r="D47" s="46">
        <v>75427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6"/>
        <v>75427</v>
      </c>
      <c r="P47" s="47">
        <f t="shared" si="7"/>
        <v>0.62710032507752811</v>
      </c>
      <c r="Q47" s="9"/>
    </row>
    <row r="48" spans="1:17">
      <c r="A48" s="12"/>
      <c r="B48" s="25">
        <v>335.45</v>
      </c>
      <c r="C48" s="20" t="s">
        <v>183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32433</v>
      </c>
      <c r="K48" s="46">
        <v>0</v>
      </c>
      <c r="L48" s="46">
        <v>0</v>
      </c>
      <c r="M48" s="46">
        <v>0</v>
      </c>
      <c r="N48" s="46">
        <v>0</v>
      </c>
      <c r="O48" s="46">
        <f t="shared" ref="O48:O52" si="8">SUM(D48:N48)</f>
        <v>32433</v>
      </c>
      <c r="P48" s="47">
        <f t="shared" si="7"/>
        <v>0.26964806824133891</v>
      </c>
      <c r="Q48" s="9"/>
    </row>
    <row r="49" spans="1:17">
      <c r="A49" s="12"/>
      <c r="B49" s="25">
        <v>335.5</v>
      </c>
      <c r="C49" s="20" t="s">
        <v>195</v>
      </c>
      <c r="D49" s="46">
        <v>0</v>
      </c>
      <c r="E49" s="46">
        <v>62000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8"/>
        <v>62000</v>
      </c>
      <c r="P49" s="47">
        <f t="shared" si="7"/>
        <v>0.51546820309447205</v>
      </c>
      <c r="Q49" s="9"/>
    </row>
    <row r="50" spans="1:17">
      <c r="A50" s="12"/>
      <c r="B50" s="25">
        <v>337.3</v>
      </c>
      <c r="C50" s="20" t="s">
        <v>48</v>
      </c>
      <c r="D50" s="46">
        <v>0</v>
      </c>
      <c r="E50" s="46">
        <v>54084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8"/>
        <v>54084</v>
      </c>
      <c r="P50" s="47">
        <f t="shared" si="7"/>
        <v>0.44965455316389397</v>
      </c>
      <c r="Q50" s="9"/>
    </row>
    <row r="51" spans="1:17">
      <c r="A51" s="12"/>
      <c r="B51" s="25">
        <v>337.4</v>
      </c>
      <c r="C51" s="20" t="s">
        <v>49</v>
      </c>
      <c r="D51" s="46">
        <v>0</v>
      </c>
      <c r="E51" s="46">
        <v>0</v>
      </c>
      <c r="F51" s="46">
        <v>0</v>
      </c>
      <c r="G51" s="46">
        <v>43518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8"/>
        <v>43518</v>
      </c>
      <c r="P51" s="47">
        <f t="shared" si="7"/>
        <v>0.36180879455266507</v>
      </c>
      <c r="Q51" s="9"/>
    </row>
    <row r="52" spans="1:17">
      <c r="A52" s="12"/>
      <c r="B52" s="25">
        <v>337.7</v>
      </c>
      <c r="C52" s="20" t="s">
        <v>50</v>
      </c>
      <c r="D52" s="46">
        <v>1313446</v>
      </c>
      <c r="E52" s="46">
        <v>0</v>
      </c>
      <c r="F52" s="46">
        <v>0</v>
      </c>
      <c r="G52" s="46">
        <v>2086947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8"/>
        <v>3400393</v>
      </c>
      <c r="P52" s="47">
        <f t="shared" si="7"/>
        <v>28.270878540726144</v>
      </c>
      <c r="Q52" s="9"/>
    </row>
    <row r="53" spans="1:17">
      <c r="A53" s="12"/>
      <c r="B53" s="25">
        <v>338</v>
      </c>
      <c r="C53" s="20" t="s">
        <v>196</v>
      </c>
      <c r="D53" s="46">
        <v>101828</v>
      </c>
      <c r="E53" s="46">
        <v>7928438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>SUM(D53:N53)</f>
        <v>8030266</v>
      </c>
      <c r="P53" s="47">
        <f t="shared" si="7"/>
        <v>66.763657828881179</v>
      </c>
      <c r="Q53" s="9"/>
    </row>
    <row r="54" spans="1:17" ht="15.75">
      <c r="A54" s="29" t="s">
        <v>56</v>
      </c>
      <c r="B54" s="30"/>
      <c r="C54" s="31"/>
      <c r="D54" s="32">
        <f t="shared" ref="D54:N54" si="9">SUM(D55:D70)</f>
        <v>12919321</v>
      </c>
      <c r="E54" s="32">
        <f t="shared" si="9"/>
        <v>0</v>
      </c>
      <c r="F54" s="32">
        <f t="shared" si="9"/>
        <v>0</v>
      </c>
      <c r="G54" s="32">
        <f t="shared" si="9"/>
        <v>301249</v>
      </c>
      <c r="H54" s="32">
        <f t="shared" si="9"/>
        <v>0</v>
      </c>
      <c r="I54" s="32">
        <f t="shared" si="9"/>
        <v>494166259</v>
      </c>
      <c r="J54" s="32">
        <f t="shared" si="9"/>
        <v>85171337</v>
      </c>
      <c r="K54" s="32">
        <f t="shared" si="9"/>
        <v>0</v>
      </c>
      <c r="L54" s="32">
        <f t="shared" si="9"/>
        <v>0</v>
      </c>
      <c r="M54" s="32">
        <f t="shared" si="9"/>
        <v>0</v>
      </c>
      <c r="N54" s="32">
        <f t="shared" si="9"/>
        <v>0</v>
      </c>
      <c r="O54" s="32">
        <f>SUM(D54:N54)</f>
        <v>592558166</v>
      </c>
      <c r="P54" s="45">
        <f t="shared" si="7"/>
        <v>4926.5305331770305</v>
      </c>
      <c r="Q54" s="10"/>
    </row>
    <row r="55" spans="1:17">
      <c r="A55" s="12"/>
      <c r="B55" s="25">
        <v>341.2</v>
      </c>
      <c r="C55" s="20" t="s">
        <v>120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85171337</v>
      </c>
      <c r="K55" s="46">
        <v>0</v>
      </c>
      <c r="L55" s="46">
        <v>0</v>
      </c>
      <c r="M55" s="46">
        <v>0</v>
      </c>
      <c r="N55" s="46">
        <v>0</v>
      </c>
      <c r="O55" s="46">
        <f t="shared" ref="O55:O70" si="10">SUM(D55:N55)</f>
        <v>85171337</v>
      </c>
      <c r="P55" s="47">
        <f t="shared" si="7"/>
        <v>708.11477481522127</v>
      </c>
      <c r="Q55" s="9"/>
    </row>
    <row r="56" spans="1:17">
      <c r="A56" s="12"/>
      <c r="B56" s="25">
        <v>341.9</v>
      </c>
      <c r="C56" s="20" t="s">
        <v>121</v>
      </c>
      <c r="D56" s="46">
        <v>150812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150812</v>
      </c>
      <c r="P56" s="47">
        <f t="shared" si="7"/>
        <v>1.2538514620174761</v>
      </c>
      <c r="Q56" s="9"/>
    </row>
    <row r="57" spans="1:17">
      <c r="A57" s="12"/>
      <c r="B57" s="25">
        <v>342.1</v>
      </c>
      <c r="C57" s="20" t="s">
        <v>62</v>
      </c>
      <c r="D57" s="46">
        <v>2764483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2764483</v>
      </c>
      <c r="P57" s="47">
        <f t="shared" si="7"/>
        <v>22.983920717664763</v>
      </c>
      <c r="Q57" s="9"/>
    </row>
    <row r="58" spans="1:17">
      <c r="A58" s="12"/>
      <c r="B58" s="25">
        <v>342.2</v>
      </c>
      <c r="C58" s="20" t="s">
        <v>63</v>
      </c>
      <c r="D58" s="46">
        <v>286842</v>
      </c>
      <c r="E58" s="46">
        <v>0</v>
      </c>
      <c r="F58" s="46">
        <v>0</v>
      </c>
      <c r="G58" s="46">
        <v>301249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588091</v>
      </c>
      <c r="P58" s="47">
        <f t="shared" si="7"/>
        <v>4.8893905004198572</v>
      </c>
      <c r="Q58" s="9"/>
    </row>
    <row r="59" spans="1:17">
      <c r="A59" s="12"/>
      <c r="B59" s="25">
        <v>342.5</v>
      </c>
      <c r="C59" s="20" t="s">
        <v>197</v>
      </c>
      <c r="D59" s="46">
        <v>361095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0"/>
        <v>361095</v>
      </c>
      <c r="P59" s="47">
        <f t="shared" si="7"/>
        <v>3.0021450128451352</v>
      </c>
      <c r="Q59" s="9"/>
    </row>
    <row r="60" spans="1:17">
      <c r="A60" s="12"/>
      <c r="B60" s="25">
        <v>343.1</v>
      </c>
      <c r="C60" s="20" t="s">
        <v>64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387261749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0"/>
        <v>387261749</v>
      </c>
      <c r="P60" s="47">
        <f t="shared" si="7"/>
        <v>3219.6954497460074</v>
      </c>
      <c r="Q60" s="9"/>
    </row>
    <row r="61" spans="1:17">
      <c r="A61" s="12"/>
      <c r="B61" s="25">
        <v>343.3</v>
      </c>
      <c r="C61" s="20" t="s">
        <v>65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39356307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0"/>
        <v>39356307</v>
      </c>
      <c r="P61" s="47">
        <f t="shared" si="7"/>
        <v>327.20846531813532</v>
      </c>
      <c r="Q61" s="9"/>
    </row>
    <row r="62" spans="1:17">
      <c r="A62" s="12"/>
      <c r="B62" s="25">
        <v>343.4</v>
      </c>
      <c r="C62" s="20" t="s">
        <v>66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17347229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0"/>
        <v>17347229</v>
      </c>
      <c r="P62" s="47">
        <f t="shared" si="7"/>
        <v>144.22491873061799</v>
      </c>
      <c r="Q62" s="9"/>
    </row>
    <row r="63" spans="1:17">
      <c r="A63" s="12"/>
      <c r="B63" s="25">
        <v>343.5</v>
      </c>
      <c r="C63" s="20" t="s">
        <v>67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39063954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0"/>
        <v>39063954</v>
      </c>
      <c r="P63" s="47">
        <f t="shared" si="7"/>
        <v>324.77784151846959</v>
      </c>
      <c r="Q63" s="9"/>
    </row>
    <row r="64" spans="1:17">
      <c r="A64" s="12"/>
      <c r="B64" s="25">
        <v>343.8</v>
      </c>
      <c r="C64" s="20" t="s">
        <v>68</v>
      </c>
      <c r="D64" s="46">
        <v>951839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0"/>
        <v>951839</v>
      </c>
      <c r="P64" s="47">
        <f t="shared" si="7"/>
        <v>7.9135925639554703</v>
      </c>
      <c r="Q64" s="9"/>
    </row>
    <row r="65" spans="1:17">
      <c r="A65" s="12"/>
      <c r="B65" s="25">
        <v>344.1</v>
      </c>
      <c r="C65" s="20" t="s">
        <v>122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10450864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0"/>
        <v>10450864</v>
      </c>
      <c r="P65" s="47">
        <f t="shared" si="7"/>
        <v>86.888517530075902</v>
      </c>
      <c r="Q65" s="9"/>
    </row>
    <row r="66" spans="1:17">
      <c r="A66" s="12"/>
      <c r="B66" s="25">
        <v>344.5</v>
      </c>
      <c r="C66" s="20" t="s">
        <v>123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686156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0"/>
        <v>686156</v>
      </c>
      <c r="P66" s="47">
        <f t="shared" si="7"/>
        <v>5.704703231653073</v>
      </c>
      <c r="Q66" s="9"/>
    </row>
    <row r="67" spans="1:17">
      <c r="A67" s="12"/>
      <c r="B67" s="25">
        <v>345.9</v>
      </c>
      <c r="C67" s="20" t="s">
        <v>198</v>
      </c>
      <c r="D67" s="46">
        <v>93007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0"/>
        <v>93007</v>
      </c>
      <c r="P67" s="47">
        <f t="shared" si="7"/>
        <v>0.77326050266463808</v>
      </c>
      <c r="Q67" s="9"/>
    </row>
    <row r="68" spans="1:17">
      <c r="A68" s="12"/>
      <c r="B68" s="25">
        <v>347.1</v>
      </c>
      <c r="C68" s="20" t="s">
        <v>73</v>
      </c>
      <c r="D68" s="46">
        <v>100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0"/>
        <v>100</v>
      </c>
      <c r="P68" s="47">
        <f t="shared" si="7"/>
        <v>8.3140032757172912E-4</v>
      </c>
      <c r="Q68" s="9"/>
    </row>
    <row r="69" spans="1:17">
      <c r="A69" s="12"/>
      <c r="B69" s="25">
        <v>347.2</v>
      </c>
      <c r="C69" s="20" t="s">
        <v>74</v>
      </c>
      <c r="D69" s="46">
        <v>3381639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0"/>
        <v>3381639</v>
      </c>
      <c r="P69" s="47">
        <f t="shared" ref="P69:P96" si="11">(O69/P$98)</f>
        <v>28.114957723293344</v>
      </c>
      <c r="Q69" s="9"/>
    </row>
    <row r="70" spans="1:17">
      <c r="A70" s="12"/>
      <c r="B70" s="25">
        <v>347.5</v>
      </c>
      <c r="C70" s="20" t="s">
        <v>75</v>
      </c>
      <c r="D70" s="46">
        <v>4929504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0"/>
        <v>4929504</v>
      </c>
      <c r="P70" s="47">
        <f t="shared" si="11"/>
        <v>40.983912403661485</v>
      </c>
      <c r="Q70" s="9"/>
    </row>
    <row r="71" spans="1:17" ht="15.75">
      <c r="A71" s="29" t="s">
        <v>57</v>
      </c>
      <c r="B71" s="30"/>
      <c r="C71" s="31"/>
      <c r="D71" s="32">
        <f t="shared" ref="D71:N71" si="12">SUM(D72:D74)</f>
        <v>2555064</v>
      </c>
      <c r="E71" s="32">
        <f t="shared" si="12"/>
        <v>13908</v>
      </c>
      <c r="F71" s="32">
        <f t="shared" si="12"/>
        <v>0</v>
      </c>
      <c r="G71" s="32">
        <f t="shared" si="12"/>
        <v>39</v>
      </c>
      <c r="H71" s="32">
        <f t="shared" si="12"/>
        <v>0</v>
      </c>
      <c r="I71" s="32">
        <f t="shared" si="12"/>
        <v>0</v>
      </c>
      <c r="J71" s="32">
        <f t="shared" si="12"/>
        <v>0</v>
      </c>
      <c r="K71" s="32">
        <f t="shared" si="12"/>
        <v>0</v>
      </c>
      <c r="L71" s="32">
        <f t="shared" si="12"/>
        <v>0</v>
      </c>
      <c r="M71" s="32">
        <f t="shared" si="12"/>
        <v>0</v>
      </c>
      <c r="N71" s="32">
        <f t="shared" si="12"/>
        <v>0</v>
      </c>
      <c r="O71" s="32">
        <f>SUM(D71:N71)</f>
        <v>2569011</v>
      </c>
      <c r="P71" s="45">
        <f t="shared" si="11"/>
        <v>21.358765869353753</v>
      </c>
      <c r="Q71" s="10"/>
    </row>
    <row r="72" spans="1:17">
      <c r="A72" s="13"/>
      <c r="B72" s="39">
        <v>352</v>
      </c>
      <c r="C72" s="21" t="s">
        <v>79</v>
      </c>
      <c r="D72" s="46">
        <v>16890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ref="O72:O73" si="13">SUM(D72:N72)</f>
        <v>16890</v>
      </c>
      <c r="P72" s="47">
        <f t="shared" si="11"/>
        <v>0.14042351532686503</v>
      </c>
      <c r="Q72" s="9"/>
    </row>
    <row r="73" spans="1:17">
      <c r="A73" s="13"/>
      <c r="B73" s="39">
        <v>354</v>
      </c>
      <c r="C73" s="21" t="s">
        <v>80</v>
      </c>
      <c r="D73" s="46">
        <v>2502337</v>
      </c>
      <c r="E73" s="46">
        <v>13908</v>
      </c>
      <c r="F73" s="46">
        <v>0</v>
      </c>
      <c r="G73" s="46">
        <v>39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3"/>
        <v>2516284</v>
      </c>
      <c r="P73" s="47">
        <f t="shared" si="11"/>
        <v>20.920393418635008</v>
      </c>
      <c r="Q73" s="9"/>
    </row>
    <row r="74" spans="1:17">
      <c r="A74" s="13"/>
      <c r="B74" s="39">
        <v>358.2</v>
      </c>
      <c r="C74" s="21" t="s">
        <v>199</v>
      </c>
      <c r="D74" s="46">
        <v>35837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>SUM(D74:N74)</f>
        <v>35837</v>
      </c>
      <c r="P74" s="47">
        <f t="shared" si="11"/>
        <v>0.29794893539188055</v>
      </c>
      <c r="Q74" s="9"/>
    </row>
    <row r="75" spans="1:17" ht="15.75">
      <c r="A75" s="29" t="s">
        <v>3</v>
      </c>
      <c r="B75" s="30"/>
      <c r="C75" s="31"/>
      <c r="D75" s="32">
        <f t="shared" ref="D75:N75" si="14">SUM(D76:D85)</f>
        <v>-3014285</v>
      </c>
      <c r="E75" s="32">
        <f t="shared" si="14"/>
        <v>-1339319</v>
      </c>
      <c r="F75" s="32">
        <f t="shared" si="14"/>
        <v>928540</v>
      </c>
      <c r="G75" s="32">
        <f t="shared" si="14"/>
        <v>-29257075</v>
      </c>
      <c r="H75" s="32">
        <f t="shared" si="14"/>
        <v>-1328294</v>
      </c>
      <c r="I75" s="32">
        <f t="shared" si="14"/>
        <v>-44812914</v>
      </c>
      <c r="J75" s="32">
        <f t="shared" si="14"/>
        <v>-9294252</v>
      </c>
      <c r="K75" s="32">
        <f t="shared" si="14"/>
        <v>-121567848</v>
      </c>
      <c r="L75" s="32">
        <f t="shared" si="14"/>
        <v>0</v>
      </c>
      <c r="M75" s="32">
        <f t="shared" si="14"/>
        <v>44467</v>
      </c>
      <c r="N75" s="32">
        <f t="shared" si="14"/>
        <v>0</v>
      </c>
      <c r="O75" s="32">
        <f>SUM(D75:N75)</f>
        <v>-209640980</v>
      </c>
      <c r="P75" s="45">
        <f t="shared" si="11"/>
        <v>-1742.955794444583</v>
      </c>
      <c r="Q75" s="10"/>
    </row>
    <row r="76" spans="1:17">
      <c r="A76" s="12"/>
      <c r="B76" s="25">
        <v>361.1</v>
      </c>
      <c r="C76" s="20" t="s">
        <v>81</v>
      </c>
      <c r="D76" s="46">
        <v>1657058</v>
      </c>
      <c r="E76" s="46">
        <v>633832</v>
      </c>
      <c r="F76" s="46">
        <v>88021</v>
      </c>
      <c r="G76" s="46">
        <v>2074955</v>
      </c>
      <c r="H76" s="46">
        <v>473086</v>
      </c>
      <c r="I76" s="46">
        <v>0</v>
      </c>
      <c r="J76" s="46">
        <v>0</v>
      </c>
      <c r="K76" s="46">
        <v>13432569</v>
      </c>
      <c r="L76" s="46">
        <v>0</v>
      </c>
      <c r="M76" s="46">
        <v>269</v>
      </c>
      <c r="N76" s="46">
        <v>0</v>
      </c>
      <c r="O76" s="46">
        <f>SUM(D76:N76)</f>
        <v>18359790</v>
      </c>
      <c r="P76" s="47">
        <f t="shared" si="11"/>
        <v>152.64335420148154</v>
      </c>
      <c r="Q76" s="9"/>
    </row>
    <row r="77" spans="1:17">
      <c r="A77" s="12"/>
      <c r="B77" s="25">
        <v>361.2</v>
      </c>
      <c r="C77" s="20" t="s">
        <v>200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6316218</v>
      </c>
      <c r="L77" s="46">
        <v>0</v>
      </c>
      <c r="M77" s="46">
        <v>0</v>
      </c>
      <c r="N77" s="46">
        <v>0</v>
      </c>
      <c r="O77" s="46">
        <f t="shared" ref="O77:O95" si="15">SUM(D77:N77)</f>
        <v>6316218</v>
      </c>
      <c r="P77" s="47">
        <f t="shared" si="11"/>
        <v>52.513057142144511</v>
      </c>
      <c r="Q77" s="9"/>
    </row>
    <row r="78" spans="1:17">
      <c r="A78" s="12"/>
      <c r="B78" s="25">
        <v>361.3</v>
      </c>
      <c r="C78" s="20" t="s">
        <v>82</v>
      </c>
      <c r="D78" s="46">
        <v>-6337104</v>
      </c>
      <c r="E78" s="46">
        <v>-2462039</v>
      </c>
      <c r="F78" s="46">
        <v>-1069502</v>
      </c>
      <c r="G78" s="46">
        <v>-47167874</v>
      </c>
      <c r="H78" s="46">
        <v>-1801380</v>
      </c>
      <c r="I78" s="46">
        <v>-47024225</v>
      </c>
      <c r="J78" s="46">
        <v>-10690692</v>
      </c>
      <c r="K78" s="46">
        <v>-166242679</v>
      </c>
      <c r="L78" s="46">
        <v>0</v>
      </c>
      <c r="M78" s="46">
        <v>44198</v>
      </c>
      <c r="N78" s="46">
        <v>0</v>
      </c>
      <c r="O78" s="46">
        <f t="shared" si="15"/>
        <v>-282751297</v>
      </c>
      <c r="P78" s="47">
        <f t="shared" si="11"/>
        <v>-2350.7952094713123</v>
      </c>
      <c r="Q78" s="9"/>
    </row>
    <row r="79" spans="1:17">
      <c r="A79" s="12"/>
      <c r="B79" s="25">
        <v>362</v>
      </c>
      <c r="C79" s="20" t="s">
        <v>83</v>
      </c>
      <c r="D79" s="46">
        <v>571314</v>
      </c>
      <c r="E79" s="46">
        <v>140727</v>
      </c>
      <c r="F79" s="46">
        <v>0</v>
      </c>
      <c r="G79" s="46">
        <v>10956192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f t="shared" si="15"/>
        <v>11668233</v>
      </c>
      <c r="P79" s="47">
        <f t="shared" si="11"/>
        <v>97.009727383832583</v>
      </c>
      <c r="Q79" s="9"/>
    </row>
    <row r="80" spans="1:17">
      <c r="A80" s="12"/>
      <c r="B80" s="25">
        <v>364</v>
      </c>
      <c r="C80" s="20" t="s">
        <v>124</v>
      </c>
      <c r="D80" s="46">
        <v>1755</v>
      </c>
      <c r="E80" s="46">
        <v>0</v>
      </c>
      <c r="F80" s="46">
        <v>0</v>
      </c>
      <c r="G80" s="46">
        <v>146335</v>
      </c>
      <c r="H80" s="46">
        <v>0</v>
      </c>
      <c r="I80" s="46">
        <v>-13500</v>
      </c>
      <c r="J80" s="46">
        <v>-265426</v>
      </c>
      <c r="K80" s="46">
        <v>0</v>
      </c>
      <c r="L80" s="46">
        <v>0</v>
      </c>
      <c r="M80" s="46">
        <v>0</v>
      </c>
      <c r="N80" s="46">
        <v>0</v>
      </c>
      <c r="O80" s="46">
        <f t="shared" si="15"/>
        <v>-130836</v>
      </c>
      <c r="P80" s="47">
        <f t="shared" si="11"/>
        <v>-1.0877709325817475</v>
      </c>
      <c r="Q80" s="9"/>
    </row>
    <row r="81" spans="1:120">
      <c r="A81" s="12"/>
      <c r="B81" s="25">
        <v>365</v>
      </c>
      <c r="C81" s="20" t="s">
        <v>125</v>
      </c>
      <c r="D81" s="46">
        <v>4791</v>
      </c>
      <c r="E81" s="46">
        <v>0</v>
      </c>
      <c r="F81" s="46">
        <v>0</v>
      </c>
      <c r="G81" s="46">
        <v>0</v>
      </c>
      <c r="H81" s="46">
        <v>0</v>
      </c>
      <c r="I81" s="46">
        <v>215890</v>
      </c>
      <c r="J81" s="46">
        <v>46446</v>
      </c>
      <c r="K81" s="46">
        <v>0</v>
      </c>
      <c r="L81" s="46">
        <v>0</v>
      </c>
      <c r="M81" s="46">
        <v>0</v>
      </c>
      <c r="N81" s="46">
        <v>0</v>
      </c>
      <c r="O81" s="46">
        <f t="shared" si="15"/>
        <v>267127</v>
      </c>
      <c r="P81" s="47">
        <f t="shared" si="11"/>
        <v>2.2208947530325327</v>
      </c>
      <c r="Q81" s="9"/>
    </row>
    <row r="82" spans="1:120">
      <c r="A82" s="12"/>
      <c r="B82" s="25">
        <v>366</v>
      </c>
      <c r="C82" s="20" t="s">
        <v>86</v>
      </c>
      <c r="D82" s="46">
        <v>115333</v>
      </c>
      <c r="E82" s="46">
        <v>0</v>
      </c>
      <c r="F82" s="46">
        <v>0</v>
      </c>
      <c r="G82" s="46">
        <v>1633996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v>0</v>
      </c>
      <c r="O82" s="46">
        <f t="shared" si="15"/>
        <v>1749329</v>
      </c>
      <c r="P82" s="47">
        <f t="shared" si="11"/>
        <v>14.543927036307252</v>
      </c>
      <c r="Q82" s="9"/>
    </row>
    <row r="83" spans="1:120">
      <c r="A83" s="12"/>
      <c r="B83" s="25">
        <v>368</v>
      </c>
      <c r="C83" s="20" t="s">
        <v>87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24730973</v>
      </c>
      <c r="L83" s="46">
        <v>0</v>
      </c>
      <c r="M83" s="46">
        <v>0</v>
      </c>
      <c r="N83" s="46">
        <v>0</v>
      </c>
      <c r="O83" s="46">
        <f t="shared" si="15"/>
        <v>24730973</v>
      </c>
      <c r="P83" s="47">
        <f t="shared" si="11"/>
        <v>205.61339053367587</v>
      </c>
      <c r="Q83" s="9"/>
    </row>
    <row r="84" spans="1:120">
      <c r="A84" s="12"/>
      <c r="B84" s="25">
        <v>369.3</v>
      </c>
      <c r="C84" s="20" t="s">
        <v>201</v>
      </c>
      <c r="D84" s="46">
        <v>100067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  <c r="O84" s="46">
        <f>SUM(D84:N84)</f>
        <v>100067</v>
      </c>
      <c r="P84" s="47">
        <f t="shared" si="11"/>
        <v>0.83195736579120216</v>
      </c>
      <c r="Q84" s="9"/>
    </row>
    <row r="85" spans="1:120">
      <c r="A85" s="12"/>
      <c r="B85" s="25">
        <v>369.9</v>
      </c>
      <c r="C85" s="20" t="s">
        <v>88</v>
      </c>
      <c r="D85" s="46">
        <v>872501</v>
      </c>
      <c r="E85" s="46">
        <v>348161</v>
      </c>
      <c r="F85" s="46">
        <v>1910021</v>
      </c>
      <c r="G85" s="46">
        <v>3099321</v>
      </c>
      <c r="H85" s="46">
        <v>0</v>
      </c>
      <c r="I85" s="46">
        <v>2008921</v>
      </c>
      <c r="J85" s="46">
        <v>1615420</v>
      </c>
      <c r="K85" s="46">
        <v>195071</v>
      </c>
      <c r="L85" s="46">
        <v>0</v>
      </c>
      <c r="M85" s="46">
        <v>0</v>
      </c>
      <c r="N85" s="46">
        <v>0</v>
      </c>
      <c r="O85" s="46">
        <f t="shared" si="15"/>
        <v>10049416</v>
      </c>
      <c r="P85" s="47">
        <f t="shared" si="11"/>
        <v>83.550877543045758</v>
      </c>
      <c r="Q85" s="9"/>
    </row>
    <row r="86" spans="1:120" ht="15.75">
      <c r="A86" s="29" t="s">
        <v>58</v>
      </c>
      <c r="B86" s="30"/>
      <c r="C86" s="31"/>
      <c r="D86" s="32">
        <f t="shared" ref="D86:N86" si="16">SUM(D87:D95)</f>
        <v>53223538</v>
      </c>
      <c r="E86" s="32">
        <f t="shared" si="16"/>
        <v>0</v>
      </c>
      <c r="F86" s="32">
        <f t="shared" si="16"/>
        <v>3494112</v>
      </c>
      <c r="G86" s="32">
        <f t="shared" si="16"/>
        <v>16474947</v>
      </c>
      <c r="H86" s="32">
        <f t="shared" si="16"/>
        <v>61304</v>
      </c>
      <c r="I86" s="32">
        <f t="shared" si="16"/>
        <v>25321020</v>
      </c>
      <c r="J86" s="32">
        <f t="shared" si="16"/>
        <v>11915644</v>
      </c>
      <c r="K86" s="32">
        <f t="shared" si="16"/>
        <v>0</v>
      </c>
      <c r="L86" s="32">
        <f t="shared" si="16"/>
        <v>0</v>
      </c>
      <c r="M86" s="32">
        <f t="shared" si="16"/>
        <v>0</v>
      </c>
      <c r="N86" s="32">
        <f t="shared" si="16"/>
        <v>0</v>
      </c>
      <c r="O86" s="32">
        <f t="shared" si="15"/>
        <v>110490565</v>
      </c>
      <c r="P86" s="45">
        <f t="shared" si="11"/>
        <v>918.61891934585424</v>
      </c>
      <c r="Q86" s="9"/>
    </row>
    <row r="87" spans="1:120">
      <c r="A87" s="12"/>
      <c r="B87" s="25">
        <v>381</v>
      </c>
      <c r="C87" s="20" t="s">
        <v>89</v>
      </c>
      <c r="D87" s="46">
        <v>8621594</v>
      </c>
      <c r="E87" s="46">
        <v>0</v>
      </c>
      <c r="F87" s="46">
        <v>3494112</v>
      </c>
      <c r="G87" s="46">
        <v>16474947</v>
      </c>
      <c r="H87" s="46">
        <v>61304</v>
      </c>
      <c r="I87" s="46">
        <v>192510</v>
      </c>
      <c r="J87" s="46">
        <v>4505497</v>
      </c>
      <c r="K87" s="46">
        <v>0</v>
      </c>
      <c r="L87" s="46">
        <v>0</v>
      </c>
      <c r="M87" s="46">
        <v>0</v>
      </c>
      <c r="N87" s="46">
        <v>0</v>
      </c>
      <c r="O87" s="46">
        <f t="shared" si="15"/>
        <v>33349964</v>
      </c>
      <c r="P87" s="47">
        <f t="shared" si="11"/>
        <v>277.2717099410537</v>
      </c>
      <c r="Q87" s="9"/>
    </row>
    <row r="88" spans="1:120">
      <c r="A88" s="12"/>
      <c r="B88" s="25">
        <v>382</v>
      </c>
      <c r="C88" s="20" t="s">
        <v>202</v>
      </c>
      <c r="D88" s="46">
        <v>43936627</v>
      </c>
      <c r="E88" s="46">
        <v>0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v>0</v>
      </c>
      <c r="O88" s="46">
        <f t="shared" si="15"/>
        <v>43936627</v>
      </c>
      <c r="P88" s="47">
        <f t="shared" si="11"/>
        <v>365.28926080196874</v>
      </c>
      <c r="Q88" s="9"/>
    </row>
    <row r="89" spans="1:120">
      <c r="A89" s="12"/>
      <c r="B89" s="25">
        <v>383.1</v>
      </c>
      <c r="C89" s="20" t="s">
        <v>209</v>
      </c>
      <c r="D89" s="46">
        <v>665317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0</v>
      </c>
      <c r="N89" s="46">
        <v>0</v>
      </c>
      <c r="O89" s="46">
        <f t="shared" si="15"/>
        <v>665317</v>
      </c>
      <c r="P89" s="47">
        <f t="shared" si="11"/>
        <v>5.5314477173904004</v>
      </c>
      <c r="Q89" s="9"/>
    </row>
    <row r="90" spans="1:120">
      <c r="A90" s="12"/>
      <c r="B90" s="25">
        <v>388.1</v>
      </c>
      <c r="C90" s="20" t="s">
        <v>156</v>
      </c>
      <c r="D90" s="46">
        <v>0</v>
      </c>
      <c r="E90" s="46">
        <v>0</v>
      </c>
      <c r="F90" s="46">
        <v>0</v>
      </c>
      <c r="G90" s="46">
        <v>0</v>
      </c>
      <c r="H90" s="46">
        <v>0</v>
      </c>
      <c r="I90" s="46">
        <v>0</v>
      </c>
      <c r="J90" s="46">
        <v>1612830</v>
      </c>
      <c r="K90" s="46">
        <v>0</v>
      </c>
      <c r="L90" s="46">
        <v>0</v>
      </c>
      <c r="M90" s="46">
        <v>0</v>
      </c>
      <c r="N90" s="46">
        <v>0</v>
      </c>
      <c r="O90" s="46">
        <f t="shared" si="15"/>
        <v>1612830</v>
      </c>
      <c r="P90" s="47">
        <f t="shared" si="11"/>
        <v>13.409073903175118</v>
      </c>
      <c r="Q90" s="9"/>
    </row>
    <row r="91" spans="1:120">
      <c r="A91" s="12"/>
      <c r="B91" s="25">
        <v>389.1</v>
      </c>
      <c r="C91" s="20" t="s">
        <v>91</v>
      </c>
      <c r="D91" s="46">
        <v>0</v>
      </c>
      <c r="E91" s="46">
        <v>0</v>
      </c>
      <c r="F91" s="46">
        <v>0</v>
      </c>
      <c r="G91" s="46">
        <v>0</v>
      </c>
      <c r="H91" s="46">
        <v>0</v>
      </c>
      <c r="I91" s="46">
        <v>8331709</v>
      </c>
      <c r="J91" s="46">
        <v>5484591</v>
      </c>
      <c r="K91" s="46">
        <v>0</v>
      </c>
      <c r="L91" s="46">
        <v>0</v>
      </c>
      <c r="M91" s="46">
        <v>0</v>
      </c>
      <c r="N91" s="46">
        <v>0</v>
      </c>
      <c r="O91" s="46">
        <f t="shared" si="15"/>
        <v>13816300</v>
      </c>
      <c r="P91" s="47">
        <f t="shared" si="11"/>
        <v>114.8687634582928</v>
      </c>
      <c r="Q91" s="9"/>
    </row>
    <row r="92" spans="1:120">
      <c r="A92" s="12"/>
      <c r="B92" s="25">
        <v>389.2</v>
      </c>
      <c r="C92" s="20" t="s">
        <v>109</v>
      </c>
      <c r="D92" s="46">
        <v>0</v>
      </c>
      <c r="E92" s="46">
        <v>0</v>
      </c>
      <c r="F92" s="46">
        <v>0</v>
      </c>
      <c r="G92" s="46">
        <v>0</v>
      </c>
      <c r="H92" s="46">
        <v>0</v>
      </c>
      <c r="I92" s="46">
        <v>5001652</v>
      </c>
      <c r="J92" s="46">
        <v>312726</v>
      </c>
      <c r="K92" s="46">
        <v>0</v>
      </c>
      <c r="L92" s="46">
        <v>0</v>
      </c>
      <c r="M92" s="46">
        <v>0</v>
      </c>
      <c r="N92" s="46">
        <v>0</v>
      </c>
      <c r="O92" s="46">
        <f t="shared" si="15"/>
        <v>5314378</v>
      </c>
      <c r="P92" s="47">
        <f t="shared" si="11"/>
        <v>44.183756100399904</v>
      </c>
      <c r="Q92" s="9"/>
    </row>
    <row r="93" spans="1:120">
      <c r="A93" s="12"/>
      <c r="B93" s="25">
        <v>389.3</v>
      </c>
      <c r="C93" s="20" t="s">
        <v>204</v>
      </c>
      <c r="D93" s="46">
        <v>0</v>
      </c>
      <c r="E93" s="46">
        <v>0</v>
      </c>
      <c r="F93" s="46">
        <v>0</v>
      </c>
      <c r="G93" s="46">
        <v>0</v>
      </c>
      <c r="H93" s="46">
        <v>0</v>
      </c>
      <c r="I93" s="46">
        <v>3734457</v>
      </c>
      <c r="J93" s="46">
        <v>0</v>
      </c>
      <c r="K93" s="46">
        <v>0</v>
      </c>
      <c r="L93" s="46">
        <v>0</v>
      </c>
      <c r="M93" s="46">
        <v>0</v>
      </c>
      <c r="N93" s="46">
        <v>0</v>
      </c>
      <c r="O93" s="46">
        <f t="shared" si="15"/>
        <v>3734457</v>
      </c>
      <c r="P93" s="47">
        <f t="shared" si="11"/>
        <v>31.048287731025365</v>
      </c>
      <c r="Q93" s="9"/>
    </row>
    <row r="94" spans="1:120">
      <c r="A94" s="12"/>
      <c r="B94" s="25">
        <v>389.8</v>
      </c>
      <c r="C94" s="20" t="s">
        <v>94</v>
      </c>
      <c r="D94" s="46">
        <v>0</v>
      </c>
      <c r="E94" s="46">
        <v>0</v>
      </c>
      <c r="F94" s="46">
        <v>0</v>
      </c>
      <c r="G94" s="46">
        <v>0</v>
      </c>
      <c r="H94" s="46">
        <v>0</v>
      </c>
      <c r="I94" s="46">
        <v>5155704</v>
      </c>
      <c r="J94" s="46">
        <v>0</v>
      </c>
      <c r="K94" s="46">
        <v>0</v>
      </c>
      <c r="L94" s="46">
        <v>0</v>
      </c>
      <c r="M94" s="46">
        <v>0</v>
      </c>
      <c r="N94" s="46">
        <v>0</v>
      </c>
      <c r="O94" s="46">
        <f t="shared" si="15"/>
        <v>5155704</v>
      </c>
      <c r="P94" s="47">
        <f t="shared" si="11"/>
        <v>42.864539944628739</v>
      </c>
      <c r="Q94" s="9"/>
    </row>
    <row r="95" spans="1:120" ht="15.75" thickBot="1">
      <c r="A95" s="12"/>
      <c r="B95" s="25">
        <v>389.9</v>
      </c>
      <c r="C95" s="20" t="s">
        <v>205</v>
      </c>
      <c r="D95" s="46">
        <v>0</v>
      </c>
      <c r="E95" s="46">
        <v>0</v>
      </c>
      <c r="F95" s="46">
        <v>0</v>
      </c>
      <c r="G95" s="46">
        <v>0</v>
      </c>
      <c r="H95" s="46">
        <v>0</v>
      </c>
      <c r="I95" s="46">
        <v>2904988</v>
      </c>
      <c r="J95" s="46">
        <v>0</v>
      </c>
      <c r="K95" s="46">
        <v>0</v>
      </c>
      <c r="L95" s="46">
        <v>0</v>
      </c>
      <c r="M95" s="46">
        <v>0</v>
      </c>
      <c r="N95" s="46">
        <v>0</v>
      </c>
      <c r="O95" s="46">
        <f t="shared" si="15"/>
        <v>2904988</v>
      </c>
      <c r="P95" s="47">
        <f t="shared" si="11"/>
        <v>24.152079747919419</v>
      </c>
      <c r="Q95" s="9"/>
    </row>
    <row r="96" spans="1:120" ht="16.5" thickBot="1">
      <c r="A96" s="14" t="s">
        <v>76</v>
      </c>
      <c r="B96" s="23"/>
      <c r="C96" s="22"/>
      <c r="D96" s="15">
        <f t="shared" ref="D96:N96" si="17">SUM(D5,D19,D34,D54,D71,D75,D86)</f>
        <v>144090015</v>
      </c>
      <c r="E96" s="15">
        <f t="shared" si="17"/>
        <v>18870110</v>
      </c>
      <c r="F96" s="15">
        <f t="shared" si="17"/>
        <v>4422652</v>
      </c>
      <c r="G96" s="15">
        <f t="shared" si="17"/>
        <v>6941785</v>
      </c>
      <c r="H96" s="15">
        <f t="shared" si="17"/>
        <v>-1266990</v>
      </c>
      <c r="I96" s="15">
        <f t="shared" si="17"/>
        <v>475699063</v>
      </c>
      <c r="J96" s="15">
        <f t="shared" si="17"/>
        <v>87825162</v>
      </c>
      <c r="K96" s="15">
        <f t="shared" si="17"/>
        <v>-119428268</v>
      </c>
      <c r="L96" s="15">
        <f t="shared" si="17"/>
        <v>0</v>
      </c>
      <c r="M96" s="15">
        <f t="shared" si="17"/>
        <v>7289934</v>
      </c>
      <c r="N96" s="15">
        <f t="shared" si="17"/>
        <v>0</v>
      </c>
      <c r="O96" s="15">
        <f>SUM(D96:N96)</f>
        <v>624443463</v>
      </c>
      <c r="P96" s="38">
        <f t="shared" si="11"/>
        <v>5191.6249968822485</v>
      </c>
      <c r="Q96" s="6"/>
      <c r="R96" s="2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</row>
    <row r="97" spans="1:16">
      <c r="A97" s="16"/>
      <c r="B97" s="18"/>
      <c r="C97" s="18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9"/>
    </row>
    <row r="98" spans="1:16">
      <c r="A98" s="40"/>
      <c r="B98" s="41"/>
      <c r="C98" s="41"/>
      <c r="D98" s="42"/>
      <c r="E98" s="42"/>
      <c r="F98" s="42"/>
      <c r="G98" s="42"/>
      <c r="H98" s="42"/>
      <c r="I98" s="42"/>
      <c r="J98" s="42"/>
      <c r="K98" s="42"/>
      <c r="L98" s="42"/>
      <c r="M98" s="48" t="s">
        <v>206</v>
      </c>
      <c r="N98" s="48"/>
      <c r="O98" s="48"/>
      <c r="P98" s="43">
        <v>120279</v>
      </c>
    </row>
    <row r="99" spans="1:16">
      <c r="A99" s="49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1"/>
    </row>
    <row r="100" spans="1:16" ht="15.75" customHeight="1" thickBot="1">
      <c r="A100" s="52" t="s">
        <v>105</v>
      </c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4"/>
    </row>
  </sheetData>
  <mergeCells count="10">
    <mergeCell ref="M98:O98"/>
    <mergeCell ref="A99:P99"/>
    <mergeCell ref="A100:P10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102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168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95</v>
      </c>
      <c r="B3" s="62"/>
      <c r="C3" s="63"/>
      <c r="D3" s="67" t="s">
        <v>52</v>
      </c>
      <c r="E3" s="68"/>
      <c r="F3" s="68"/>
      <c r="G3" s="68"/>
      <c r="H3" s="69"/>
      <c r="I3" s="67" t="s">
        <v>53</v>
      </c>
      <c r="J3" s="69"/>
      <c r="K3" s="67" t="s">
        <v>55</v>
      </c>
      <c r="L3" s="68"/>
      <c r="M3" s="69"/>
      <c r="N3" s="36"/>
      <c r="O3" s="37"/>
      <c r="P3" s="70" t="s">
        <v>169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96</v>
      </c>
      <c r="F4" s="34" t="s">
        <v>97</v>
      </c>
      <c r="G4" s="34" t="s">
        <v>98</v>
      </c>
      <c r="H4" s="34" t="s">
        <v>5</v>
      </c>
      <c r="I4" s="34" t="s">
        <v>6</v>
      </c>
      <c r="J4" s="35" t="s">
        <v>99</v>
      </c>
      <c r="K4" s="35" t="s">
        <v>7</v>
      </c>
      <c r="L4" s="35" t="s">
        <v>8</v>
      </c>
      <c r="M4" s="35" t="s">
        <v>170</v>
      </c>
      <c r="N4" s="35" t="s">
        <v>9</v>
      </c>
      <c r="O4" s="35" t="s">
        <v>171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172</v>
      </c>
      <c r="B5" s="26"/>
      <c r="C5" s="26"/>
      <c r="D5" s="27">
        <f t="shared" ref="D5:N5" si="0">SUM(D6:D15)</f>
        <v>55131444</v>
      </c>
      <c r="E5" s="27">
        <f t="shared" si="0"/>
        <v>7287974</v>
      </c>
      <c r="F5" s="27">
        <f t="shared" si="0"/>
        <v>0</v>
      </c>
      <c r="G5" s="27">
        <f t="shared" si="0"/>
        <v>6112157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68531575</v>
      </c>
      <c r="P5" s="33">
        <f t="shared" ref="P5:P36" si="1">(O5/P$85)</f>
        <v>588.65303510535045</v>
      </c>
      <c r="Q5" s="6"/>
    </row>
    <row r="6" spans="1:134">
      <c r="A6" s="12"/>
      <c r="B6" s="25">
        <v>311</v>
      </c>
      <c r="C6" s="20" t="s">
        <v>2</v>
      </c>
      <c r="D6" s="46">
        <v>39050918</v>
      </c>
      <c r="E6" s="46">
        <v>7287974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46338892</v>
      </c>
      <c r="P6" s="47">
        <f t="shared" si="1"/>
        <v>398.02863744513445</v>
      </c>
      <c r="Q6" s="9"/>
    </row>
    <row r="7" spans="1:134">
      <c r="A7" s="12"/>
      <c r="B7" s="25">
        <v>312.3</v>
      </c>
      <c r="C7" s="20" t="s">
        <v>11</v>
      </c>
      <c r="D7" s="46">
        <v>0</v>
      </c>
      <c r="E7" s="46">
        <v>0</v>
      </c>
      <c r="F7" s="46">
        <v>0</v>
      </c>
      <c r="G7" s="46">
        <v>519774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5" si="2">SUM(D7:N7)</f>
        <v>519774</v>
      </c>
      <c r="P7" s="47">
        <f t="shared" si="1"/>
        <v>4.4646069008168627</v>
      </c>
      <c r="Q7" s="9"/>
    </row>
    <row r="8" spans="1:134">
      <c r="A8" s="12"/>
      <c r="B8" s="25">
        <v>312.41000000000003</v>
      </c>
      <c r="C8" s="20" t="s">
        <v>173</v>
      </c>
      <c r="D8" s="46">
        <v>0</v>
      </c>
      <c r="E8" s="46">
        <v>0</v>
      </c>
      <c r="F8" s="46">
        <v>0</v>
      </c>
      <c r="G8" s="46">
        <v>2896623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2896623</v>
      </c>
      <c r="P8" s="47">
        <f t="shared" si="1"/>
        <v>24.88058855361146</v>
      </c>
      <c r="Q8" s="9"/>
    </row>
    <row r="9" spans="1:134">
      <c r="A9" s="12"/>
      <c r="B9" s="25">
        <v>312.43</v>
      </c>
      <c r="C9" s="20" t="s">
        <v>174</v>
      </c>
      <c r="D9" s="46">
        <v>0</v>
      </c>
      <c r="E9" s="46">
        <v>0</v>
      </c>
      <c r="F9" s="46">
        <v>0</v>
      </c>
      <c r="G9" s="46">
        <v>2695760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2695760</v>
      </c>
      <c r="P9" s="47">
        <f t="shared" si="1"/>
        <v>23.155272674173904</v>
      </c>
      <c r="Q9" s="9"/>
    </row>
    <row r="10" spans="1:134">
      <c r="A10" s="12"/>
      <c r="B10" s="25">
        <v>314.10000000000002</v>
      </c>
      <c r="C10" s="20" t="s">
        <v>14</v>
      </c>
      <c r="D10" s="46">
        <v>9268130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9268130</v>
      </c>
      <c r="P10" s="47">
        <f t="shared" si="1"/>
        <v>79.608747562724943</v>
      </c>
      <c r="Q10" s="9"/>
    </row>
    <row r="11" spans="1:134">
      <c r="A11" s="12"/>
      <c r="B11" s="25">
        <v>314.3</v>
      </c>
      <c r="C11" s="20" t="s">
        <v>15</v>
      </c>
      <c r="D11" s="46">
        <v>2088322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2088322</v>
      </c>
      <c r="P11" s="47">
        <f t="shared" si="1"/>
        <v>17.937674474536379</v>
      </c>
      <c r="Q11" s="9"/>
    </row>
    <row r="12" spans="1:134">
      <c r="A12" s="12"/>
      <c r="B12" s="25">
        <v>314.39999999999998</v>
      </c>
      <c r="C12" s="20" t="s">
        <v>17</v>
      </c>
      <c r="D12" s="46">
        <v>109480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109480</v>
      </c>
      <c r="P12" s="47">
        <f t="shared" si="1"/>
        <v>0.94038017196210311</v>
      </c>
      <c r="Q12" s="9"/>
    </row>
    <row r="13" spans="1:134">
      <c r="A13" s="12"/>
      <c r="B13" s="25">
        <v>314.7</v>
      </c>
      <c r="C13" s="20" t="s">
        <v>114</v>
      </c>
      <c r="D13" s="46">
        <v>12627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12627</v>
      </c>
      <c r="P13" s="47">
        <f t="shared" si="1"/>
        <v>0.10845981395109129</v>
      </c>
      <c r="Q13" s="9"/>
    </row>
    <row r="14" spans="1:134">
      <c r="A14" s="12"/>
      <c r="B14" s="25">
        <v>314.8</v>
      </c>
      <c r="C14" s="20" t="s">
        <v>18</v>
      </c>
      <c r="D14" s="46">
        <v>291398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291398</v>
      </c>
      <c r="P14" s="47">
        <f t="shared" si="1"/>
        <v>2.502967677652657</v>
      </c>
      <c r="Q14" s="9"/>
    </row>
    <row r="15" spans="1:134">
      <c r="A15" s="12"/>
      <c r="B15" s="25">
        <v>315.2</v>
      </c>
      <c r="C15" s="20" t="s">
        <v>175</v>
      </c>
      <c r="D15" s="46">
        <v>4310569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4310569</v>
      </c>
      <c r="P15" s="47">
        <f t="shared" si="1"/>
        <v>37.025699830786543</v>
      </c>
      <c r="Q15" s="9"/>
    </row>
    <row r="16" spans="1:134" ht="15.75">
      <c r="A16" s="29" t="s">
        <v>19</v>
      </c>
      <c r="B16" s="30"/>
      <c r="C16" s="31"/>
      <c r="D16" s="32">
        <f t="shared" ref="D16:N16" si="3">SUM(D17:D28)</f>
        <v>2444434</v>
      </c>
      <c r="E16" s="32">
        <f t="shared" si="3"/>
        <v>3762851</v>
      </c>
      <c r="F16" s="32">
        <f t="shared" si="3"/>
        <v>0</v>
      </c>
      <c r="G16" s="32">
        <f t="shared" si="3"/>
        <v>10789057</v>
      </c>
      <c r="H16" s="32">
        <f t="shared" si="3"/>
        <v>0</v>
      </c>
      <c r="I16" s="32">
        <f t="shared" si="3"/>
        <v>698225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18979978</v>
      </c>
      <c r="N16" s="32">
        <f t="shared" si="3"/>
        <v>0</v>
      </c>
      <c r="O16" s="44">
        <f>SUM(D16:N16)</f>
        <v>36674545</v>
      </c>
      <c r="P16" s="45">
        <f t="shared" si="1"/>
        <v>315.01657776517982</v>
      </c>
      <c r="Q16" s="10"/>
    </row>
    <row r="17" spans="1:17">
      <c r="A17" s="12"/>
      <c r="B17" s="25">
        <v>322</v>
      </c>
      <c r="C17" s="20" t="s">
        <v>176</v>
      </c>
      <c r="D17" s="46">
        <v>0</v>
      </c>
      <c r="E17" s="46">
        <v>3762851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3762851</v>
      </c>
      <c r="P17" s="47">
        <f t="shared" si="1"/>
        <v>32.321067505003391</v>
      </c>
      <c r="Q17" s="9"/>
    </row>
    <row r="18" spans="1:17">
      <c r="A18" s="12"/>
      <c r="B18" s="25">
        <v>323.39999999999998</v>
      </c>
      <c r="C18" s="20" t="s">
        <v>20</v>
      </c>
      <c r="D18" s="46">
        <v>296954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8" si="4">SUM(D18:N18)</f>
        <v>296954</v>
      </c>
      <c r="P18" s="47">
        <f t="shared" si="1"/>
        <v>2.5506910265330136</v>
      </c>
      <c r="Q18" s="9"/>
    </row>
    <row r="19" spans="1:17">
      <c r="A19" s="12"/>
      <c r="B19" s="25">
        <v>323.7</v>
      </c>
      <c r="C19" s="20" t="s">
        <v>21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698225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698225</v>
      </c>
      <c r="P19" s="47">
        <f t="shared" si="1"/>
        <v>5.997414555793199</v>
      </c>
      <c r="Q19" s="9"/>
    </row>
    <row r="20" spans="1:17">
      <c r="A20" s="12"/>
      <c r="B20" s="25">
        <v>324.11</v>
      </c>
      <c r="C20" s="20" t="s">
        <v>164</v>
      </c>
      <c r="D20" s="46">
        <v>0</v>
      </c>
      <c r="E20" s="46">
        <v>0</v>
      </c>
      <c r="F20" s="46">
        <v>0</v>
      </c>
      <c r="G20" s="46">
        <v>1003798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1003798</v>
      </c>
      <c r="P20" s="47">
        <f t="shared" si="1"/>
        <v>8.622138617603353</v>
      </c>
      <c r="Q20" s="9"/>
    </row>
    <row r="21" spans="1:17">
      <c r="A21" s="12"/>
      <c r="B21" s="25">
        <v>324.12</v>
      </c>
      <c r="C21" s="20" t="s">
        <v>22</v>
      </c>
      <c r="D21" s="46">
        <v>0</v>
      </c>
      <c r="E21" s="46">
        <v>0</v>
      </c>
      <c r="F21" s="46">
        <v>0</v>
      </c>
      <c r="G21" s="46">
        <v>370817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433574</v>
      </c>
      <c r="N21" s="46">
        <v>0</v>
      </c>
      <c r="O21" s="46">
        <f t="shared" si="4"/>
        <v>804391</v>
      </c>
      <c r="P21" s="47">
        <f t="shared" si="1"/>
        <v>6.909329072933577</v>
      </c>
      <c r="Q21" s="9"/>
    </row>
    <row r="22" spans="1:17">
      <c r="A22" s="12"/>
      <c r="B22" s="25">
        <v>324.31</v>
      </c>
      <c r="C22" s="20" t="s">
        <v>165</v>
      </c>
      <c r="D22" s="46">
        <v>0</v>
      </c>
      <c r="E22" s="46">
        <v>0</v>
      </c>
      <c r="F22" s="46">
        <v>0</v>
      </c>
      <c r="G22" s="46">
        <v>3895485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10462350</v>
      </c>
      <c r="N22" s="46">
        <v>0</v>
      </c>
      <c r="O22" s="46">
        <f t="shared" si="4"/>
        <v>14357835</v>
      </c>
      <c r="P22" s="47">
        <f t="shared" si="1"/>
        <v>123.32684824902724</v>
      </c>
      <c r="Q22" s="9"/>
    </row>
    <row r="23" spans="1:17">
      <c r="A23" s="12"/>
      <c r="B23" s="25">
        <v>324.32</v>
      </c>
      <c r="C23" s="20" t="s">
        <v>24</v>
      </c>
      <c r="D23" s="46">
        <v>0</v>
      </c>
      <c r="E23" s="46">
        <v>0</v>
      </c>
      <c r="F23" s="46">
        <v>0</v>
      </c>
      <c r="G23" s="46">
        <v>2003409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2003409</v>
      </c>
      <c r="P23" s="47">
        <f t="shared" si="1"/>
        <v>17.208312933233696</v>
      </c>
      <c r="Q23" s="9"/>
    </row>
    <row r="24" spans="1:17">
      <c r="A24" s="12"/>
      <c r="B24" s="25">
        <v>324.61</v>
      </c>
      <c r="C24" s="20" t="s">
        <v>166</v>
      </c>
      <c r="D24" s="46">
        <v>0</v>
      </c>
      <c r="E24" s="46">
        <v>0</v>
      </c>
      <c r="F24" s="46">
        <v>0</v>
      </c>
      <c r="G24" s="46">
        <v>3514723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3514723</v>
      </c>
      <c r="P24" s="47">
        <f t="shared" si="1"/>
        <v>30.18976816897295</v>
      </c>
      <c r="Q24" s="9"/>
    </row>
    <row r="25" spans="1:17">
      <c r="A25" s="12"/>
      <c r="B25" s="25">
        <v>324.81</v>
      </c>
      <c r="C25" s="20" t="s">
        <v>177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6896244</v>
      </c>
      <c r="N25" s="46">
        <v>0</v>
      </c>
      <c r="O25" s="46">
        <f t="shared" si="4"/>
        <v>6896244</v>
      </c>
      <c r="P25" s="47">
        <f t="shared" si="1"/>
        <v>59.235395676037825</v>
      </c>
      <c r="Q25" s="9"/>
    </row>
    <row r="26" spans="1:17">
      <c r="A26" s="12"/>
      <c r="B26" s="25">
        <v>324.91000000000003</v>
      </c>
      <c r="C26" s="20" t="s">
        <v>178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1187810</v>
      </c>
      <c r="N26" s="46">
        <v>0</v>
      </c>
      <c r="O26" s="46">
        <f t="shared" si="4"/>
        <v>1187810</v>
      </c>
      <c r="P26" s="47">
        <f t="shared" si="1"/>
        <v>10.202712569038232</v>
      </c>
      <c r="Q26" s="9"/>
    </row>
    <row r="27" spans="1:17">
      <c r="A27" s="12"/>
      <c r="B27" s="25">
        <v>325.10000000000002</v>
      </c>
      <c r="C27" s="20" t="s">
        <v>26</v>
      </c>
      <c r="D27" s="46">
        <v>0</v>
      </c>
      <c r="E27" s="46">
        <v>0</v>
      </c>
      <c r="F27" s="46">
        <v>0</v>
      </c>
      <c r="G27" s="46">
        <v>825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825</v>
      </c>
      <c r="P27" s="47">
        <f t="shared" si="1"/>
        <v>7.0863504007009047E-3</v>
      </c>
      <c r="Q27" s="9"/>
    </row>
    <row r="28" spans="1:17">
      <c r="A28" s="12"/>
      <c r="B28" s="25">
        <v>329.5</v>
      </c>
      <c r="C28" s="20" t="s">
        <v>179</v>
      </c>
      <c r="D28" s="46">
        <v>2147480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2147480</v>
      </c>
      <c r="P28" s="47">
        <f t="shared" si="1"/>
        <v>18.445813040602641</v>
      </c>
      <c r="Q28" s="9"/>
    </row>
    <row r="29" spans="1:17" ht="15.75">
      <c r="A29" s="29" t="s">
        <v>180</v>
      </c>
      <c r="B29" s="30"/>
      <c r="C29" s="31"/>
      <c r="D29" s="32">
        <f t="shared" ref="D29:N29" si="5">SUM(D30:D46)</f>
        <v>14019202</v>
      </c>
      <c r="E29" s="32">
        <f t="shared" si="5"/>
        <v>2481482</v>
      </c>
      <c r="F29" s="32">
        <f t="shared" si="5"/>
        <v>0</v>
      </c>
      <c r="G29" s="32">
        <f t="shared" si="5"/>
        <v>12629400</v>
      </c>
      <c r="H29" s="32">
        <f t="shared" si="5"/>
        <v>0</v>
      </c>
      <c r="I29" s="32">
        <f t="shared" si="5"/>
        <v>13784778</v>
      </c>
      <c r="J29" s="32">
        <f t="shared" si="5"/>
        <v>161330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32">
        <f t="shared" si="5"/>
        <v>0</v>
      </c>
      <c r="O29" s="44">
        <f>SUM(D29:N29)</f>
        <v>43076192</v>
      </c>
      <c r="P29" s="45">
        <f t="shared" si="1"/>
        <v>370.00362477559889</v>
      </c>
      <c r="Q29" s="10"/>
    </row>
    <row r="30" spans="1:17">
      <c r="A30" s="12"/>
      <c r="B30" s="25">
        <v>331.41</v>
      </c>
      <c r="C30" s="20" t="s">
        <v>33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129745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43" si="6">SUM(D30:N30)</f>
        <v>129745</v>
      </c>
      <c r="P30" s="47">
        <f t="shared" si="1"/>
        <v>1.114446706350229</v>
      </c>
      <c r="Q30" s="9"/>
    </row>
    <row r="31" spans="1:17">
      <c r="A31" s="12"/>
      <c r="B31" s="25">
        <v>331.49</v>
      </c>
      <c r="C31" s="20" t="s">
        <v>150</v>
      </c>
      <c r="D31" s="46">
        <v>0</v>
      </c>
      <c r="E31" s="46">
        <v>0</v>
      </c>
      <c r="F31" s="46">
        <v>0</v>
      </c>
      <c r="G31" s="46">
        <v>716091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716091</v>
      </c>
      <c r="P31" s="47">
        <f t="shared" si="1"/>
        <v>6.1508748421676502</v>
      </c>
      <c r="Q31" s="9"/>
    </row>
    <row r="32" spans="1:17">
      <c r="A32" s="12"/>
      <c r="B32" s="25">
        <v>331.5</v>
      </c>
      <c r="C32" s="20" t="s">
        <v>30</v>
      </c>
      <c r="D32" s="46">
        <v>0</v>
      </c>
      <c r="E32" s="46">
        <v>1758279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1758279</v>
      </c>
      <c r="P32" s="47">
        <f t="shared" si="1"/>
        <v>15.102764965083619</v>
      </c>
      <c r="Q32" s="9"/>
    </row>
    <row r="33" spans="1:17">
      <c r="A33" s="12"/>
      <c r="B33" s="25">
        <v>331.7</v>
      </c>
      <c r="C33" s="20" t="s">
        <v>159</v>
      </c>
      <c r="D33" s="46">
        <v>4525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4525</v>
      </c>
      <c r="P33" s="47">
        <f t="shared" si="1"/>
        <v>3.8867558258389806E-2</v>
      </c>
      <c r="Q33" s="9"/>
    </row>
    <row r="34" spans="1:17">
      <c r="A34" s="12"/>
      <c r="B34" s="25">
        <v>334.2</v>
      </c>
      <c r="C34" s="20" t="s">
        <v>31</v>
      </c>
      <c r="D34" s="46">
        <v>495960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495960</v>
      </c>
      <c r="P34" s="47">
        <f t="shared" si="1"/>
        <v>4.2600561754322674</v>
      </c>
      <c r="Q34" s="9"/>
    </row>
    <row r="35" spans="1:17">
      <c r="A35" s="12"/>
      <c r="B35" s="25">
        <v>334.41</v>
      </c>
      <c r="C35" s="20" t="s">
        <v>37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13652158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13652158</v>
      </c>
      <c r="P35" s="47">
        <f t="shared" si="1"/>
        <v>117.26542462270552</v>
      </c>
      <c r="Q35" s="9"/>
    </row>
    <row r="36" spans="1:17">
      <c r="A36" s="12"/>
      <c r="B36" s="25">
        <v>334.49</v>
      </c>
      <c r="C36" s="20" t="s">
        <v>39</v>
      </c>
      <c r="D36" s="46">
        <v>402974</v>
      </c>
      <c r="E36" s="46">
        <v>0</v>
      </c>
      <c r="F36" s="46">
        <v>0</v>
      </c>
      <c r="G36" s="46">
        <v>9289640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9692614</v>
      </c>
      <c r="P36" s="47">
        <f t="shared" si="1"/>
        <v>83.254859518471747</v>
      </c>
      <c r="Q36" s="9"/>
    </row>
    <row r="37" spans="1:17">
      <c r="A37" s="12"/>
      <c r="B37" s="25">
        <v>334.5</v>
      </c>
      <c r="C37" s="20" t="s">
        <v>40</v>
      </c>
      <c r="D37" s="46">
        <v>0</v>
      </c>
      <c r="E37" s="46">
        <v>667749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667749</v>
      </c>
      <c r="P37" s="47">
        <f t="shared" ref="P37:P68" si="7">(O37/P$85)</f>
        <v>5.7356404772334892</v>
      </c>
      <c r="Q37" s="9"/>
    </row>
    <row r="38" spans="1:17">
      <c r="A38" s="12"/>
      <c r="B38" s="25">
        <v>334.7</v>
      </c>
      <c r="C38" s="20" t="s">
        <v>41</v>
      </c>
      <c r="D38" s="46">
        <v>0</v>
      </c>
      <c r="E38" s="46">
        <v>0</v>
      </c>
      <c r="F38" s="46">
        <v>0</v>
      </c>
      <c r="G38" s="46">
        <v>999996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999996</v>
      </c>
      <c r="P38" s="47">
        <f t="shared" si="7"/>
        <v>8.5894812791506681</v>
      </c>
      <c r="Q38" s="9"/>
    </row>
    <row r="39" spans="1:17">
      <c r="A39" s="12"/>
      <c r="B39" s="25">
        <v>335.125</v>
      </c>
      <c r="C39" s="20" t="s">
        <v>181</v>
      </c>
      <c r="D39" s="46">
        <v>3358557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3358557</v>
      </c>
      <c r="P39" s="47">
        <f t="shared" si="7"/>
        <v>28.848377869971912</v>
      </c>
      <c r="Q39" s="9"/>
    </row>
    <row r="40" spans="1:17">
      <c r="A40" s="12"/>
      <c r="B40" s="25">
        <v>335.14</v>
      </c>
      <c r="C40" s="20" t="s">
        <v>116</v>
      </c>
      <c r="D40" s="46">
        <v>273521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273521</v>
      </c>
      <c r="P40" s="47">
        <f t="shared" si="7"/>
        <v>2.3494129066061964</v>
      </c>
      <c r="Q40" s="9"/>
    </row>
    <row r="41" spans="1:17">
      <c r="A41" s="12"/>
      <c r="B41" s="25">
        <v>335.15</v>
      </c>
      <c r="C41" s="20" t="s">
        <v>117</v>
      </c>
      <c r="D41" s="46">
        <v>117189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117189</v>
      </c>
      <c r="P41" s="47">
        <f t="shared" si="7"/>
        <v>1.0065967480093798</v>
      </c>
      <c r="Q41" s="9"/>
    </row>
    <row r="42" spans="1:17">
      <c r="A42" s="12"/>
      <c r="B42" s="25">
        <v>335.18</v>
      </c>
      <c r="C42" s="20" t="s">
        <v>182</v>
      </c>
      <c r="D42" s="46">
        <v>8110355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8110355</v>
      </c>
      <c r="P42" s="47">
        <f t="shared" si="7"/>
        <v>69.664021095850401</v>
      </c>
      <c r="Q42" s="9"/>
    </row>
    <row r="43" spans="1:17">
      <c r="A43" s="12"/>
      <c r="B43" s="25">
        <v>335.21</v>
      </c>
      <c r="C43" s="20" t="s">
        <v>152</v>
      </c>
      <c r="D43" s="46">
        <v>65512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65512</v>
      </c>
      <c r="P43" s="47">
        <f t="shared" si="7"/>
        <v>0.56271634842511231</v>
      </c>
      <c r="Q43" s="9"/>
    </row>
    <row r="44" spans="1:17">
      <c r="A44" s="12"/>
      <c r="B44" s="25">
        <v>335.45</v>
      </c>
      <c r="C44" s="20" t="s">
        <v>183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161330</v>
      </c>
      <c r="K44" s="46">
        <v>0</v>
      </c>
      <c r="L44" s="46">
        <v>0</v>
      </c>
      <c r="M44" s="46">
        <v>0</v>
      </c>
      <c r="N44" s="46">
        <v>0</v>
      </c>
      <c r="O44" s="46">
        <f>SUM(D44:N44)</f>
        <v>161330</v>
      </c>
      <c r="P44" s="47">
        <f t="shared" si="7"/>
        <v>1.3857465577516084</v>
      </c>
      <c r="Q44" s="9"/>
    </row>
    <row r="45" spans="1:17">
      <c r="A45" s="12"/>
      <c r="B45" s="25">
        <v>337.3</v>
      </c>
      <c r="C45" s="20" t="s">
        <v>48</v>
      </c>
      <c r="D45" s="46">
        <v>0</v>
      </c>
      <c r="E45" s="46">
        <v>55454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>SUM(D45:N45)</f>
        <v>55454</v>
      </c>
      <c r="P45" s="47">
        <f t="shared" si="7"/>
        <v>0.47632300014602175</v>
      </c>
      <c r="Q45" s="9"/>
    </row>
    <row r="46" spans="1:17">
      <c r="A46" s="12"/>
      <c r="B46" s="25">
        <v>337.7</v>
      </c>
      <c r="C46" s="20" t="s">
        <v>50</v>
      </c>
      <c r="D46" s="46">
        <v>1190609</v>
      </c>
      <c r="E46" s="46">
        <v>0</v>
      </c>
      <c r="F46" s="46">
        <v>0</v>
      </c>
      <c r="G46" s="46">
        <v>1623673</v>
      </c>
      <c r="H46" s="46">
        <v>0</v>
      </c>
      <c r="I46" s="46">
        <v>2875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>SUM(D46:N46)</f>
        <v>2817157</v>
      </c>
      <c r="P46" s="47">
        <f t="shared" si="7"/>
        <v>24.198014103984676</v>
      </c>
      <c r="Q46" s="9"/>
    </row>
    <row r="47" spans="1:17" ht="15.75">
      <c r="A47" s="29" t="s">
        <v>56</v>
      </c>
      <c r="B47" s="30"/>
      <c r="C47" s="31"/>
      <c r="D47" s="32">
        <f t="shared" ref="D47:N47" si="8">SUM(D48:D62)</f>
        <v>7105308</v>
      </c>
      <c r="E47" s="32">
        <f t="shared" si="8"/>
        <v>7133457</v>
      </c>
      <c r="F47" s="32">
        <f t="shared" si="8"/>
        <v>0</v>
      </c>
      <c r="G47" s="32">
        <f t="shared" si="8"/>
        <v>615588</v>
      </c>
      <c r="H47" s="32">
        <f t="shared" si="8"/>
        <v>0</v>
      </c>
      <c r="I47" s="32">
        <f t="shared" si="8"/>
        <v>434413101</v>
      </c>
      <c r="J47" s="32">
        <f t="shared" si="8"/>
        <v>88602807</v>
      </c>
      <c r="K47" s="32">
        <f t="shared" si="8"/>
        <v>0</v>
      </c>
      <c r="L47" s="32">
        <f t="shared" si="8"/>
        <v>0</v>
      </c>
      <c r="M47" s="32">
        <f t="shared" si="8"/>
        <v>0</v>
      </c>
      <c r="N47" s="32">
        <f t="shared" si="8"/>
        <v>0</v>
      </c>
      <c r="O47" s="32">
        <f>SUM(D47:N47)</f>
        <v>537870261</v>
      </c>
      <c r="P47" s="45">
        <f t="shared" si="7"/>
        <v>4620.0450176514551</v>
      </c>
      <c r="Q47" s="10"/>
    </row>
    <row r="48" spans="1:17">
      <c r="A48" s="12"/>
      <c r="B48" s="25">
        <v>341.2</v>
      </c>
      <c r="C48" s="20" t="s">
        <v>120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88602807</v>
      </c>
      <c r="K48" s="46">
        <v>0</v>
      </c>
      <c r="L48" s="46">
        <v>0</v>
      </c>
      <c r="M48" s="46">
        <v>0</v>
      </c>
      <c r="N48" s="46">
        <v>0</v>
      </c>
      <c r="O48" s="46">
        <f t="shared" ref="O48:O62" si="9">SUM(D48:N48)</f>
        <v>88602807</v>
      </c>
      <c r="P48" s="47">
        <f t="shared" si="7"/>
        <v>761.05519622748477</v>
      </c>
      <c r="Q48" s="9"/>
    </row>
    <row r="49" spans="1:17">
      <c r="A49" s="12"/>
      <c r="B49" s="25">
        <v>341.9</v>
      </c>
      <c r="C49" s="20" t="s">
        <v>121</v>
      </c>
      <c r="D49" s="46">
        <v>192164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9"/>
        <v>192164</v>
      </c>
      <c r="P49" s="47">
        <f t="shared" si="7"/>
        <v>1.6505956829094408</v>
      </c>
      <c r="Q49" s="9"/>
    </row>
    <row r="50" spans="1:17">
      <c r="A50" s="12"/>
      <c r="B50" s="25">
        <v>342.1</v>
      </c>
      <c r="C50" s="20" t="s">
        <v>62</v>
      </c>
      <c r="D50" s="46">
        <v>1104860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9"/>
        <v>1104860</v>
      </c>
      <c r="P50" s="47">
        <f t="shared" si="7"/>
        <v>9.4902122469313959</v>
      </c>
      <c r="Q50" s="9"/>
    </row>
    <row r="51" spans="1:17">
      <c r="A51" s="12"/>
      <c r="B51" s="25">
        <v>342.2</v>
      </c>
      <c r="C51" s="20" t="s">
        <v>63</v>
      </c>
      <c r="D51" s="46">
        <v>474793</v>
      </c>
      <c r="E51" s="46">
        <v>0</v>
      </c>
      <c r="F51" s="46">
        <v>0</v>
      </c>
      <c r="G51" s="46">
        <v>615588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9"/>
        <v>1090381</v>
      </c>
      <c r="P51" s="47">
        <f t="shared" si="7"/>
        <v>9.3658446500201862</v>
      </c>
      <c r="Q51" s="9"/>
    </row>
    <row r="52" spans="1:17">
      <c r="A52" s="12"/>
      <c r="B52" s="25">
        <v>343.1</v>
      </c>
      <c r="C52" s="20" t="s">
        <v>64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329713024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9"/>
        <v>329713024</v>
      </c>
      <c r="P52" s="47">
        <f t="shared" si="7"/>
        <v>2832.075175440857</v>
      </c>
      <c r="Q52" s="9"/>
    </row>
    <row r="53" spans="1:17">
      <c r="A53" s="12"/>
      <c r="B53" s="25">
        <v>343.3</v>
      </c>
      <c r="C53" s="20" t="s">
        <v>65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37740439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9"/>
        <v>37740439</v>
      </c>
      <c r="P53" s="47">
        <f t="shared" si="7"/>
        <v>324.17209094579158</v>
      </c>
      <c r="Q53" s="9"/>
    </row>
    <row r="54" spans="1:17">
      <c r="A54" s="12"/>
      <c r="B54" s="25">
        <v>343.4</v>
      </c>
      <c r="C54" s="20" t="s">
        <v>66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16539951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9"/>
        <v>16539951</v>
      </c>
      <c r="P54" s="47">
        <f t="shared" si="7"/>
        <v>142.07016775324038</v>
      </c>
      <c r="Q54" s="9"/>
    </row>
    <row r="55" spans="1:17">
      <c r="A55" s="12"/>
      <c r="B55" s="25">
        <v>343.5</v>
      </c>
      <c r="C55" s="20" t="s">
        <v>67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37441849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9"/>
        <v>37441849</v>
      </c>
      <c r="P55" s="47">
        <f t="shared" si="7"/>
        <v>321.60734747167606</v>
      </c>
      <c r="Q55" s="9"/>
    </row>
    <row r="56" spans="1:17">
      <c r="A56" s="12"/>
      <c r="B56" s="25">
        <v>343.8</v>
      </c>
      <c r="C56" s="20" t="s">
        <v>68</v>
      </c>
      <c r="D56" s="46">
        <v>940899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9"/>
        <v>940899</v>
      </c>
      <c r="P56" s="47">
        <f t="shared" si="7"/>
        <v>8.0818666735382791</v>
      </c>
      <c r="Q56" s="9"/>
    </row>
    <row r="57" spans="1:17">
      <c r="A57" s="12"/>
      <c r="B57" s="25">
        <v>343.9</v>
      </c>
      <c r="C57" s="20" t="s">
        <v>69</v>
      </c>
      <c r="D57" s="46">
        <v>269766</v>
      </c>
      <c r="E57" s="46">
        <v>7133457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9"/>
        <v>7403223</v>
      </c>
      <c r="P57" s="47">
        <f t="shared" si="7"/>
        <v>63.590099724276548</v>
      </c>
      <c r="Q57" s="9"/>
    </row>
    <row r="58" spans="1:17">
      <c r="A58" s="12"/>
      <c r="B58" s="25">
        <v>344.1</v>
      </c>
      <c r="C58" s="20" t="s">
        <v>122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9853642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9"/>
        <v>9853642</v>
      </c>
      <c r="P58" s="47">
        <f t="shared" si="7"/>
        <v>84.638012042500918</v>
      </c>
      <c r="Q58" s="9"/>
    </row>
    <row r="59" spans="1:17">
      <c r="A59" s="12"/>
      <c r="B59" s="25">
        <v>344.5</v>
      </c>
      <c r="C59" s="20" t="s">
        <v>123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765658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9"/>
        <v>765658</v>
      </c>
      <c r="P59" s="47">
        <f t="shared" si="7"/>
        <v>6.5766313637573974</v>
      </c>
      <c r="Q59" s="9"/>
    </row>
    <row r="60" spans="1:17">
      <c r="A60" s="12"/>
      <c r="B60" s="25">
        <v>344.9</v>
      </c>
      <c r="C60" s="20" t="s">
        <v>153</v>
      </c>
      <c r="D60" s="46">
        <v>40645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9"/>
        <v>40645</v>
      </c>
      <c r="P60" s="47">
        <f t="shared" si="7"/>
        <v>0.34912086307453122</v>
      </c>
      <c r="Q60" s="9"/>
    </row>
    <row r="61" spans="1:17">
      <c r="A61" s="12"/>
      <c r="B61" s="25">
        <v>347.2</v>
      </c>
      <c r="C61" s="20" t="s">
        <v>74</v>
      </c>
      <c r="D61" s="46">
        <v>3675078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9"/>
        <v>3675078</v>
      </c>
      <c r="P61" s="47">
        <f t="shared" si="7"/>
        <v>31.567139948978276</v>
      </c>
      <c r="Q61" s="9"/>
    </row>
    <row r="62" spans="1:17">
      <c r="A62" s="12"/>
      <c r="B62" s="25">
        <v>347.5</v>
      </c>
      <c r="C62" s="20" t="s">
        <v>75</v>
      </c>
      <c r="D62" s="46">
        <v>407103</v>
      </c>
      <c r="E62" s="46">
        <v>0</v>
      </c>
      <c r="F62" s="46">
        <v>0</v>
      </c>
      <c r="G62" s="46">
        <v>0</v>
      </c>
      <c r="H62" s="46">
        <v>0</v>
      </c>
      <c r="I62" s="46">
        <v>2358538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9"/>
        <v>2765641</v>
      </c>
      <c r="P62" s="47">
        <f t="shared" si="7"/>
        <v>23.755516616417999</v>
      </c>
      <c r="Q62" s="9"/>
    </row>
    <row r="63" spans="1:17" ht="15.75">
      <c r="A63" s="29" t="s">
        <v>57</v>
      </c>
      <c r="B63" s="30"/>
      <c r="C63" s="31"/>
      <c r="D63" s="32">
        <f t="shared" ref="D63:N63" si="10">SUM(D64:D66)</f>
        <v>2526377</v>
      </c>
      <c r="E63" s="32">
        <f t="shared" si="10"/>
        <v>31531</v>
      </c>
      <c r="F63" s="32">
        <f t="shared" si="10"/>
        <v>0</v>
      </c>
      <c r="G63" s="32">
        <f t="shared" si="10"/>
        <v>0</v>
      </c>
      <c r="H63" s="32">
        <f t="shared" si="10"/>
        <v>0</v>
      </c>
      <c r="I63" s="32">
        <f t="shared" si="10"/>
        <v>0</v>
      </c>
      <c r="J63" s="32">
        <f t="shared" si="10"/>
        <v>0</v>
      </c>
      <c r="K63" s="32">
        <f t="shared" si="10"/>
        <v>0</v>
      </c>
      <c r="L63" s="32">
        <f t="shared" si="10"/>
        <v>0</v>
      </c>
      <c r="M63" s="32">
        <f t="shared" si="10"/>
        <v>0</v>
      </c>
      <c r="N63" s="32">
        <f t="shared" si="10"/>
        <v>0</v>
      </c>
      <c r="O63" s="32">
        <f t="shared" ref="O63:O68" si="11">SUM(D63:N63)</f>
        <v>2557908</v>
      </c>
      <c r="P63" s="45">
        <f t="shared" si="7"/>
        <v>21.971190764552787</v>
      </c>
      <c r="Q63" s="10"/>
    </row>
    <row r="64" spans="1:17">
      <c r="A64" s="13"/>
      <c r="B64" s="39">
        <v>351.1</v>
      </c>
      <c r="C64" s="21" t="s">
        <v>78</v>
      </c>
      <c r="D64" s="46">
        <v>353838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1"/>
        <v>353838</v>
      </c>
      <c r="P64" s="47">
        <f t="shared" si="7"/>
        <v>3.0392970340402505</v>
      </c>
      <c r="Q64" s="9"/>
    </row>
    <row r="65" spans="1:17">
      <c r="A65" s="13"/>
      <c r="B65" s="39">
        <v>352</v>
      </c>
      <c r="C65" s="21" t="s">
        <v>79</v>
      </c>
      <c r="D65" s="46">
        <v>16732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1"/>
        <v>16732</v>
      </c>
      <c r="P65" s="47">
        <f t="shared" si="7"/>
        <v>0.14371977564185157</v>
      </c>
      <c r="Q65" s="9"/>
    </row>
    <row r="66" spans="1:17">
      <c r="A66" s="13"/>
      <c r="B66" s="39">
        <v>354</v>
      </c>
      <c r="C66" s="21" t="s">
        <v>80</v>
      </c>
      <c r="D66" s="46">
        <v>2155807</v>
      </c>
      <c r="E66" s="46">
        <v>31531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1"/>
        <v>2187338</v>
      </c>
      <c r="P66" s="47">
        <f t="shared" si="7"/>
        <v>18.788173954870686</v>
      </c>
      <c r="Q66" s="9"/>
    </row>
    <row r="67" spans="1:17" ht="15.75">
      <c r="A67" s="29" t="s">
        <v>3</v>
      </c>
      <c r="B67" s="30"/>
      <c r="C67" s="31"/>
      <c r="D67" s="32">
        <f t="shared" ref="D67:N67" si="12">SUM(D68:D75)</f>
        <v>4772429</v>
      </c>
      <c r="E67" s="32">
        <f t="shared" si="12"/>
        <v>1827642</v>
      </c>
      <c r="F67" s="32">
        <f t="shared" si="12"/>
        <v>0</v>
      </c>
      <c r="G67" s="32">
        <f t="shared" si="12"/>
        <v>22130886</v>
      </c>
      <c r="H67" s="32">
        <f t="shared" si="12"/>
        <v>1235718</v>
      </c>
      <c r="I67" s="32">
        <f t="shared" si="12"/>
        <v>10036087</v>
      </c>
      <c r="J67" s="32">
        <f t="shared" si="12"/>
        <v>4284246</v>
      </c>
      <c r="K67" s="32">
        <f t="shared" si="12"/>
        <v>264023657</v>
      </c>
      <c r="L67" s="32">
        <f t="shared" si="12"/>
        <v>26369</v>
      </c>
      <c r="M67" s="32">
        <f t="shared" si="12"/>
        <v>0</v>
      </c>
      <c r="N67" s="32">
        <f t="shared" si="12"/>
        <v>0</v>
      </c>
      <c r="O67" s="32">
        <f t="shared" si="11"/>
        <v>308337034</v>
      </c>
      <c r="P67" s="45">
        <f t="shared" si="7"/>
        <v>2648.4657750749434</v>
      </c>
      <c r="Q67" s="10"/>
    </row>
    <row r="68" spans="1:17">
      <c r="A68" s="12"/>
      <c r="B68" s="25">
        <v>361.1</v>
      </c>
      <c r="C68" s="20" t="s">
        <v>81</v>
      </c>
      <c r="D68" s="46">
        <v>1676087</v>
      </c>
      <c r="E68" s="46">
        <v>683272</v>
      </c>
      <c r="F68" s="46">
        <v>0</v>
      </c>
      <c r="G68" s="46">
        <v>2305248</v>
      </c>
      <c r="H68" s="46">
        <v>557741</v>
      </c>
      <c r="I68" s="46">
        <v>258581</v>
      </c>
      <c r="J68" s="46">
        <v>0</v>
      </c>
      <c r="K68" s="46">
        <v>18230916</v>
      </c>
      <c r="L68" s="46">
        <v>87578</v>
      </c>
      <c r="M68" s="46">
        <v>0</v>
      </c>
      <c r="N68" s="46">
        <v>0</v>
      </c>
      <c r="O68" s="46">
        <f t="shared" si="11"/>
        <v>23799423</v>
      </c>
      <c r="P68" s="47">
        <f t="shared" si="7"/>
        <v>204.42551601515191</v>
      </c>
      <c r="Q68" s="9"/>
    </row>
    <row r="69" spans="1:17">
      <c r="A69" s="12"/>
      <c r="B69" s="25">
        <v>361.3</v>
      </c>
      <c r="C69" s="20" t="s">
        <v>82</v>
      </c>
      <c r="D69" s="46">
        <v>783568</v>
      </c>
      <c r="E69" s="46">
        <v>545802</v>
      </c>
      <c r="F69" s="46">
        <v>0</v>
      </c>
      <c r="G69" s="46">
        <v>2521211</v>
      </c>
      <c r="H69" s="46">
        <v>677977</v>
      </c>
      <c r="I69" s="46">
        <v>7342347</v>
      </c>
      <c r="J69" s="46">
        <v>3516717</v>
      </c>
      <c r="K69" s="46">
        <v>214977855</v>
      </c>
      <c r="L69" s="46">
        <v>-61209</v>
      </c>
      <c r="M69" s="46">
        <v>0</v>
      </c>
      <c r="N69" s="46">
        <v>0</v>
      </c>
      <c r="O69" s="46">
        <f t="shared" ref="O69:O75" si="13">SUM(D69:N69)</f>
        <v>230304268</v>
      </c>
      <c r="P69" s="47">
        <f t="shared" ref="P69:P83" si="14">(O69/P$85)</f>
        <v>1978.2021113029436</v>
      </c>
      <c r="Q69" s="9"/>
    </row>
    <row r="70" spans="1:17">
      <c r="A70" s="12"/>
      <c r="B70" s="25">
        <v>362</v>
      </c>
      <c r="C70" s="20" t="s">
        <v>83</v>
      </c>
      <c r="D70" s="46">
        <v>148072</v>
      </c>
      <c r="E70" s="46">
        <v>123475</v>
      </c>
      <c r="F70" s="46">
        <v>0</v>
      </c>
      <c r="G70" s="46">
        <v>14385114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3"/>
        <v>14656661</v>
      </c>
      <c r="P70" s="47">
        <f t="shared" si="14"/>
        <v>125.89361884883311</v>
      </c>
      <c r="Q70" s="9"/>
    </row>
    <row r="71" spans="1:17">
      <c r="A71" s="12"/>
      <c r="B71" s="25">
        <v>365</v>
      </c>
      <c r="C71" s="20" t="s">
        <v>125</v>
      </c>
      <c r="D71" s="46">
        <v>5832</v>
      </c>
      <c r="E71" s="46">
        <v>0</v>
      </c>
      <c r="F71" s="46">
        <v>0</v>
      </c>
      <c r="G71" s="46">
        <v>0</v>
      </c>
      <c r="H71" s="46">
        <v>0</v>
      </c>
      <c r="I71" s="46">
        <v>196557</v>
      </c>
      <c r="J71" s="46">
        <v>31460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3"/>
        <v>233849</v>
      </c>
      <c r="P71" s="47">
        <f t="shared" si="14"/>
        <v>2.0086496422466737</v>
      </c>
      <c r="Q71" s="9"/>
    </row>
    <row r="72" spans="1:17">
      <c r="A72" s="12"/>
      <c r="B72" s="25">
        <v>366</v>
      </c>
      <c r="C72" s="20" t="s">
        <v>86</v>
      </c>
      <c r="D72" s="46">
        <v>81142</v>
      </c>
      <c r="E72" s="46">
        <v>0</v>
      </c>
      <c r="F72" s="46">
        <v>0</v>
      </c>
      <c r="G72" s="46">
        <v>571289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3"/>
        <v>652431</v>
      </c>
      <c r="P72" s="47">
        <f t="shared" si="14"/>
        <v>5.6040662767026568</v>
      </c>
      <c r="Q72" s="9"/>
    </row>
    <row r="73" spans="1:17">
      <c r="A73" s="12"/>
      <c r="B73" s="25">
        <v>367</v>
      </c>
      <c r="C73" s="20" t="s">
        <v>148</v>
      </c>
      <c r="D73" s="46">
        <v>29238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3"/>
        <v>29238</v>
      </c>
      <c r="P73" s="47">
        <f t="shared" si="14"/>
        <v>0.25114025820084007</v>
      </c>
      <c r="Q73" s="9"/>
    </row>
    <row r="74" spans="1:17">
      <c r="A74" s="12"/>
      <c r="B74" s="25">
        <v>368</v>
      </c>
      <c r="C74" s="20" t="s">
        <v>87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30801173</v>
      </c>
      <c r="L74" s="46">
        <v>0</v>
      </c>
      <c r="M74" s="46">
        <v>0</v>
      </c>
      <c r="N74" s="46">
        <v>0</v>
      </c>
      <c r="O74" s="46">
        <f t="shared" si="13"/>
        <v>30801173</v>
      </c>
      <c r="P74" s="47">
        <f t="shared" si="14"/>
        <v>264.56715712800957</v>
      </c>
      <c r="Q74" s="9"/>
    </row>
    <row r="75" spans="1:17">
      <c r="A75" s="12"/>
      <c r="B75" s="25">
        <v>369.9</v>
      </c>
      <c r="C75" s="20" t="s">
        <v>88</v>
      </c>
      <c r="D75" s="46">
        <v>2048490</v>
      </c>
      <c r="E75" s="46">
        <v>475093</v>
      </c>
      <c r="F75" s="46">
        <v>0</v>
      </c>
      <c r="G75" s="46">
        <v>2348024</v>
      </c>
      <c r="H75" s="46">
        <v>0</v>
      </c>
      <c r="I75" s="46">
        <v>2238602</v>
      </c>
      <c r="J75" s="46">
        <v>736069</v>
      </c>
      <c r="K75" s="46">
        <v>13713</v>
      </c>
      <c r="L75" s="46">
        <v>0</v>
      </c>
      <c r="M75" s="46">
        <v>0</v>
      </c>
      <c r="N75" s="46">
        <v>0</v>
      </c>
      <c r="O75" s="46">
        <f t="shared" si="13"/>
        <v>7859991</v>
      </c>
      <c r="P75" s="47">
        <f t="shared" si="14"/>
        <v>67.513515602855151</v>
      </c>
      <c r="Q75" s="9"/>
    </row>
    <row r="76" spans="1:17" ht="15.75">
      <c r="A76" s="29" t="s">
        <v>58</v>
      </c>
      <c r="B76" s="30"/>
      <c r="C76" s="31"/>
      <c r="D76" s="32">
        <f t="shared" ref="D76:N76" si="15">SUM(D77:D82)</f>
        <v>49329830</v>
      </c>
      <c r="E76" s="32">
        <f t="shared" si="15"/>
        <v>171882</v>
      </c>
      <c r="F76" s="32">
        <f t="shared" si="15"/>
        <v>4114367</v>
      </c>
      <c r="G76" s="32">
        <f t="shared" si="15"/>
        <v>6339507</v>
      </c>
      <c r="H76" s="32">
        <f t="shared" si="15"/>
        <v>60743</v>
      </c>
      <c r="I76" s="32">
        <f t="shared" si="15"/>
        <v>34390906</v>
      </c>
      <c r="J76" s="32">
        <f t="shared" si="15"/>
        <v>7292057</v>
      </c>
      <c r="K76" s="32">
        <f t="shared" si="15"/>
        <v>0</v>
      </c>
      <c r="L76" s="32">
        <f t="shared" si="15"/>
        <v>0</v>
      </c>
      <c r="M76" s="32">
        <f t="shared" si="15"/>
        <v>0</v>
      </c>
      <c r="N76" s="32">
        <f t="shared" si="15"/>
        <v>0</v>
      </c>
      <c r="O76" s="32">
        <f t="shared" ref="O76:O83" si="16">SUM(D76:N76)</f>
        <v>101699292</v>
      </c>
      <c r="P76" s="45">
        <f t="shared" si="14"/>
        <v>873.54765892751311</v>
      </c>
      <c r="Q76" s="9"/>
    </row>
    <row r="77" spans="1:17">
      <c r="A77" s="12"/>
      <c r="B77" s="25">
        <v>381</v>
      </c>
      <c r="C77" s="20" t="s">
        <v>89</v>
      </c>
      <c r="D77" s="46">
        <v>49329830</v>
      </c>
      <c r="E77" s="46">
        <v>0</v>
      </c>
      <c r="F77" s="46">
        <v>3342119</v>
      </c>
      <c r="G77" s="46">
        <v>2839507</v>
      </c>
      <c r="H77" s="46">
        <v>60743</v>
      </c>
      <c r="I77" s="46">
        <v>5052241</v>
      </c>
      <c r="J77" s="46">
        <v>1681186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6"/>
        <v>62305626</v>
      </c>
      <c r="P77" s="47">
        <f t="shared" si="14"/>
        <v>535.17514881335842</v>
      </c>
      <c r="Q77" s="9"/>
    </row>
    <row r="78" spans="1:17">
      <c r="A78" s="12"/>
      <c r="B78" s="25">
        <v>384</v>
      </c>
      <c r="C78" s="20" t="s">
        <v>90</v>
      </c>
      <c r="D78" s="46">
        <v>0</v>
      </c>
      <c r="E78" s="46">
        <v>171882</v>
      </c>
      <c r="F78" s="46">
        <v>772248</v>
      </c>
      <c r="G78" s="46">
        <v>3500000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 t="shared" si="16"/>
        <v>4444130</v>
      </c>
      <c r="P78" s="47">
        <f t="shared" si="14"/>
        <v>38.172924128808376</v>
      </c>
      <c r="Q78" s="9"/>
    </row>
    <row r="79" spans="1:17">
      <c r="A79" s="12"/>
      <c r="B79" s="25">
        <v>388.1</v>
      </c>
      <c r="C79" s="20" t="s">
        <v>156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1530553</v>
      </c>
      <c r="K79" s="46">
        <v>0</v>
      </c>
      <c r="L79" s="46">
        <v>0</v>
      </c>
      <c r="M79" s="46">
        <v>0</v>
      </c>
      <c r="N79" s="46">
        <v>0</v>
      </c>
      <c r="O79" s="46">
        <f t="shared" si="16"/>
        <v>1530553</v>
      </c>
      <c r="P79" s="47">
        <f t="shared" si="14"/>
        <v>13.146708927083601</v>
      </c>
      <c r="Q79" s="9"/>
    </row>
    <row r="80" spans="1:17">
      <c r="A80" s="12"/>
      <c r="B80" s="25">
        <v>389.1</v>
      </c>
      <c r="C80" s="20" t="s">
        <v>91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9960657</v>
      </c>
      <c r="J80" s="46">
        <v>3733343</v>
      </c>
      <c r="K80" s="46">
        <v>0</v>
      </c>
      <c r="L80" s="46">
        <v>0</v>
      </c>
      <c r="M80" s="46">
        <v>0</v>
      </c>
      <c r="N80" s="46">
        <v>0</v>
      </c>
      <c r="O80" s="46">
        <f t="shared" si="16"/>
        <v>13694000</v>
      </c>
      <c r="P80" s="47">
        <f t="shared" si="14"/>
        <v>117.6248271359978</v>
      </c>
      <c r="Q80" s="9"/>
    </row>
    <row r="81" spans="1:120">
      <c r="A81" s="12"/>
      <c r="B81" s="25">
        <v>389.2</v>
      </c>
      <c r="C81" s="20" t="s">
        <v>109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346975</v>
      </c>
      <c r="K81" s="46">
        <v>0</v>
      </c>
      <c r="L81" s="46">
        <v>0</v>
      </c>
      <c r="M81" s="46">
        <v>0</v>
      </c>
      <c r="N81" s="46">
        <v>0</v>
      </c>
      <c r="O81" s="46">
        <f t="shared" si="16"/>
        <v>346975</v>
      </c>
      <c r="P81" s="47">
        <f t="shared" si="14"/>
        <v>2.9803471882220562</v>
      </c>
      <c r="Q81" s="9"/>
    </row>
    <row r="82" spans="1:120" ht="15.75" thickBot="1">
      <c r="A82" s="12"/>
      <c r="B82" s="25">
        <v>389.8</v>
      </c>
      <c r="C82" s="20" t="s">
        <v>94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19378008</v>
      </c>
      <c r="J82" s="46">
        <v>0</v>
      </c>
      <c r="K82" s="46">
        <v>0</v>
      </c>
      <c r="L82" s="46">
        <v>0</v>
      </c>
      <c r="M82" s="46">
        <v>0</v>
      </c>
      <c r="N82" s="46">
        <v>0</v>
      </c>
      <c r="O82" s="46">
        <f t="shared" si="16"/>
        <v>19378008</v>
      </c>
      <c r="P82" s="47">
        <f t="shared" si="14"/>
        <v>166.44770273404282</v>
      </c>
      <c r="Q82" s="9"/>
    </row>
    <row r="83" spans="1:120" ht="16.5" thickBot="1">
      <c r="A83" s="14" t="s">
        <v>76</v>
      </c>
      <c r="B83" s="23"/>
      <c r="C83" s="22"/>
      <c r="D83" s="15">
        <f t="shared" ref="D83:N83" si="17">SUM(D5,D16,D29,D47,D63,D67,D76)</f>
        <v>135329024</v>
      </c>
      <c r="E83" s="15">
        <f t="shared" si="17"/>
        <v>22696819</v>
      </c>
      <c r="F83" s="15">
        <f t="shared" si="17"/>
        <v>4114367</v>
      </c>
      <c r="G83" s="15">
        <f t="shared" si="17"/>
        <v>58616595</v>
      </c>
      <c r="H83" s="15">
        <f t="shared" si="17"/>
        <v>1296461</v>
      </c>
      <c r="I83" s="15">
        <f t="shared" si="17"/>
        <v>493323097</v>
      </c>
      <c r="J83" s="15">
        <f t="shared" si="17"/>
        <v>100340440</v>
      </c>
      <c r="K83" s="15">
        <f t="shared" si="17"/>
        <v>264023657</v>
      </c>
      <c r="L83" s="15">
        <f t="shared" si="17"/>
        <v>26369</v>
      </c>
      <c r="M83" s="15">
        <f t="shared" si="17"/>
        <v>18979978</v>
      </c>
      <c r="N83" s="15">
        <f t="shared" si="17"/>
        <v>0</v>
      </c>
      <c r="O83" s="15">
        <f t="shared" si="16"/>
        <v>1098746807</v>
      </c>
      <c r="P83" s="38">
        <f t="shared" si="14"/>
        <v>9437.702880064593</v>
      </c>
      <c r="Q83" s="6"/>
      <c r="R83" s="2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</row>
    <row r="84" spans="1:120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9"/>
    </row>
    <row r="85" spans="1:120">
      <c r="A85" s="40"/>
      <c r="B85" s="41"/>
      <c r="C85" s="41"/>
      <c r="D85" s="42"/>
      <c r="E85" s="42"/>
      <c r="F85" s="42"/>
      <c r="G85" s="42"/>
      <c r="H85" s="42"/>
      <c r="I85" s="42"/>
      <c r="J85" s="42"/>
      <c r="K85" s="42"/>
      <c r="L85" s="42"/>
      <c r="M85" s="48" t="s">
        <v>184</v>
      </c>
      <c r="N85" s="48"/>
      <c r="O85" s="48"/>
      <c r="P85" s="43">
        <v>116421</v>
      </c>
    </row>
    <row r="86" spans="1:120">
      <c r="A86" s="49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1"/>
    </row>
    <row r="87" spans="1:120" ht="15.75" customHeight="1" thickBot="1">
      <c r="A87" s="52" t="s">
        <v>105</v>
      </c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4"/>
    </row>
  </sheetData>
  <mergeCells count="10">
    <mergeCell ref="M85:O85"/>
    <mergeCell ref="A86:P86"/>
    <mergeCell ref="A87:P8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102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95</v>
      </c>
      <c r="B3" s="62"/>
      <c r="C3" s="63"/>
      <c r="D3" s="67" t="s">
        <v>52</v>
      </c>
      <c r="E3" s="68"/>
      <c r="F3" s="68"/>
      <c r="G3" s="68"/>
      <c r="H3" s="69"/>
      <c r="I3" s="67" t="s">
        <v>53</v>
      </c>
      <c r="J3" s="69"/>
      <c r="K3" s="67" t="s">
        <v>55</v>
      </c>
      <c r="L3" s="69"/>
      <c r="M3" s="36"/>
      <c r="N3" s="37"/>
      <c r="O3" s="70" t="s">
        <v>100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96</v>
      </c>
      <c r="F4" s="34" t="s">
        <v>97</v>
      </c>
      <c r="G4" s="34" t="s">
        <v>98</v>
      </c>
      <c r="H4" s="34" t="s">
        <v>5</v>
      </c>
      <c r="I4" s="34" t="s">
        <v>6</v>
      </c>
      <c r="J4" s="35" t="s">
        <v>99</v>
      </c>
      <c r="K4" s="35" t="s">
        <v>7</v>
      </c>
      <c r="L4" s="35" t="s">
        <v>8</v>
      </c>
      <c r="M4" s="35" t="s">
        <v>9</v>
      </c>
      <c r="N4" s="35" t="s">
        <v>54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52177368</v>
      </c>
      <c r="E5" s="27">
        <f t="shared" si="0"/>
        <v>6703550</v>
      </c>
      <c r="F5" s="27">
        <f t="shared" si="0"/>
        <v>0</v>
      </c>
      <c r="G5" s="27">
        <f t="shared" si="0"/>
        <v>5802331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64683249</v>
      </c>
      <c r="O5" s="33">
        <f t="shared" ref="O5:O36" si="1">(N5/O$84)</f>
        <v>592.13139200644468</v>
      </c>
      <c r="P5" s="6"/>
    </row>
    <row r="6" spans="1:133">
      <c r="A6" s="12"/>
      <c r="B6" s="25">
        <v>311</v>
      </c>
      <c r="C6" s="20" t="s">
        <v>2</v>
      </c>
      <c r="D6" s="46">
        <v>36362876</v>
      </c>
      <c r="E6" s="46">
        <v>6703550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43066426</v>
      </c>
      <c r="O6" s="47">
        <f t="shared" si="1"/>
        <v>394.24399934088871</v>
      </c>
      <c r="P6" s="9"/>
    </row>
    <row r="7" spans="1:133">
      <c r="A7" s="12"/>
      <c r="B7" s="25">
        <v>312.3</v>
      </c>
      <c r="C7" s="20" t="s">
        <v>11</v>
      </c>
      <c r="D7" s="46">
        <v>0</v>
      </c>
      <c r="E7" s="46">
        <v>0</v>
      </c>
      <c r="F7" s="46">
        <v>0</v>
      </c>
      <c r="G7" s="46">
        <v>535066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535066</v>
      </c>
      <c r="O7" s="47">
        <f t="shared" si="1"/>
        <v>4.8981673044178766</v>
      </c>
      <c r="P7" s="9"/>
    </row>
    <row r="8" spans="1:133">
      <c r="A8" s="12"/>
      <c r="B8" s="25">
        <v>312.41000000000003</v>
      </c>
      <c r="C8" s="20" t="s">
        <v>13</v>
      </c>
      <c r="D8" s="46">
        <v>0</v>
      </c>
      <c r="E8" s="46">
        <v>0</v>
      </c>
      <c r="F8" s="46">
        <v>0</v>
      </c>
      <c r="G8" s="46">
        <v>2730499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2730499</v>
      </c>
      <c r="O8" s="47">
        <f t="shared" si="1"/>
        <v>24.995871400062249</v>
      </c>
      <c r="P8" s="9"/>
    </row>
    <row r="9" spans="1:133">
      <c r="A9" s="12"/>
      <c r="B9" s="25">
        <v>312.42</v>
      </c>
      <c r="C9" s="20" t="s">
        <v>12</v>
      </c>
      <c r="D9" s="46">
        <v>0</v>
      </c>
      <c r="E9" s="46">
        <v>0</v>
      </c>
      <c r="F9" s="46">
        <v>0</v>
      </c>
      <c r="G9" s="46">
        <v>2536766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2536766</v>
      </c>
      <c r="O9" s="47">
        <f t="shared" si="1"/>
        <v>23.222376828576138</v>
      </c>
      <c r="P9" s="9"/>
    </row>
    <row r="10" spans="1:133">
      <c r="A10" s="12"/>
      <c r="B10" s="25">
        <v>314.10000000000002</v>
      </c>
      <c r="C10" s="20" t="s">
        <v>14</v>
      </c>
      <c r="D10" s="46">
        <v>9039423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9039423</v>
      </c>
      <c r="O10" s="47">
        <f t="shared" si="1"/>
        <v>82.749803182042882</v>
      </c>
      <c r="P10" s="9"/>
    </row>
    <row r="11" spans="1:133">
      <c r="A11" s="12"/>
      <c r="B11" s="25">
        <v>314.3</v>
      </c>
      <c r="C11" s="20" t="s">
        <v>15</v>
      </c>
      <c r="D11" s="46">
        <v>2002255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2002255</v>
      </c>
      <c r="O11" s="47">
        <f t="shared" si="1"/>
        <v>18.329290173749062</v>
      </c>
      <c r="P11" s="9"/>
    </row>
    <row r="12" spans="1:133">
      <c r="A12" s="12"/>
      <c r="B12" s="25">
        <v>314.39999999999998</v>
      </c>
      <c r="C12" s="20" t="s">
        <v>17</v>
      </c>
      <c r="D12" s="46">
        <v>133264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133264</v>
      </c>
      <c r="O12" s="47">
        <f t="shared" si="1"/>
        <v>1.2199417785019866</v>
      </c>
      <c r="P12" s="9"/>
    </row>
    <row r="13" spans="1:133">
      <c r="A13" s="12"/>
      <c r="B13" s="25">
        <v>314.7</v>
      </c>
      <c r="C13" s="20" t="s">
        <v>114</v>
      </c>
      <c r="D13" s="46">
        <v>14091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14091</v>
      </c>
      <c r="O13" s="47">
        <f t="shared" si="1"/>
        <v>0.1289935736648419</v>
      </c>
      <c r="P13" s="9"/>
    </row>
    <row r="14" spans="1:133">
      <c r="A14" s="12"/>
      <c r="B14" s="25">
        <v>314.8</v>
      </c>
      <c r="C14" s="20" t="s">
        <v>18</v>
      </c>
      <c r="D14" s="46">
        <v>247762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247762</v>
      </c>
      <c r="O14" s="47">
        <f t="shared" si="1"/>
        <v>2.268093520569765</v>
      </c>
      <c r="P14" s="9"/>
    </row>
    <row r="15" spans="1:133">
      <c r="A15" s="12"/>
      <c r="B15" s="25">
        <v>315</v>
      </c>
      <c r="C15" s="20" t="s">
        <v>115</v>
      </c>
      <c r="D15" s="46">
        <v>4377697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4377697</v>
      </c>
      <c r="O15" s="47">
        <f t="shared" si="1"/>
        <v>40.074854903971143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SUM(D17:D26)</f>
        <v>1975750</v>
      </c>
      <c r="E16" s="32">
        <f t="shared" si="3"/>
        <v>4145432</v>
      </c>
      <c r="F16" s="32">
        <f t="shared" si="3"/>
        <v>0</v>
      </c>
      <c r="G16" s="32">
        <f t="shared" si="3"/>
        <v>7844629</v>
      </c>
      <c r="H16" s="32">
        <f t="shared" si="3"/>
        <v>0</v>
      </c>
      <c r="I16" s="32">
        <f t="shared" si="3"/>
        <v>637789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14603600</v>
      </c>
      <c r="O16" s="45">
        <f t="shared" si="1"/>
        <v>133.68607993555355</v>
      </c>
      <c r="P16" s="10"/>
    </row>
    <row r="17" spans="1:16">
      <c r="A17" s="12"/>
      <c r="B17" s="25">
        <v>322</v>
      </c>
      <c r="C17" s="20" t="s">
        <v>0</v>
      </c>
      <c r="D17" s="46">
        <v>0</v>
      </c>
      <c r="E17" s="46">
        <v>4145432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4145432</v>
      </c>
      <c r="O17" s="47">
        <f t="shared" si="1"/>
        <v>37.948625936029586</v>
      </c>
      <c r="P17" s="9"/>
    </row>
    <row r="18" spans="1:16">
      <c r="A18" s="12"/>
      <c r="B18" s="25">
        <v>323.39999999999998</v>
      </c>
      <c r="C18" s="20" t="s">
        <v>20</v>
      </c>
      <c r="D18" s="46">
        <v>221492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5" si="4">SUM(D18:M18)</f>
        <v>221492</v>
      </c>
      <c r="O18" s="47">
        <f t="shared" si="1"/>
        <v>2.027609439938483</v>
      </c>
      <c r="P18" s="9"/>
    </row>
    <row r="19" spans="1:16">
      <c r="A19" s="12"/>
      <c r="B19" s="25">
        <v>323.7</v>
      </c>
      <c r="C19" s="20" t="s">
        <v>21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637789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637789</v>
      </c>
      <c r="O19" s="47">
        <f t="shared" si="1"/>
        <v>5.838526886248375</v>
      </c>
      <c r="P19" s="9"/>
    </row>
    <row r="20" spans="1:16">
      <c r="A20" s="12"/>
      <c r="B20" s="25">
        <v>324.11</v>
      </c>
      <c r="C20" s="20" t="s">
        <v>164</v>
      </c>
      <c r="D20" s="46">
        <v>0</v>
      </c>
      <c r="E20" s="46">
        <v>0</v>
      </c>
      <c r="F20" s="46">
        <v>0</v>
      </c>
      <c r="G20" s="46">
        <v>810503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810503</v>
      </c>
      <c r="O20" s="47">
        <f t="shared" si="1"/>
        <v>7.4196067302587014</v>
      </c>
      <c r="P20" s="9"/>
    </row>
    <row r="21" spans="1:16">
      <c r="A21" s="12"/>
      <c r="B21" s="25">
        <v>324.12</v>
      </c>
      <c r="C21" s="20" t="s">
        <v>22</v>
      </c>
      <c r="D21" s="46">
        <v>0</v>
      </c>
      <c r="E21" s="46">
        <v>0</v>
      </c>
      <c r="F21" s="46">
        <v>0</v>
      </c>
      <c r="G21" s="46">
        <v>541411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541411</v>
      </c>
      <c r="O21" s="47">
        <f t="shared" si="1"/>
        <v>4.9562514875775827</v>
      </c>
      <c r="P21" s="9"/>
    </row>
    <row r="22" spans="1:16">
      <c r="A22" s="12"/>
      <c r="B22" s="25">
        <v>324.31</v>
      </c>
      <c r="C22" s="20" t="s">
        <v>165</v>
      </c>
      <c r="D22" s="46">
        <v>0</v>
      </c>
      <c r="E22" s="46">
        <v>0</v>
      </c>
      <c r="F22" s="46">
        <v>0</v>
      </c>
      <c r="G22" s="46">
        <v>2366051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2366051</v>
      </c>
      <c r="O22" s="47">
        <f t="shared" si="1"/>
        <v>21.659596477416283</v>
      </c>
      <c r="P22" s="9"/>
    </row>
    <row r="23" spans="1:16">
      <c r="A23" s="12"/>
      <c r="B23" s="25">
        <v>324.32</v>
      </c>
      <c r="C23" s="20" t="s">
        <v>24</v>
      </c>
      <c r="D23" s="46">
        <v>0</v>
      </c>
      <c r="E23" s="46">
        <v>0</v>
      </c>
      <c r="F23" s="46">
        <v>0</v>
      </c>
      <c r="G23" s="46">
        <v>1500732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1500732</v>
      </c>
      <c r="O23" s="47">
        <f t="shared" si="1"/>
        <v>13.738186345410938</v>
      </c>
      <c r="P23" s="9"/>
    </row>
    <row r="24" spans="1:16">
      <c r="A24" s="12"/>
      <c r="B24" s="25">
        <v>324.61</v>
      </c>
      <c r="C24" s="20" t="s">
        <v>166</v>
      </c>
      <c r="D24" s="46">
        <v>0</v>
      </c>
      <c r="E24" s="46">
        <v>0</v>
      </c>
      <c r="F24" s="46">
        <v>0</v>
      </c>
      <c r="G24" s="46">
        <v>2625084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2625084</v>
      </c>
      <c r="O24" s="47">
        <f t="shared" si="1"/>
        <v>24.030868379135466</v>
      </c>
      <c r="P24" s="9"/>
    </row>
    <row r="25" spans="1:16">
      <c r="A25" s="12"/>
      <c r="B25" s="25">
        <v>325.10000000000002</v>
      </c>
      <c r="C25" s="20" t="s">
        <v>26</v>
      </c>
      <c r="D25" s="46">
        <v>0</v>
      </c>
      <c r="E25" s="46">
        <v>0</v>
      </c>
      <c r="F25" s="46">
        <v>0</v>
      </c>
      <c r="G25" s="46">
        <v>848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848</v>
      </c>
      <c r="O25" s="47">
        <f t="shared" si="1"/>
        <v>7.7628664018015705E-3</v>
      </c>
      <c r="P25" s="9"/>
    </row>
    <row r="26" spans="1:16">
      <c r="A26" s="12"/>
      <c r="B26" s="25">
        <v>329</v>
      </c>
      <c r="C26" s="20" t="s">
        <v>27</v>
      </c>
      <c r="D26" s="46">
        <v>1754258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5">SUM(D26:M26)</f>
        <v>1754258</v>
      </c>
      <c r="O26" s="47">
        <f t="shared" si="1"/>
        <v>16.059045387136344</v>
      </c>
      <c r="P26" s="9"/>
    </row>
    <row r="27" spans="1:16" ht="15.75">
      <c r="A27" s="29" t="s">
        <v>29</v>
      </c>
      <c r="B27" s="30"/>
      <c r="C27" s="31"/>
      <c r="D27" s="32">
        <f t="shared" ref="D27:M27" si="6">SUM(D28:D44)</f>
        <v>16504164</v>
      </c>
      <c r="E27" s="32">
        <f t="shared" si="6"/>
        <v>2607715</v>
      </c>
      <c r="F27" s="32">
        <f t="shared" si="6"/>
        <v>0</v>
      </c>
      <c r="G27" s="32">
        <f t="shared" si="6"/>
        <v>4119367</v>
      </c>
      <c r="H27" s="32">
        <f t="shared" si="6"/>
        <v>0</v>
      </c>
      <c r="I27" s="32">
        <f t="shared" si="6"/>
        <v>32640966</v>
      </c>
      <c r="J27" s="32">
        <f t="shared" si="6"/>
        <v>167049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44">
        <f t="shared" si="5"/>
        <v>56039261</v>
      </c>
      <c r="O27" s="45">
        <f t="shared" si="1"/>
        <v>513.00152877203902</v>
      </c>
      <c r="P27" s="10"/>
    </row>
    <row r="28" spans="1:16">
      <c r="A28" s="12"/>
      <c r="B28" s="25">
        <v>331.41</v>
      </c>
      <c r="C28" s="20" t="s">
        <v>33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387627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387627</v>
      </c>
      <c r="O28" s="47">
        <f t="shared" si="1"/>
        <v>3.5484629890697374</v>
      </c>
      <c r="P28" s="9"/>
    </row>
    <row r="29" spans="1:16">
      <c r="A29" s="12"/>
      <c r="B29" s="25">
        <v>331.49</v>
      </c>
      <c r="C29" s="20" t="s">
        <v>150</v>
      </c>
      <c r="D29" s="46">
        <v>0</v>
      </c>
      <c r="E29" s="46">
        <v>0</v>
      </c>
      <c r="F29" s="46">
        <v>0</v>
      </c>
      <c r="G29" s="46">
        <v>876236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876236</v>
      </c>
      <c r="O29" s="47">
        <f t="shared" si="1"/>
        <v>8.0213478826049549</v>
      </c>
      <c r="P29" s="9"/>
    </row>
    <row r="30" spans="1:16">
      <c r="A30" s="12"/>
      <c r="B30" s="25">
        <v>331.5</v>
      </c>
      <c r="C30" s="20" t="s">
        <v>30</v>
      </c>
      <c r="D30" s="46">
        <v>0</v>
      </c>
      <c r="E30" s="46">
        <v>1841183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1841183</v>
      </c>
      <c r="O30" s="47">
        <f t="shared" si="1"/>
        <v>16.85478496493894</v>
      </c>
      <c r="P30" s="9"/>
    </row>
    <row r="31" spans="1:16">
      <c r="A31" s="12"/>
      <c r="B31" s="25">
        <v>331.7</v>
      </c>
      <c r="C31" s="20" t="s">
        <v>159</v>
      </c>
      <c r="D31" s="46">
        <v>4707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4707</v>
      </c>
      <c r="O31" s="47">
        <f t="shared" si="1"/>
        <v>4.3089401124150939E-2</v>
      </c>
      <c r="P31" s="9"/>
    </row>
    <row r="32" spans="1:16">
      <c r="A32" s="12"/>
      <c r="B32" s="25">
        <v>334.2</v>
      </c>
      <c r="C32" s="20" t="s">
        <v>31</v>
      </c>
      <c r="D32" s="46">
        <v>4941226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4941226</v>
      </c>
      <c r="O32" s="47">
        <f t="shared" si="1"/>
        <v>45.233581720646661</v>
      </c>
      <c r="P32" s="9"/>
    </row>
    <row r="33" spans="1:16">
      <c r="A33" s="12"/>
      <c r="B33" s="25">
        <v>334.41</v>
      </c>
      <c r="C33" s="20" t="s">
        <v>37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32239552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2" si="7">SUM(D33:M33)</f>
        <v>32239552</v>
      </c>
      <c r="O33" s="47">
        <f t="shared" si="1"/>
        <v>295.13129130888518</v>
      </c>
      <c r="P33" s="9"/>
    </row>
    <row r="34" spans="1:16">
      <c r="A34" s="12"/>
      <c r="B34" s="25">
        <v>334.49</v>
      </c>
      <c r="C34" s="20" t="s">
        <v>39</v>
      </c>
      <c r="D34" s="46">
        <v>391238</v>
      </c>
      <c r="E34" s="46">
        <v>0</v>
      </c>
      <c r="F34" s="46">
        <v>0</v>
      </c>
      <c r="G34" s="46">
        <v>717081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1108319</v>
      </c>
      <c r="O34" s="47">
        <f t="shared" si="1"/>
        <v>10.145910763653674</v>
      </c>
      <c r="P34" s="9"/>
    </row>
    <row r="35" spans="1:16">
      <c r="A35" s="12"/>
      <c r="B35" s="25">
        <v>334.5</v>
      </c>
      <c r="C35" s="20" t="s">
        <v>40</v>
      </c>
      <c r="D35" s="46">
        <v>0</v>
      </c>
      <c r="E35" s="46">
        <v>520920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520920</v>
      </c>
      <c r="O35" s="47">
        <f t="shared" si="1"/>
        <v>4.7686702429557482</v>
      </c>
      <c r="P35" s="9"/>
    </row>
    <row r="36" spans="1:16">
      <c r="A36" s="12"/>
      <c r="B36" s="25">
        <v>334.7</v>
      </c>
      <c r="C36" s="20" t="s">
        <v>41</v>
      </c>
      <c r="D36" s="46">
        <v>0</v>
      </c>
      <c r="E36" s="46">
        <v>0</v>
      </c>
      <c r="F36" s="46">
        <v>0</v>
      </c>
      <c r="G36" s="46">
        <v>999996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999996</v>
      </c>
      <c r="O36" s="47">
        <f t="shared" si="1"/>
        <v>9.1542869697358054</v>
      </c>
      <c r="P36" s="9"/>
    </row>
    <row r="37" spans="1:16">
      <c r="A37" s="12"/>
      <c r="B37" s="25">
        <v>335.12</v>
      </c>
      <c r="C37" s="20" t="s">
        <v>151</v>
      </c>
      <c r="D37" s="46">
        <v>2764644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2764644</v>
      </c>
      <c r="O37" s="47">
        <f t="shared" ref="O37:O68" si="8">(N37/O$84)</f>
        <v>25.308445778941394</v>
      </c>
      <c r="P37" s="9"/>
    </row>
    <row r="38" spans="1:16">
      <c r="A38" s="12"/>
      <c r="B38" s="25">
        <v>335.14</v>
      </c>
      <c r="C38" s="20" t="s">
        <v>116</v>
      </c>
      <c r="D38" s="46">
        <v>267367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267367</v>
      </c>
      <c r="O38" s="47">
        <f t="shared" si="8"/>
        <v>2.4475640344934915</v>
      </c>
      <c r="P38" s="9"/>
    </row>
    <row r="39" spans="1:16">
      <c r="A39" s="12"/>
      <c r="B39" s="25">
        <v>335.15</v>
      </c>
      <c r="C39" s="20" t="s">
        <v>117</v>
      </c>
      <c r="D39" s="46">
        <v>111735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111735</v>
      </c>
      <c r="O39" s="47">
        <f t="shared" si="8"/>
        <v>1.0228583459968144</v>
      </c>
      <c r="P39" s="9"/>
    </row>
    <row r="40" spans="1:16">
      <c r="A40" s="12"/>
      <c r="B40" s="25">
        <v>335.18</v>
      </c>
      <c r="C40" s="20" t="s">
        <v>118</v>
      </c>
      <c r="D40" s="46">
        <v>6894873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6894873</v>
      </c>
      <c r="O40" s="47">
        <f t="shared" si="8"/>
        <v>63.117898533477359</v>
      </c>
      <c r="P40" s="9"/>
    </row>
    <row r="41" spans="1:16">
      <c r="A41" s="12"/>
      <c r="B41" s="25">
        <v>335.21</v>
      </c>
      <c r="C41" s="20" t="s">
        <v>152</v>
      </c>
      <c r="D41" s="46">
        <v>74119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74119</v>
      </c>
      <c r="O41" s="47">
        <f t="shared" si="8"/>
        <v>0.67850930994708802</v>
      </c>
      <c r="P41" s="9"/>
    </row>
    <row r="42" spans="1:16">
      <c r="A42" s="12"/>
      <c r="B42" s="25">
        <v>335.49</v>
      </c>
      <c r="C42" s="20" t="s">
        <v>46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167049</v>
      </c>
      <c r="K42" s="46">
        <v>0</v>
      </c>
      <c r="L42" s="46">
        <v>0</v>
      </c>
      <c r="M42" s="46">
        <v>0</v>
      </c>
      <c r="N42" s="46">
        <f t="shared" si="7"/>
        <v>167049</v>
      </c>
      <c r="O42" s="47">
        <f t="shared" si="8"/>
        <v>1.5292206008898002</v>
      </c>
      <c r="P42" s="9"/>
    </row>
    <row r="43" spans="1:16">
      <c r="A43" s="12"/>
      <c r="B43" s="25">
        <v>337.3</v>
      </c>
      <c r="C43" s="20" t="s">
        <v>48</v>
      </c>
      <c r="D43" s="46">
        <v>0</v>
      </c>
      <c r="E43" s="46">
        <v>245612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245612</v>
      </c>
      <c r="O43" s="47">
        <f t="shared" si="8"/>
        <v>2.2484117248576503</v>
      </c>
      <c r="P43" s="9"/>
    </row>
    <row r="44" spans="1:16">
      <c r="A44" s="12"/>
      <c r="B44" s="25">
        <v>337.7</v>
      </c>
      <c r="C44" s="20" t="s">
        <v>50</v>
      </c>
      <c r="D44" s="46">
        <v>1054255</v>
      </c>
      <c r="E44" s="46">
        <v>0</v>
      </c>
      <c r="F44" s="46">
        <v>0</v>
      </c>
      <c r="G44" s="46">
        <v>1526054</v>
      </c>
      <c r="H44" s="46">
        <v>0</v>
      </c>
      <c r="I44" s="46">
        <v>13787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2594096</v>
      </c>
      <c r="O44" s="47">
        <f t="shared" si="8"/>
        <v>23.747194199820576</v>
      </c>
      <c r="P44" s="9"/>
    </row>
    <row r="45" spans="1:16" ht="15.75">
      <c r="A45" s="29" t="s">
        <v>56</v>
      </c>
      <c r="B45" s="30"/>
      <c r="C45" s="31"/>
      <c r="D45" s="32">
        <f t="shared" ref="D45:M45" si="9">SUM(D46:D60)</f>
        <v>6454467</v>
      </c>
      <c r="E45" s="32">
        <f t="shared" si="9"/>
        <v>6861022</v>
      </c>
      <c r="F45" s="32">
        <f t="shared" si="9"/>
        <v>0</v>
      </c>
      <c r="G45" s="32">
        <f t="shared" si="9"/>
        <v>615844</v>
      </c>
      <c r="H45" s="32">
        <f t="shared" si="9"/>
        <v>0</v>
      </c>
      <c r="I45" s="32">
        <f t="shared" si="9"/>
        <v>397275360</v>
      </c>
      <c r="J45" s="32">
        <f t="shared" si="9"/>
        <v>89577146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>SUM(D45:M45)</f>
        <v>500783839</v>
      </c>
      <c r="O45" s="45">
        <f t="shared" si="8"/>
        <v>4584.3373093612117</v>
      </c>
      <c r="P45" s="10"/>
    </row>
    <row r="46" spans="1:16">
      <c r="A46" s="12"/>
      <c r="B46" s="25">
        <v>341.2</v>
      </c>
      <c r="C46" s="20" t="s">
        <v>120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89577146</v>
      </c>
      <c r="K46" s="46">
        <v>0</v>
      </c>
      <c r="L46" s="46">
        <v>0</v>
      </c>
      <c r="M46" s="46">
        <v>0</v>
      </c>
      <c r="N46" s="46">
        <f t="shared" ref="N46:N60" si="10">SUM(D46:M46)</f>
        <v>89577146</v>
      </c>
      <c r="O46" s="47">
        <f t="shared" si="8"/>
        <v>820.01818048664381</v>
      </c>
      <c r="P46" s="9"/>
    </row>
    <row r="47" spans="1:16">
      <c r="A47" s="12"/>
      <c r="B47" s="25">
        <v>341.9</v>
      </c>
      <c r="C47" s="20" t="s">
        <v>121</v>
      </c>
      <c r="D47" s="46">
        <v>146921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146921</v>
      </c>
      <c r="O47" s="47">
        <f t="shared" si="8"/>
        <v>1.3449623757300573</v>
      </c>
      <c r="P47" s="9"/>
    </row>
    <row r="48" spans="1:16">
      <c r="A48" s="12"/>
      <c r="B48" s="25">
        <v>342.1</v>
      </c>
      <c r="C48" s="20" t="s">
        <v>62</v>
      </c>
      <c r="D48" s="46">
        <v>1183955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1183955</v>
      </c>
      <c r="O48" s="47">
        <f t="shared" si="8"/>
        <v>10.838307182482286</v>
      </c>
      <c r="P48" s="9"/>
    </row>
    <row r="49" spans="1:16">
      <c r="A49" s="12"/>
      <c r="B49" s="25">
        <v>342.2</v>
      </c>
      <c r="C49" s="20" t="s">
        <v>63</v>
      </c>
      <c r="D49" s="46">
        <v>681456</v>
      </c>
      <c r="E49" s="46">
        <v>0</v>
      </c>
      <c r="F49" s="46">
        <v>0</v>
      </c>
      <c r="G49" s="46">
        <v>615844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1297300</v>
      </c>
      <c r="O49" s="47">
        <f t="shared" si="8"/>
        <v>11.875903989454219</v>
      </c>
      <c r="P49" s="9"/>
    </row>
    <row r="50" spans="1:16">
      <c r="A50" s="12"/>
      <c r="B50" s="25">
        <v>343.1</v>
      </c>
      <c r="C50" s="20" t="s">
        <v>64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298645218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298645218</v>
      </c>
      <c r="O50" s="47">
        <f t="shared" si="8"/>
        <v>2733.8949632911626</v>
      </c>
      <c r="P50" s="9"/>
    </row>
    <row r="51" spans="1:16">
      <c r="A51" s="12"/>
      <c r="B51" s="25">
        <v>343.3</v>
      </c>
      <c r="C51" s="20" t="s">
        <v>65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35864840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35864840</v>
      </c>
      <c r="O51" s="47">
        <f t="shared" si="8"/>
        <v>328.31835075706255</v>
      </c>
      <c r="P51" s="9"/>
    </row>
    <row r="52" spans="1:16">
      <c r="A52" s="12"/>
      <c r="B52" s="25">
        <v>343.4</v>
      </c>
      <c r="C52" s="20" t="s">
        <v>66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16063354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16063354</v>
      </c>
      <c r="O52" s="47">
        <f t="shared" si="8"/>
        <v>147.04914040901517</v>
      </c>
      <c r="P52" s="9"/>
    </row>
    <row r="53" spans="1:16">
      <c r="A53" s="12"/>
      <c r="B53" s="25">
        <v>343.5</v>
      </c>
      <c r="C53" s="20" t="s">
        <v>67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35262038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35262038</v>
      </c>
      <c r="O53" s="47">
        <f t="shared" si="8"/>
        <v>322.8001061901536</v>
      </c>
      <c r="P53" s="9"/>
    </row>
    <row r="54" spans="1:16">
      <c r="A54" s="12"/>
      <c r="B54" s="25">
        <v>343.8</v>
      </c>
      <c r="C54" s="20" t="s">
        <v>68</v>
      </c>
      <c r="D54" s="46">
        <v>698981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698981</v>
      </c>
      <c r="O54" s="47">
        <f t="shared" si="8"/>
        <v>6.3986982551859244</v>
      </c>
      <c r="P54" s="9"/>
    </row>
    <row r="55" spans="1:16">
      <c r="A55" s="12"/>
      <c r="B55" s="25">
        <v>343.9</v>
      </c>
      <c r="C55" s="20" t="s">
        <v>69</v>
      </c>
      <c r="D55" s="46">
        <v>165289</v>
      </c>
      <c r="E55" s="46">
        <v>6861022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7026311</v>
      </c>
      <c r="O55" s="47">
        <f t="shared" si="8"/>
        <v>64.321124517109425</v>
      </c>
      <c r="P55" s="9"/>
    </row>
    <row r="56" spans="1:16">
      <c r="A56" s="12"/>
      <c r="B56" s="25">
        <v>344.1</v>
      </c>
      <c r="C56" s="20" t="s">
        <v>122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7378421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7378421</v>
      </c>
      <c r="O56" s="47">
        <f t="shared" si="8"/>
        <v>67.544453395338621</v>
      </c>
      <c r="P56" s="9"/>
    </row>
    <row r="57" spans="1:16">
      <c r="A57" s="12"/>
      <c r="B57" s="25">
        <v>344.5</v>
      </c>
      <c r="C57" s="20" t="s">
        <v>123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703034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703034</v>
      </c>
      <c r="O57" s="47">
        <f t="shared" si="8"/>
        <v>6.4358007286841579</v>
      </c>
      <c r="P57" s="9"/>
    </row>
    <row r="58" spans="1:16">
      <c r="A58" s="12"/>
      <c r="B58" s="25">
        <v>344.9</v>
      </c>
      <c r="C58" s="20" t="s">
        <v>153</v>
      </c>
      <c r="D58" s="46">
        <v>38166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38166</v>
      </c>
      <c r="O58" s="47">
        <f t="shared" si="8"/>
        <v>0.34938391402259289</v>
      </c>
      <c r="P58" s="9"/>
    </row>
    <row r="59" spans="1:16">
      <c r="A59" s="12"/>
      <c r="B59" s="25">
        <v>347.2</v>
      </c>
      <c r="C59" s="20" t="s">
        <v>74</v>
      </c>
      <c r="D59" s="46">
        <v>2966751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2966751</v>
      </c>
      <c r="O59" s="47">
        <f t="shared" si="8"/>
        <v>27.158598656145298</v>
      </c>
      <c r="P59" s="9"/>
    </row>
    <row r="60" spans="1:16">
      <c r="A60" s="12"/>
      <c r="B60" s="25">
        <v>347.5</v>
      </c>
      <c r="C60" s="20" t="s">
        <v>75</v>
      </c>
      <c r="D60" s="46">
        <v>572948</v>
      </c>
      <c r="E60" s="46">
        <v>0</v>
      </c>
      <c r="F60" s="46">
        <v>0</v>
      </c>
      <c r="G60" s="46">
        <v>0</v>
      </c>
      <c r="H60" s="46">
        <v>0</v>
      </c>
      <c r="I60" s="46">
        <v>3358455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3931403</v>
      </c>
      <c r="O60" s="47">
        <f t="shared" si="8"/>
        <v>35.989335213021107</v>
      </c>
      <c r="P60" s="9"/>
    </row>
    <row r="61" spans="1:16" ht="15.75">
      <c r="A61" s="29" t="s">
        <v>57</v>
      </c>
      <c r="B61" s="30"/>
      <c r="C61" s="31"/>
      <c r="D61" s="32">
        <f t="shared" ref="D61:M61" si="11">SUM(D62:D64)</f>
        <v>2408213</v>
      </c>
      <c r="E61" s="32">
        <f t="shared" si="11"/>
        <v>1343</v>
      </c>
      <c r="F61" s="32">
        <f t="shared" si="11"/>
        <v>0</v>
      </c>
      <c r="G61" s="32">
        <f t="shared" si="11"/>
        <v>0</v>
      </c>
      <c r="H61" s="32">
        <f t="shared" si="11"/>
        <v>0</v>
      </c>
      <c r="I61" s="32">
        <f t="shared" si="11"/>
        <v>0</v>
      </c>
      <c r="J61" s="32">
        <f t="shared" si="11"/>
        <v>0</v>
      </c>
      <c r="K61" s="32">
        <f t="shared" si="11"/>
        <v>0</v>
      </c>
      <c r="L61" s="32">
        <f t="shared" si="11"/>
        <v>0</v>
      </c>
      <c r="M61" s="32">
        <f t="shared" si="11"/>
        <v>0</v>
      </c>
      <c r="N61" s="32">
        <f t="shared" ref="N61:N66" si="12">SUM(D61:M61)</f>
        <v>2409556</v>
      </c>
      <c r="O61" s="45">
        <f t="shared" si="8"/>
        <v>22.05785532507003</v>
      </c>
      <c r="P61" s="10"/>
    </row>
    <row r="62" spans="1:16">
      <c r="A62" s="13"/>
      <c r="B62" s="39">
        <v>351.1</v>
      </c>
      <c r="C62" s="21" t="s">
        <v>78</v>
      </c>
      <c r="D62" s="46">
        <v>775741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775741</v>
      </c>
      <c r="O62" s="47">
        <f t="shared" si="8"/>
        <v>7.1013841337263592</v>
      </c>
      <c r="P62" s="9"/>
    </row>
    <row r="63" spans="1:16">
      <c r="A63" s="13"/>
      <c r="B63" s="39">
        <v>352</v>
      </c>
      <c r="C63" s="21" t="s">
        <v>79</v>
      </c>
      <c r="D63" s="46">
        <v>21686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21686</v>
      </c>
      <c r="O63" s="47">
        <f t="shared" si="8"/>
        <v>0.19852066130833593</v>
      </c>
      <c r="P63" s="9"/>
    </row>
    <row r="64" spans="1:16">
      <c r="A64" s="13"/>
      <c r="B64" s="39">
        <v>354</v>
      </c>
      <c r="C64" s="21" t="s">
        <v>80</v>
      </c>
      <c r="D64" s="46">
        <v>1610786</v>
      </c>
      <c r="E64" s="46">
        <v>1343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1612129</v>
      </c>
      <c r="O64" s="47">
        <f t="shared" si="8"/>
        <v>14.757950530035336</v>
      </c>
      <c r="P64" s="9"/>
    </row>
    <row r="65" spans="1:16" ht="15.75">
      <c r="A65" s="29" t="s">
        <v>3</v>
      </c>
      <c r="B65" s="30"/>
      <c r="C65" s="31"/>
      <c r="D65" s="32">
        <f t="shared" ref="D65:M65" si="13">SUM(D66:D73)</f>
        <v>-642880</v>
      </c>
      <c r="E65" s="32">
        <f t="shared" si="13"/>
        <v>3808428</v>
      </c>
      <c r="F65" s="32">
        <f t="shared" si="13"/>
        <v>0</v>
      </c>
      <c r="G65" s="32">
        <f t="shared" si="13"/>
        <v>16057618</v>
      </c>
      <c r="H65" s="32">
        <f t="shared" si="13"/>
        <v>383327</v>
      </c>
      <c r="I65" s="32">
        <f t="shared" si="13"/>
        <v>-26770354</v>
      </c>
      <c r="J65" s="32">
        <f t="shared" si="13"/>
        <v>-9655813</v>
      </c>
      <c r="K65" s="32">
        <f t="shared" si="13"/>
        <v>0</v>
      </c>
      <c r="L65" s="32">
        <f t="shared" si="13"/>
        <v>193179431</v>
      </c>
      <c r="M65" s="32">
        <f t="shared" si="13"/>
        <v>0</v>
      </c>
      <c r="N65" s="32">
        <f t="shared" si="12"/>
        <v>176359757</v>
      </c>
      <c r="O65" s="45">
        <f t="shared" si="8"/>
        <v>1614.4542833080063</v>
      </c>
      <c r="P65" s="10"/>
    </row>
    <row r="66" spans="1:16">
      <c r="A66" s="12"/>
      <c r="B66" s="25">
        <v>361.1</v>
      </c>
      <c r="C66" s="20" t="s">
        <v>81</v>
      </c>
      <c r="D66" s="46">
        <v>1829378</v>
      </c>
      <c r="E66" s="46">
        <v>818497</v>
      </c>
      <c r="F66" s="46">
        <v>0</v>
      </c>
      <c r="G66" s="46">
        <v>2464395</v>
      </c>
      <c r="H66" s="46">
        <v>377664</v>
      </c>
      <c r="I66" s="46">
        <v>347360</v>
      </c>
      <c r="J66" s="46">
        <v>0</v>
      </c>
      <c r="K66" s="46">
        <v>0</v>
      </c>
      <c r="L66" s="46">
        <v>11471223</v>
      </c>
      <c r="M66" s="46">
        <v>0</v>
      </c>
      <c r="N66" s="46">
        <f t="shared" si="12"/>
        <v>17308517</v>
      </c>
      <c r="O66" s="47">
        <f t="shared" si="8"/>
        <v>158.44776542961242</v>
      </c>
      <c r="P66" s="9"/>
    </row>
    <row r="67" spans="1:16">
      <c r="A67" s="12"/>
      <c r="B67" s="25">
        <v>361.3</v>
      </c>
      <c r="C67" s="20" t="s">
        <v>82</v>
      </c>
      <c r="D67" s="46">
        <v>-4364063</v>
      </c>
      <c r="E67" s="46">
        <v>-1974928</v>
      </c>
      <c r="F67" s="46">
        <v>0</v>
      </c>
      <c r="G67" s="46">
        <v>-5543956</v>
      </c>
      <c r="H67" s="46">
        <v>5663</v>
      </c>
      <c r="I67" s="46">
        <v>-29156375</v>
      </c>
      <c r="J67" s="46">
        <v>-11356044</v>
      </c>
      <c r="K67" s="46">
        <v>0</v>
      </c>
      <c r="L67" s="46">
        <v>68353475</v>
      </c>
      <c r="M67" s="46">
        <v>0</v>
      </c>
      <c r="N67" s="46">
        <f t="shared" ref="N67:N73" si="14">SUM(D67:M67)</f>
        <v>15963772</v>
      </c>
      <c r="O67" s="47">
        <f t="shared" si="8"/>
        <v>146.13753455757154</v>
      </c>
      <c r="P67" s="9"/>
    </row>
    <row r="68" spans="1:16">
      <c r="A68" s="12"/>
      <c r="B68" s="25">
        <v>362</v>
      </c>
      <c r="C68" s="20" t="s">
        <v>83</v>
      </c>
      <c r="D68" s="46">
        <v>156224</v>
      </c>
      <c r="E68" s="46">
        <v>79959</v>
      </c>
      <c r="F68" s="46">
        <v>0</v>
      </c>
      <c r="G68" s="46">
        <v>14384614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14620797</v>
      </c>
      <c r="O68" s="47">
        <f t="shared" si="8"/>
        <v>133.84350683827972</v>
      </c>
      <c r="P68" s="9"/>
    </row>
    <row r="69" spans="1:16">
      <c r="A69" s="12"/>
      <c r="B69" s="25">
        <v>365</v>
      </c>
      <c r="C69" s="20" t="s">
        <v>125</v>
      </c>
      <c r="D69" s="46">
        <v>921</v>
      </c>
      <c r="E69" s="46">
        <v>0</v>
      </c>
      <c r="F69" s="46">
        <v>0</v>
      </c>
      <c r="G69" s="46">
        <v>0</v>
      </c>
      <c r="H69" s="46">
        <v>0</v>
      </c>
      <c r="I69" s="46">
        <v>124962</v>
      </c>
      <c r="J69" s="46">
        <v>26848</v>
      </c>
      <c r="K69" s="46">
        <v>0</v>
      </c>
      <c r="L69" s="46">
        <v>0</v>
      </c>
      <c r="M69" s="46">
        <v>0</v>
      </c>
      <c r="N69" s="46">
        <f t="shared" si="14"/>
        <v>152731</v>
      </c>
      <c r="O69" s="47">
        <f t="shared" ref="O69:O82" si="15">(N69/O$84)</f>
        <v>1.3981489957707025</v>
      </c>
      <c r="P69" s="9"/>
    </row>
    <row r="70" spans="1:16">
      <c r="A70" s="12"/>
      <c r="B70" s="25">
        <v>366</v>
      </c>
      <c r="C70" s="20" t="s">
        <v>86</v>
      </c>
      <c r="D70" s="46">
        <v>69574</v>
      </c>
      <c r="E70" s="46">
        <v>0</v>
      </c>
      <c r="F70" s="46">
        <v>0</v>
      </c>
      <c r="G70" s="46">
        <v>572333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641907</v>
      </c>
      <c r="O70" s="47">
        <f t="shared" si="15"/>
        <v>5.8762243907797655</v>
      </c>
      <c r="P70" s="9"/>
    </row>
    <row r="71" spans="1:16">
      <c r="A71" s="12"/>
      <c r="B71" s="25">
        <v>367</v>
      </c>
      <c r="C71" s="20" t="s">
        <v>148</v>
      </c>
      <c r="D71" s="46">
        <v>15562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15562</v>
      </c>
      <c r="O71" s="47">
        <f t="shared" si="15"/>
        <v>0.14245958366136327</v>
      </c>
      <c r="P71" s="9"/>
    </row>
    <row r="72" spans="1:16">
      <c r="A72" s="12"/>
      <c r="B72" s="25">
        <v>368</v>
      </c>
      <c r="C72" s="20" t="s">
        <v>87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113339544</v>
      </c>
      <c r="M72" s="46">
        <v>0</v>
      </c>
      <c r="N72" s="46">
        <f t="shared" si="14"/>
        <v>113339544</v>
      </c>
      <c r="O72" s="47">
        <f t="shared" si="15"/>
        <v>1037.546860982442</v>
      </c>
      <c r="P72" s="9"/>
    </row>
    <row r="73" spans="1:16">
      <c r="A73" s="12"/>
      <c r="B73" s="25">
        <v>369.9</v>
      </c>
      <c r="C73" s="20" t="s">
        <v>88</v>
      </c>
      <c r="D73" s="46">
        <v>1649524</v>
      </c>
      <c r="E73" s="46">
        <v>4884900</v>
      </c>
      <c r="F73" s="46">
        <v>0</v>
      </c>
      <c r="G73" s="46">
        <v>4180232</v>
      </c>
      <c r="H73" s="46">
        <v>0</v>
      </c>
      <c r="I73" s="46">
        <v>1913699</v>
      </c>
      <c r="J73" s="46">
        <v>1673383</v>
      </c>
      <c r="K73" s="46">
        <v>0</v>
      </c>
      <c r="L73" s="46">
        <v>15189</v>
      </c>
      <c r="M73" s="46">
        <v>0</v>
      </c>
      <c r="N73" s="46">
        <f t="shared" si="14"/>
        <v>14316927</v>
      </c>
      <c r="O73" s="47">
        <f t="shared" si="15"/>
        <v>131.06178252988886</v>
      </c>
      <c r="P73" s="9"/>
    </row>
    <row r="74" spans="1:16" ht="15.75">
      <c r="A74" s="29" t="s">
        <v>58</v>
      </c>
      <c r="B74" s="30"/>
      <c r="C74" s="31"/>
      <c r="D74" s="32">
        <f t="shared" ref="D74:M74" si="16">SUM(D75:D81)</f>
        <v>91655449</v>
      </c>
      <c r="E74" s="32">
        <f t="shared" si="16"/>
        <v>3107350</v>
      </c>
      <c r="F74" s="32">
        <f t="shared" si="16"/>
        <v>3662735</v>
      </c>
      <c r="G74" s="32">
        <f t="shared" si="16"/>
        <v>10986078</v>
      </c>
      <c r="H74" s="32">
        <f t="shared" si="16"/>
        <v>59208</v>
      </c>
      <c r="I74" s="32">
        <f t="shared" si="16"/>
        <v>32569232</v>
      </c>
      <c r="J74" s="32">
        <f t="shared" si="16"/>
        <v>8361953</v>
      </c>
      <c r="K74" s="32">
        <f t="shared" si="16"/>
        <v>0</v>
      </c>
      <c r="L74" s="32">
        <f t="shared" si="16"/>
        <v>0</v>
      </c>
      <c r="M74" s="32">
        <f t="shared" si="16"/>
        <v>0</v>
      </c>
      <c r="N74" s="32">
        <f>SUM(D74:M74)</f>
        <v>150402005</v>
      </c>
      <c r="O74" s="45">
        <f t="shared" si="15"/>
        <v>1376.8286219081272</v>
      </c>
      <c r="P74" s="9"/>
    </row>
    <row r="75" spans="1:16">
      <c r="A75" s="12"/>
      <c r="B75" s="25">
        <v>381</v>
      </c>
      <c r="C75" s="20" t="s">
        <v>89</v>
      </c>
      <c r="D75" s="46">
        <v>48868616</v>
      </c>
      <c r="E75" s="46">
        <v>2864653</v>
      </c>
      <c r="F75" s="46">
        <v>4341515</v>
      </c>
      <c r="G75" s="46">
        <v>6986078</v>
      </c>
      <c r="H75" s="46">
        <v>59208</v>
      </c>
      <c r="I75" s="46">
        <v>5365869</v>
      </c>
      <c r="J75" s="46">
        <v>2726980</v>
      </c>
      <c r="K75" s="46">
        <v>0</v>
      </c>
      <c r="L75" s="46">
        <v>0</v>
      </c>
      <c r="M75" s="46">
        <v>0</v>
      </c>
      <c r="N75" s="46">
        <f>SUM(D75:M75)</f>
        <v>71212919</v>
      </c>
      <c r="O75" s="47">
        <f t="shared" si="15"/>
        <v>651.90610410296779</v>
      </c>
      <c r="P75" s="9"/>
    </row>
    <row r="76" spans="1:16">
      <c r="A76" s="12"/>
      <c r="B76" s="25">
        <v>383</v>
      </c>
      <c r="C76" s="20" t="s">
        <v>155</v>
      </c>
      <c r="D76" s="46">
        <v>42786833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ref="N76:N81" si="17">SUM(D76:M76)</f>
        <v>42786833</v>
      </c>
      <c r="O76" s="47">
        <f t="shared" si="15"/>
        <v>391.68451454622016</v>
      </c>
      <c r="P76" s="9"/>
    </row>
    <row r="77" spans="1:16">
      <c r="A77" s="12"/>
      <c r="B77" s="25">
        <v>384</v>
      </c>
      <c r="C77" s="20" t="s">
        <v>90</v>
      </c>
      <c r="D77" s="46">
        <v>0</v>
      </c>
      <c r="E77" s="46">
        <v>242697</v>
      </c>
      <c r="F77" s="46">
        <v>-678780</v>
      </c>
      <c r="G77" s="46">
        <v>4000000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7"/>
        <v>3563917</v>
      </c>
      <c r="O77" s="47">
        <f t="shared" si="15"/>
        <v>32.62524945531775</v>
      </c>
      <c r="P77" s="9"/>
    </row>
    <row r="78" spans="1:16">
      <c r="A78" s="12"/>
      <c r="B78" s="25">
        <v>388.1</v>
      </c>
      <c r="C78" s="20" t="s">
        <v>156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1312542</v>
      </c>
      <c r="K78" s="46">
        <v>0</v>
      </c>
      <c r="L78" s="46">
        <v>0</v>
      </c>
      <c r="M78" s="46">
        <v>0</v>
      </c>
      <c r="N78" s="46">
        <f t="shared" si="17"/>
        <v>1312542</v>
      </c>
      <c r="O78" s="47">
        <f t="shared" si="15"/>
        <v>12.015434189567733</v>
      </c>
      <c r="P78" s="9"/>
    </row>
    <row r="79" spans="1:16">
      <c r="A79" s="12"/>
      <c r="B79" s="25">
        <v>389.1</v>
      </c>
      <c r="C79" s="20" t="s">
        <v>126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10806703</v>
      </c>
      <c r="J79" s="46">
        <v>4010368</v>
      </c>
      <c r="K79" s="46">
        <v>0</v>
      </c>
      <c r="L79" s="46">
        <v>0</v>
      </c>
      <c r="M79" s="46">
        <v>0</v>
      </c>
      <c r="N79" s="46">
        <f t="shared" si="17"/>
        <v>14817071</v>
      </c>
      <c r="O79" s="47">
        <f t="shared" si="15"/>
        <v>135.64026254600049</v>
      </c>
      <c r="P79" s="9"/>
    </row>
    <row r="80" spans="1:16">
      <c r="A80" s="12"/>
      <c r="B80" s="25">
        <v>389.2</v>
      </c>
      <c r="C80" s="20" t="s">
        <v>127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312063</v>
      </c>
      <c r="K80" s="46">
        <v>0</v>
      </c>
      <c r="L80" s="46">
        <v>0</v>
      </c>
      <c r="M80" s="46">
        <v>0</v>
      </c>
      <c r="N80" s="46">
        <f t="shared" si="17"/>
        <v>312063</v>
      </c>
      <c r="O80" s="47">
        <f t="shared" si="15"/>
        <v>2.8567256815393911</v>
      </c>
      <c r="P80" s="9"/>
    </row>
    <row r="81" spans="1:119" ht="15.75" thickBot="1">
      <c r="A81" s="12"/>
      <c r="B81" s="25">
        <v>389.8</v>
      </c>
      <c r="C81" s="20" t="s">
        <v>129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16396660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7"/>
        <v>16396660</v>
      </c>
      <c r="O81" s="47">
        <f t="shared" si="15"/>
        <v>150.10033138651386</v>
      </c>
      <c r="P81" s="9"/>
    </row>
    <row r="82" spans="1:119" ht="16.5" thickBot="1">
      <c r="A82" s="14" t="s">
        <v>76</v>
      </c>
      <c r="B82" s="23"/>
      <c r="C82" s="22"/>
      <c r="D82" s="15">
        <f t="shared" ref="D82:M82" si="18">SUM(D5,D16,D27,D45,D61,D65,D74)</f>
        <v>170532531</v>
      </c>
      <c r="E82" s="15">
        <f t="shared" si="18"/>
        <v>27234840</v>
      </c>
      <c r="F82" s="15">
        <f t="shared" si="18"/>
        <v>3662735</v>
      </c>
      <c r="G82" s="15">
        <f t="shared" si="18"/>
        <v>45425867</v>
      </c>
      <c r="H82" s="15">
        <f t="shared" si="18"/>
        <v>442535</v>
      </c>
      <c r="I82" s="15">
        <f t="shared" si="18"/>
        <v>436352993</v>
      </c>
      <c r="J82" s="15">
        <f t="shared" si="18"/>
        <v>88450335</v>
      </c>
      <c r="K82" s="15">
        <f t="shared" si="18"/>
        <v>0</v>
      </c>
      <c r="L82" s="15">
        <f t="shared" si="18"/>
        <v>193179431</v>
      </c>
      <c r="M82" s="15">
        <f t="shared" si="18"/>
        <v>0</v>
      </c>
      <c r="N82" s="15">
        <f>SUM(D82:M82)</f>
        <v>965281267</v>
      </c>
      <c r="O82" s="38">
        <f t="shared" si="15"/>
        <v>8836.4970706164513</v>
      </c>
      <c r="P82" s="6"/>
      <c r="Q82" s="2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</row>
    <row r="83" spans="1:119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9"/>
    </row>
    <row r="84" spans="1:119">
      <c r="A84" s="40"/>
      <c r="B84" s="41"/>
      <c r="C84" s="41"/>
      <c r="D84" s="42"/>
      <c r="E84" s="42"/>
      <c r="F84" s="42"/>
      <c r="G84" s="42"/>
      <c r="H84" s="42"/>
      <c r="I84" s="42"/>
      <c r="J84" s="42"/>
      <c r="K84" s="42"/>
      <c r="L84" s="48" t="s">
        <v>167</v>
      </c>
      <c r="M84" s="48"/>
      <c r="N84" s="48"/>
      <c r="O84" s="43">
        <v>109238</v>
      </c>
    </row>
    <row r="85" spans="1:119">
      <c r="A85" s="49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1"/>
    </row>
    <row r="86" spans="1:119" ht="15.75" customHeight="1" thickBot="1">
      <c r="A86" s="52" t="s">
        <v>105</v>
      </c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4"/>
    </row>
  </sheetData>
  <mergeCells count="10">
    <mergeCell ref="L84:N84"/>
    <mergeCell ref="A85:O85"/>
    <mergeCell ref="A86:O8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102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95</v>
      </c>
      <c r="B3" s="62"/>
      <c r="C3" s="63"/>
      <c r="D3" s="67" t="s">
        <v>52</v>
      </c>
      <c r="E3" s="68"/>
      <c r="F3" s="68"/>
      <c r="G3" s="68"/>
      <c r="H3" s="69"/>
      <c r="I3" s="67" t="s">
        <v>53</v>
      </c>
      <c r="J3" s="69"/>
      <c r="K3" s="67" t="s">
        <v>55</v>
      </c>
      <c r="L3" s="69"/>
      <c r="M3" s="36"/>
      <c r="N3" s="37"/>
      <c r="O3" s="70" t="s">
        <v>100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96</v>
      </c>
      <c r="F4" s="34" t="s">
        <v>97</v>
      </c>
      <c r="G4" s="34" t="s">
        <v>98</v>
      </c>
      <c r="H4" s="34" t="s">
        <v>5</v>
      </c>
      <c r="I4" s="34" t="s">
        <v>6</v>
      </c>
      <c r="J4" s="35" t="s">
        <v>99</v>
      </c>
      <c r="K4" s="35" t="s">
        <v>7</v>
      </c>
      <c r="L4" s="35" t="s">
        <v>8</v>
      </c>
      <c r="M4" s="35" t="s">
        <v>9</v>
      </c>
      <c r="N4" s="35" t="s">
        <v>54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49584117</v>
      </c>
      <c r="E5" s="27">
        <f t="shared" si="0"/>
        <v>6208187</v>
      </c>
      <c r="F5" s="27">
        <f t="shared" si="0"/>
        <v>0</v>
      </c>
      <c r="G5" s="27">
        <f t="shared" si="0"/>
        <v>6060873</v>
      </c>
      <c r="H5" s="27">
        <f t="shared" si="0"/>
        <v>0</v>
      </c>
      <c r="I5" s="27">
        <f t="shared" si="0"/>
        <v>614076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62467253</v>
      </c>
      <c r="O5" s="33">
        <f t="shared" ref="O5:O36" si="1">(N5/O$86)</f>
        <v>580.80977573638802</v>
      </c>
      <c r="P5" s="6"/>
    </row>
    <row r="6" spans="1:133">
      <c r="A6" s="12"/>
      <c r="B6" s="25">
        <v>311</v>
      </c>
      <c r="C6" s="20" t="s">
        <v>2</v>
      </c>
      <c r="D6" s="46">
        <v>34147251</v>
      </c>
      <c r="E6" s="46">
        <v>6208187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40355438</v>
      </c>
      <c r="O6" s="47">
        <f t="shared" si="1"/>
        <v>375.21792249330554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614076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614076</v>
      </c>
      <c r="O7" s="47">
        <f t="shared" si="1"/>
        <v>5.7095730437369827</v>
      </c>
      <c r="P7" s="9"/>
    </row>
    <row r="8" spans="1:133">
      <c r="A8" s="12"/>
      <c r="B8" s="25">
        <v>312.3</v>
      </c>
      <c r="C8" s="20" t="s">
        <v>11</v>
      </c>
      <c r="D8" s="46">
        <v>0</v>
      </c>
      <c r="E8" s="46">
        <v>0</v>
      </c>
      <c r="F8" s="46">
        <v>0</v>
      </c>
      <c r="G8" s="46">
        <v>550478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550478</v>
      </c>
      <c r="O8" s="47">
        <f t="shared" si="1"/>
        <v>5.1182497768521271</v>
      </c>
      <c r="P8" s="9"/>
    </row>
    <row r="9" spans="1:133">
      <c r="A9" s="12"/>
      <c r="B9" s="25">
        <v>312.41000000000003</v>
      </c>
      <c r="C9" s="20" t="s">
        <v>13</v>
      </c>
      <c r="D9" s="46">
        <v>0</v>
      </c>
      <c r="E9" s="46">
        <v>0</v>
      </c>
      <c r="F9" s="46">
        <v>0</v>
      </c>
      <c r="G9" s="46">
        <v>2829632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2829632</v>
      </c>
      <c r="O9" s="47">
        <f t="shared" si="1"/>
        <v>26.309431716750968</v>
      </c>
      <c r="P9" s="9"/>
    </row>
    <row r="10" spans="1:133">
      <c r="A10" s="12"/>
      <c r="B10" s="25">
        <v>312.42</v>
      </c>
      <c r="C10" s="20" t="s">
        <v>12</v>
      </c>
      <c r="D10" s="46">
        <v>0</v>
      </c>
      <c r="E10" s="46">
        <v>0</v>
      </c>
      <c r="F10" s="46">
        <v>0</v>
      </c>
      <c r="G10" s="46">
        <v>2680763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2680763</v>
      </c>
      <c r="O10" s="47">
        <f t="shared" si="1"/>
        <v>24.925273356144004</v>
      </c>
      <c r="P10" s="9"/>
    </row>
    <row r="11" spans="1:133">
      <c r="A11" s="12"/>
      <c r="B11" s="25">
        <v>314.10000000000002</v>
      </c>
      <c r="C11" s="20" t="s">
        <v>14</v>
      </c>
      <c r="D11" s="46">
        <v>8893809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8893809</v>
      </c>
      <c r="O11" s="47">
        <f t="shared" si="1"/>
        <v>82.693106590300502</v>
      </c>
      <c r="P11" s="9"/>
    </row>
    <row r="12" spans="1:133">
      <c r="A12" s="12"/>
      <c r="B12" s="25">
        <v>314.3</v>
      </c>
      <c r="C12" s="20" t="s">
        <v>15</v>
      </c>
      <c r="D12" s="46">
        <v>1836060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1836060</v>
      </c>
      <c r="O12" s="47">
        <f t="shared" si="1"/>
        <v>17.071370127938113</v>
      </c>
      <c r="P12" s="9"/>
    </row>
    <row r="13" spans="1:133">
      <c r="A13" s="12"/>
      <c r="B13" s="25">
        <v>314.39999999999998</v>
      </c>
      <c r="C13" s="20" t="s">
        <v>17</v>
      </c>
      <c r="D13" s="46">
        <v>112522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112522</v>
      </c>
      <c r="O13" s="47">
        <f t="shared" si="1"/>
        <v>1.0462102052960429</v>
      </c>
      <c r="P13" s="9"/>
    </row>
    <row r="14" spans="1:133">
      <c r="A14" s="12"/>
      <c r="B14" s="25">
        <v>314.7</v>
      </c>
      <c r="C14" s="20" t="s">
        <v>114</v>
      </c>
      <c r="D14" s="46">
        <v>15414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15414</v>
      </c>
      <c r="O14" s="47">
        <f t="shared" si="1"/>
        <v>0.14331672121392441</v>
      </c>
      <c r="P14" s="9"/>
    </row>
    <row r="15" spans="1:133">
      <c r="A15" s="12"/>
      <c r="B15" s="25">
        <v>314.8</v>
      </c>
      <c r="C15" s="20" t="s">
        <v>18</v>
      </c>
      <c r="D15" s="46">
        <v>271473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271473</v>
      </c>
      <c r="O15" s="47">
        <f t="shared" si="1"/>
        <v>2.5241092680749775</v>
      </c>
      <c r="P15" s="9"/>
    </row>
    <row r="16" spans="1:133">
      <c r="A16" s="12"/>
      <c r="B16" s="25">
        <v>315</v>
      </c>
      <c r="C16" s="20" t="s">
        <v>115</v>
      </c>
      <c r="D16" s="46">
        <v>4307588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4307588</v>
      </c>
      <c r="O16" s="47">
        <f t="shared" si="1"/>
        <v>40.051212436774769</v>
      </c>
      <c r="P16" s="9"/>
    </row>
    <row r="17" spans="1:16" ht="15.75">
      <c r="A17" s="29" t="s">
        <v>19</v>
      </c>
      <c r="B17" s="30"/>
      <c r="C17" s="31"/>
      <c r="D17" s="32">
        <f t="shared" ref="D17:M17" si="3">SUM(D18:D27)</f>
        <v>5306151</v>
      </c>
      <c r="E17" s="32">
        <f t="shared" si="3"/>
        <v>0</v>
      </c>
      <c r="F17" s="32">
        <f t="shared" si="3"/>
        <v>0</v>
      </c>
      <c r="G17" s="32">
        <f t="shared" si="3"/>
        <v>4867759</v>
      </c>
      <c r="H17" s="32">
        <f t="shared" si="3"/>
        <v>0</v>
      </c>
      <c r="I17" s="32">
        <f t="shared" si="3"/>
        <v>3408349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13582259</v>
      </c>
      <c r="O17" s="45">
        <f t="shared" si="1"/>
        <v>126.28550840523654</v>
      </c>
      <c r="P17" s="10"/>
    </row>
    <row r="18" spans="1:16">
      <c r="A18" s="12"/>
      <c r="B18" s="25">
        <v>322</v>
      </c>
      <c r="C18" s="20" t="s">
        <v>0</v>
      </c>
      <c r="D18" s="46">
        <v>2325488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2325488</v>
      </c>
      <c r="O18" s="47">
        <f t="shared" si="1"/>
        <v>21.621987503719133</v>
      </c>
      <c r="P18" s="9"/>
    </row>
    <row r="19" spans="1:16">
      <c r="A19" s="12"/>
      <c r="B19" s="25">
        <v>323.39999999999998</v>
      </c>
      <c r="C19" s="20" t="s">
        <v>20</v>
      </c>
      <c r="D19" s="46">
        <v>265961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4">SUM(D19:M19)</f>
        <v>265961</v>
      </c>
      <c r="O19" s="47">
        <f t="shared" si="1"/>
        <v>2.4728596399880987</v>
      </c>
      <c r="P19" s="9"/>
    </row>
    <row r="20" spans="1:16">
      <c r="A20" s="12"/>
      <c r="B20" s="25">
        <v>323.7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746858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746858</v>
      </c>
      <c r="O20" s="47">
        <f t="shared" si="1"/>
        <v>6.9441572448675988</v>
      </c>
      <c r="P20" s="9"/>
    </row>
    <row r="21" spans="1:16">
      <c r="A21" s="12"/>
      <c r="B21" s="25">
        <v>324.12</v>
      </c>
      <c r="C21" s="20" t="s">
        <v>22</v>
      </c>
      <c r="D21" s="46">
        <v>0</v>
      </c>
      <c r="E21" s="46">
        <v>0</v>
      </c>
      <c r="F21" s="46">
        <v>0</v>
      </c>
      <c r="G21" s="46">
        <v>1043071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1043071</v>
      </c>
      <c r="O21" s="47">
        <f t="shared" si="1"/>
        <v>9.698294778339779</v>
      </c>
      <c r="P21" s="9"/>
    </row>
    <row r="22" spans="1:16">
      <c r="A22" s="12"/>
      <c r="B22" s="25">
        <v>324.22000000000003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2661491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2661491</v>
      </c>
      <c r="O22" s="47">
        <f t="shared" si="1"/>
        <v>24.746085614400474</v>
      </c>
      <c r="P22" s="9"/>
    </row>
    <row r="23" spans="1:16">
      <c r="A23" s="12"/>
      <c r="B23" s="25">
        <v>324.32</v>
      </c>
      <c r="C23" s="20" t="s">
        <v>24</v>
      </c>
      <c r="D23" s="46">
        <v>0</v>
      </c>
      <c r="E23" s="46">
        <v>0</v>
      </c>
      <c r="F23" s="46">
        <v>0</v>
      </c>
      <c r="G23" s="46">
        <v>2101731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2101731</v>
      </c>
      <c r="O23" s="47">
        <f t="shared" si="1"/>
        <v>19.541533397798275</v>
      </c>
      <c r="P23" s="9"/>
    </row>
    <row r="24" spans="1:16">
      <c r="A24" s="12"/>
      <c r="B24" s="25">
        <v>324.62</v>
      </c>
      <c r="C24" s="20" t="s">
        <v>25</v>
      </c>
      <c r="D24" s="46">
        <v>0</v>
      </c>
      <c r="E24" s="46">
        <v>0</v>
      </c>
      <c r="F24" s="46">
        <v>0</v>
      </c>
      <c r="G24" s="46">
        <v>1722130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1722130</v>
      </c>
      <c r="O24" s="47">
        <f t="shared" si="1"/>
        <v>16.01206858077953</v>
      </c>
      <c r="P24" s="9"/>
    </row>
    <row r="25" spans="1:16">
      <c r="A25" s="12"/>
      <c r="B25" s="25">
        <v>325.10000000000002</v>
      </c>
      <c r="C25" s="20" t="s">
        <v>26</v>
      </c>
      <c r="D25" s="46">
        <v>0</v>
      </c>
      <c r="E25" s="46">
        <v>0</v>
      </c>
      <c r="F25" s="46">
        <v>0</v>
      </c>
      <c r="G25" s="46">
        <v>827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827</v>
      </c>
      <c r="O25" s="47">
        <f t="shared" si="1"/>
        <v>7.6893037786373106E-3</v>
      </c>
      <c r="P25" s="9"/>
    </row>
    <row r="26" spans="1:16">
      <c r="A26" s="12"/>
      <c r="B26" s="25">
        <v>329</v>
      </c>
      <c r="C26" s="20" t="s">
        <v>27</v>
      </c>
      <c r="D26" s="46">
        <v>2700018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2700018</v>
      </c>
      <c r="O26" s="47">
        <f t="shared" si="1"/>
        <v>25.104303034811068</v>
      </c>
      <c r="P26" s="9"/>
    </row>
    <row r="27" spans="1:16">
      <c r="A27" s="12"/>
      <c r="B27" s="25">
        <v>367</v>
      </c>
      <c r="C27" s="20" t="s">
        <v>148</v>
      </c>
      <c r="D27" s="46">
        <v>14684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14684</v>
      </c>
      <c r="O27" s="47">
        <f t="shared" si="1"/>
        <v>0.13652930675394229</v>
      </c>
      <c r="P27" s="9"/>
    </row>
    <row r="28" spans="1:16" ht="15.75">
      <c r="A28" s="29" t="s">
        <v>29</v>
      </c>
      <c r="B28" s="30"/>
      <c r="C28" s="31"/>
      <c r="D28" s="32">
        <f t="shared" ref="D28:M28" si="5">SUM(D29:D46)</f>
        <v>14514459</v>
      </c>
      <c r="E28" s="32">
        <f t="shared" si="5"/>
        <v>1505176</v>
      </c>
      <c r="F28" s="32">
        <f t="shared" si="5"/>
        <v>0</v>
      </c>
      <c r="G28" s="32">
        <f t="shared" si="5"/>
        <v>3699133</v>
      </c>
      <c r="H28" s="32">
        <f t="shared" si="5"/>
        <v>0</v>
      </c>
      <c r="I28" s="32">
        <f t="shared" si="5"/>
        <v>12662838</v>
      </c>
      <c r="J28" s="32">
        <f t="shared" si="5"/>
        <v>40427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44">
        <f>SUM(D28:M28)</f>
        <v>32422033</v>
      </c>
      <c r="O28" s="45">
        <f t="shared" si="1"/>
        <v>301.45448713180599</v>
      </c>
      <c r="P28" s="10"/>
    </row>
    <row r="29" spans="1:16">
      <c r="A29" s="12"/>
      <c r="B29" s="25">
        <v>331.31</v>
      </c>
      <c r="C29" s="20" t="s">
        <v>149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12080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6">SUM(D29:M29)</f>
        <v>12080</v>
      </c>
      <c r="O29" s="47">
        <f t="shared" si="1"/>
        <v>0.11231776257066349</v>
      </c>
      <c r="P29" s="9"/>
    </row>
    <row r="30" spans="1:16">
      <c r="A30" s="12"/>
      <c r="B30" s="25">
        <v>331.41</v>
      </c>
      <c r="C30" s="20" t="s">
        <v>33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2380671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2380671</v>
      </c>
      <c r="O30" s="47">
        <f t="shared" si="1"/>
        <v>22.135069547753645</v>
      </c>
      <c r="P30" s="9"/>
    </row>
    <row r="31" spans="1:16">
      <c r="A31" s="12"/>
      <c r="B31" s="25">
        <v>331.49</v>
      </c>
      <c r="C31" s="20" t="s">
        <v>150</v>
      </c>
      <c r="D31" s="46">
        <v>0</v>
      </c>
      <c r="E31" s="46">
        <v>0</v>
      </c>
      <c r="F31" s="46">
        <v>0</v>
      </c>
      <c r="G31" s="46">
        <v>752015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752015</v>
      </c>
      <c r="O31" s="47">
        <f t="shared" si="1"/>
        <v>6.9921061440047607</v>
      </c>
      <c r="P31" s="9"/>
    </row>
    <row r="32" spans="1:16">
      <c r="A32" s="12"/>
      <c r="B32" s="25">
        <v>331.5</v>
      </c>
      <c r="C32" s="20" t="s">
        <v>30</v>
      </c>
      <c r="D32" s="46">
        <v>0</v>
      </c>
      <c r="E32" s="46">
        <v>777031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777031</v>
      </c>
      <c r="O32" s="47">
        <f t="shared" si="1"/>
        <v>7.2247006099375186</v>
      </c>
      <c r="P32" s="9"/>
    </row>
    <row r="33" spans="1:16">
      <c r="A33" s="12"/>
      <c r="B33" s="25">
        <v>331.7</v>
      </c>
      <c r="C33" s="20" t="s">
        <v>159</v>
      </c>
      <c r="D33" s="46">
        <v>7100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7100</v>
      </c>
      <c r="O33" s="47">
        <f t="shared" si="1"/>
        <v>6.6014578994346915E-2</v>
      </c>
      <c r="P33" s="9"/>
    </row>
    <row r="34" spans="1:16">
      <c r="A34" s="12"/>
      <c r="B34" s="25">
        <v>334.2</v>
      </c>
      <c r="C34" s="20" t="s">
        <v>31</v>
      </c>
      <c r="D34" s="46">
        <v>2604824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2604824</v>
      </c>
      <c r="O34" s="47">
        <f t="shared" si="1"/>
        <v>24.219205593573342</v>
      </c>
      <c r="P34" s="9"/>
    </row>
    <row r="35" spans="1:16">
      <c r="A35" s="12"/>
      <c r="B35" s="25">
        <v>334.41</v>
      </c>
      <c r="C35" s="20" t="s">
        <v>37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10220092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4" si="7">SUM(D35:M35)</f>
        <v>10220092</v>
      </c>
      <c r="O35" s="47">
        <f t="shared" si="1"/>
        <v>95.024657839928594</v>
      </c>
      <c r="P35" s="9"/>
    </row>
    <row r="36" spans="1:16">
      <c r="A36" s="12"/>
      <c r="B36" s="25">
        <v>334.49</v>
      </c>
      <c r="C36" s="20" t="s">
        <v>39</v>
      </c>
      <c r="D36" s="46">
        <v>379838</v>
      </c>
      <c r="E36" s="46">
        <v>0</v>
      </c>
      <c r="F36" s="46">
        <v>0</v>
      </c>
      <c r="G36" s="46">
        <v>718306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1098144</v>
      </c>
      <c r="O36" s="47">
        <f t="shared" si="1"/>
        <v>10.210354061291282</v>
      </c>
      <c r="P36" s="9"/>
    </row>
    <row r="37" spans="1:16">
      <c r="A37" s="12"/>
      <c r="B37" s="25">
        <v>334.5</v>
      </c>
      <c r="C37" s="20" t="s">
        <v>40</v>
      </c>
      <c r="D37" s="46">
        <v>0</v>
      </c>
      <c r="E37" s="46">
        <v>479576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479576</v>
      </c>
      <c r="O37" s="47">
        <f t="shared" ref="O37:O68" si="8">(N37/O$86)</f>
        <v>4.4590151740553408</v>
      </c>
      <c r="P37" s="9"/>
    </row>
    <row r="38" spans="1:16">
      <c r="A38" s="12"/>
      <c r="B38" s="25">
        <v>334.7</v>
      </c>
      <c r="C38" s="20" t="s">
        <v>41</v>
      </c>
      <c r="D38" s="46">
        <v>0</v>
      </c>
      <c r="E38" s="46">
        <v>0</v>
      </c>
      <c r="F38" s="46">
        <v>0</v>
      </c>
      <c r="G38" s="46">
        <v>1007291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1007291</v>
      </c>
      <c r="O38" s="47">
        <f t="shared" si="8"/>
        <v>9.3656184915203813</v>
      </c>
      <c r="P38" s="9"/>
    </row>
    <row r="39" spans="1:16">
      <c r="A39" s="12"/>
      <c r="B39" s="25">
        <v>335.12</v>
      </c>
      <c r="C39" s="20" t="s">
        <v>151</v>
      </c>
      <c r="D39" s="46">
        <v>2943228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2943228</v>
      </c>
      <c r="O39" s="47">
        <f t="shared" si="8"/>
        <v>27.365627789348409</v>
      </c>
      <c r="P39" s="9"/>
    </row>
    <row r="40" spans="1:16">
      <c r="A40" s="12"/>
      <c r="B40" s="25">
        <v>335.14</v>
      </c>
      <c r="C40" s="20" t="s">
        <v>116</v>
      </c>
      <c r="D40" s="46">
        <v>260395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260395</v>
      </c>
      <c r="O40" s="47">
        <f t="shared" si="8"/>
        <v>2.4211079291877415</v>
      </c>
      <c r="P40" s="9"/>
    </row>
    <row r="41" spans="1:16">
      <c r="A41" s="12"/>
      <c r="B41" s="25">
        <v>335.15</v>
      </c>
      <c r="C41" s="20" t="s">
        <v>117</v>
      </c>
      <c r="D41" s="46">
        <v>92373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92373</v>
      </c>
      <c r="O41" s="47">
        <f t="shared" si="8"/>
        <v>0.85886826837250818</v>
      </c>
      <c r="P41" s="9"/>
    </row>
    <row r="42" spans="1:16">
      <c r="A42" s="12"/>
      <c r="B42" s="25">
        <v>335.18</v>
      </c>
      <c r="C42" s="20" t="s">
        <v>118</v>
      </c>
      <c r="D42" s="46">
        <v>6997382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6997382</v>
      </c>
      <c r="O42" s="47">
        <f t="shared" si="8"/>
        <v>65.060454477833972</v>
      </c>
      <c r="P42" s="9"/>
    </row>
    <row r="43" spans="1:16">
      <c r="A43" s="12"/>
      <c r="B43" s="25">
        <v>335.21</v>
      </c>
      <c r="C43" s="20" t="s">
        <v>152</v>
      </c>
      <c r="D43" s="46">
        <v>70124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70124</v>
      </c>
      <c r="O43" s="47">
        <f t="shared" si="8"/>
        <v>0.65200089259149063</v>
      </c>
      <c r="P43" s="9"/>
    </row>
    <row r="44" spans="1:16">
      <c r="A44" s="12"/>
      <c r="B44" s="25">
        <v>335.49</v>
      </c>
      <c r="C44" s="20" t="s">
        <v>46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40427</v>
      </c>
      <c r="K44" s="46">
        <v>0</v>
      </c>
      <c r="L44" s="46">
        <v>0</v>
      </c>
      <c r="M44" s="46">
        <v>0</v>
      </c>
      <c r="N44" s="46">
        <f t="shared" si="7"/>
        <v>40427</v>
      </c>
      <c r="O44" s="47">
        <f t="shared" si="8"/>
        <v>0.37588329366260043</v>
      </c>
      <c r="P44" s="9"/>
    </row>
    <row r="45" spans="1:16">
      <c r="A45" s="12"/>
      <c r="B45" s="25">
        <v>337.3</v>
      </c>
      <c r="C45" s="20" t="s">
        <v>48</v>
      </c>
      <c r="D45" s="46">
        <v>0</v>
      </c>
      <c r="E45" s="46">
        <v>248569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248569</v>
      </c>
      <c r="O45" s="47">
        <f t="shared" si="8"/>
        <v>2.3111518149360308</v>
      </c>
      <c r="P45" s="9"/>
    </row>
    <row r="46" spans="1:16">
      <c r="A46" s="12"/>
      <c r="B46" s="25">
        <v>337.7</v>
      </c>
      <c r="C46" s="20" t="s">
        <v>50</v>
      </c>
      <c r="D46" s="46">
        <v>1159195</v>
      </c>
      <c r="E46" s="46">
        <v>0</v>
      </c>
      <c r="F46" s="46">
        <v>0</v>
      </c>
      <c r="G46" s="46">
        <v>1221521</v>
      </c>
      <c r="H46" s="46">
        <v>0</v>
      </c>
      <c r="I46" s="46">
        <v>49995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2430711</v>
      </c>
      <c r="O46" s="47">
        <f t="shared" si="8"/>
        <v>22.600332862243381</v>
      </c>
      <c r="P46" s="9"/>
    </row>
    <row r="47" spans="1:16" ht="15.75">
      <c r="A47" s="29" t="s">
        <v>56</v>
      </c>
      <c r="B47" s="30"/>
      <c r="C47" s="31"/>
      <c r="D47" s="32">
        <f t="shared" ref="D47:M47" si="9">SUM(D48:D63)</f>
        <v>6695201</v>
      </c>
      <c r="E47" s="32">
        <f t="shared" si="9"/>
        <v>6414296</v>
      </c>
      <c r="F47" s="32">
        <f t="shared" si="9"/>
        <v>0</v>
      </c>
      <c r="G47" s="32">
        <f t="shared" si="9"/>
        <v>542185</v>
      </c>
      <c r="H47" s="32">
        <f t="shared" si="9"/>
        <v>0</v>
      </c>
      <c r="I47" s="32">
        <f t="shared" si="9"/>
        <v>415595315</v>
      </c>
      <c r="J47" s="32">
        <f t="shared" si="9"/>
        <v>85712829</v>
      </c>
      <c r="K47" s="32">
        <f t="shared" si="9"/>
        <v>0</v>
      </c>
      <c r="L47" s="32">
        <f t="shared" si="9"/>
        <v>0</v>
      </c>
      <c r="M47" s="32">
        <f t="shared" si="9"/>
        <v>0</v>
      </c>
      <c r="N47" s="32">
        <f>SUM(D47:M47)</f>
        <v>514959826</v>
      </c>
      <c r="O47" s="45">
        <f t="shared" si="8"/>
        <v>4788.0079031538235</v>
      </c>
      <c r="P47" s="10"/>
    </row>
    <row r="48" spans="1:16">
      <c r="A48" s="12"/>
      <c r="B48" s="25">
        <v>341.2</v>
      </c>
      <c r="C48" s="20" t="s">
        <v>120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85712829</v>
      </c>
      <c r="K48" s="46">
        <v>0</v>
      </c>
      <c r="L48" s="46">
        <v>0</v>
      </c>
      <c r="M48" s="46">
        <v>0</v>
      </c>
      <c r="N48" s="46">
        <f t="shared" ref="N48:N63" si="10">SUM(D48:M48)</f>
        <v>85712829</v>
      </c>
      <c r="O48" s="47">
        <f t="shared" si="8"/>
        <v>796.94314378161266</v>
      </c>
      <c r="P48" s="9"/>
    </row>
    <row r="49" spans="1:16">
      <c r="A49" s="12"/>
      <c r="B49" s="25">
        <v>341.9</v>
      </c>
      <c r="C49" s="20" t="s">
        <v>121</v>
      </c>
      <c r="D49" s="46">
        <v>139141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139141</v>
      </c>
      <c r="O49" s="47">
        <f t="shared" si="8"/>
        <v>1.2937090895566796</v>
      </c>
      <c r="P49" s="9"/>
    </row>
    <row r="50" spans="1:16">
      <c r="A50" s="12"/>
      <c r="B50" s="25">
        <v>342.1</v>
      </c>
      <c r="C50" s="20" t="s">
        <v>62</v>
      </c>
      <c r="D50" s="46">
        <v>1395851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1395851</v>
      </c>
      <c r="O50" s="47">
        <f t="shared" si="8"/>
        <v>12.978382549836358</v>
      </c>
      <c r="P50" s="9"/>
    </row>
    <row r="51" spans="1:16">
      <c r="A51" s="12"/>
      <c r="B51" s="25">
        <v>342.2</v>
      </c>
      <c r="C51" s="20" t="s">
        <v>63</v>
      </c>
      <c r="D51" s="46">
        <v>497549</v>
      </c>
      <c r="E51" s="46">
        <v>0</v>
      </c>
      <c r="F51" s="46">
        <v>0</v>
      </c>
      <c r="G51" s="46">
        <v>542185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1039734</v>
      </c>
      <c r="O51" s="47">
        <f t="shared" si="8"/>
        <v>9.6672679262124372</v>
      </c>
      <c r="P51" s="9"/>
    </row>
    <row r="52" spans="1:16">
      <c r="A52" s="12"/>
      <c r="B52" s="25">
        <v>343.1</v>
      </c>
      <c r="C52" s="20" t="s">
        <v>64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319143719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319143719</v>
      </c>
      <c r="O52" s="47">
        <f t="shared" si="8"/>
        <v>2967.3434152781911</v>
      </c>
      <c r="P52" s="9"/>
    </row>
    <row r="53" spans="1:16">
      <c r="A53" s="12"/>
      <c r="B53" s="25">
        <v>343.3</v>
      </c>
      <c r="C53" s="20" t="s">
        <v>65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33281334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33281334</v>
      </c>
      <c r="O53" s="47">
        <f t="shared" si="8"/>
        <v>309.44412005355548</v>
      </c>
      <c r="P53" s="9"/>
    </row>
    <row r="54" spans="1:16">
      <c r="A54" s="12"/>
      <c r="B54" s="25">
        <v>343.4</v>
      </c>
      <c r="C54" s="20" t="s">
        <v>66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15962848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15962848</v>
      </c>
      <c r="O54" s="47">
        <f t="shared" si="8"/>
        <v>148.41981553109193</v>
      </c>
      <c r="P54" s="9"/>
    </row>
    <row r="55" spans="1:16">
      <c r="A55" s="12"/>
      <c r="B55" s="25">
        <v>343.5</v>
      </c>
      <c r="C55" s="20" t="s">
        <v>67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34362013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34362013</v>
      </c>
      <c r="O55" s="47">
        <f t="shared" si="8"/>
        <v>319.49208754834871</v>
      </c>
      <c r="P55" s="9"/>
    </row>
    <row r="56" spans="1:16">
      <c r="A56" s="12"/>
      <c r="B56" s="25">
        <v>343.8</v>
      </c>
      <c r="C56" s="20" t="s">
        <v>68</v>
      </c>
      <c r="D56" s="46">
        <v>712068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712068</v>
      </c>
      <c r="O56" s="47">
        <f t="shared" si="8"/>
        <v>6.620685807795299</v>
      </c>
      <c r="P56" s="9"/>
    </row>
    <row r="57" spans="1:16">
      <c r="A57" s="12"/>
      <c r="B57" s="25">
        <v>343.9</v>
      </c>
      <c r="C57" s="20" t="s">
        <v>69</v>
      </c>
      <c r="D57" s="46">
        <v>187256</v>
      </c>
      <c r="E57" s="46">
        <v>6414296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6601552</v>
      </c>
      <c r="O57" s="47">
        <f t="shared" si="8"/>
        <v>61.380095209758998</v>
      </c>
      <c r="P57" s="9"/>
    </row>
    <row r="58" spans="1:16">
      <c r="A58" s="12"/>
      <c r="B58" s="25">
        <v>344.1</v>
      </c>
      <c r="C58" s="20" t="s">
        <v>122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6734444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6734444</v>
      </c>
      <c r="O58" s="47">
        <f t="shared" si="8"/>
        <v>62.615702171972629</v>
      </c>
      <c r="P58" s="9"/>
    </row>
    <row r="59" spans="1:16">
      <c r="A59" s="12"/>
      <c r="B59" s="25">
        <v>344.5</v>
      </c>
      <c r="C59" s="20" t="s">
        <v>123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825835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825835</v>
      </c>
      <c r="O59" s="47">
        <f t="shared" si="8"/>
        <v>7.6784718089854209</v>
      </c>
      <c r="P59" s="9"/>
    </row>
    <row r="60" spans="1:16">
      <c r="A60" s="12"/>
      <c r="B60" s="25">
        <v>344.9</v>
      </c>
      <c r="C60" s="20" t="s">
        <v>153</v>
      </c>
      <c r="D60" s="46">
        <v>38284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38284</v>
      </c>
      <c r="O60" s="47">
        <f t="shared" si="8"/>
        <v>0.35595804819994048</v>
      </c>
      <c r="P60" s="9"/>
    </row>
    <row r="61" spans="1:16">
      <c r="A61" s="12"/>
      <c r="B61" s="25">
        <v>345.1</v>
      </c>
      <c r="C61" s="20" t="s">
        <v>154</v>
      </c>
      <c r="D61" s="46">
        <v>16100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16100</v>
      </c>
      <c r="O61" s="47">
        <f t="shared" si="8"/>
        <v>0.14969503124070216</v>
      </c>
      <c r="P61" s="9"/>
    </row>
    <row r="62" spans="1:16">
      <c r="A62" s="12"/>
      <c r="B62" s="25">
        <v>347.2</v>
      </c>
      <c r="C62" s="20" t="s">
        <v>74</v>
      </c>
      <c r="D62" s="46">
        <v>3141098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3141098</v>
      </c>
      <c r="O62" s="47">
        <f t="shared" si="8"/>
        <v>29.205389021124667</v>
      </c>
      <c r="P62" s="9"/>
    </row>
    <row r="63" spans="1:16">
      <c r="A63" s="12"/>
      <c r="B63" s="25">
        <v>347.5</v>
      </c>
      <c r="C63" s="20" t="s">
        <v>75</v>
      </c>
      <c r="D63" s="46">
        <v>567854</v>
      </c>
      <c r="E63" s="46">
        <v>0</v>
      </c>
      <c r="F63" s="46">
        <v>0</v>
      </c>
      <c r="G63" s="46">
        <v>0</v>
      </c>
      <c r="H63" s="46">
        <v>0</v>
      </c>
      <c r="I63" s="46">
        <v>5285122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5852976</v>
      </c>
      <c r="O63" s="47">
        <f t="shared" si="8"/>
        <v>54.419964296340375</v>
      </c>
      <c r="P63" s="9"/>
    </row>
    <row r="64" spans="1:16" ht="15.75">
      <c r="A64" s="29" t="s">
        <v>57</v>
      </c>
      <c r="B64" s="30"/>
      <c r="C64" s="31"/>
      <c r="D64" s="32">
        <f t="shared" ref="D64:M64" si="11">SUM(D65:D67)</f>
        <v>2557311</v>
      </c>
      <c r="E64" s="32">
        <f t="shared" si="11"/>
        <v>500</v>
      </c>
      <c r="F64" s="32">
        <f t="shared" si="11"/>
        <v>0</v>
      </c>
      <c r="G64" s="32">
        <f t="shared" si="11"/>
        <v>0</v>
      </c>
      <c r="H64" s="32">
        <f t="shared" si="11"/>
        <v>0</v>
      </c>
      <c r="I64" s="32">
        <f t="shared" si="11"/>
        <v>0</v>
      </c>
      <c r="J64" s="32">
        <f t="shared" si="11"/>
        <v>0</v>
      </c>
      <c r="K64" s="32">
        <f t="shared" si="11"/>
        <v>0</v>
      </c>
      <c r="L64" s="32">
        <f t="shared" si="11"/>
        <v>0</v>
      </c>
      <c r="M64" s="32">
        <f t="shared" si="11"/>
        <v>0</v>
      </c>
      <c r="N64" s="32">
        <f t="shared" ref="N64:N69" si="12">SUM(D64:M64)</f>
        <v>2557811</v>
      </c>
      <c r="O64" s="45">
        <f t="shared" si="8"/>
        <v>23.782086804522464</v>
      </c>
      <c r="P64" s="10"/>
    </row>
    <row r="65" spans="1:16">
      <c r="A65" s="13"/>
      <c r="B65" s="39">
        <v>351.1</v>
      </c>
      <c r="C65" s="21" t="s">
        <v>78</v>
      </c>
      <c r="D65" s="46">
        <v>667858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667858</v>
      </c>
      <c r="O65" s="47">
        <f t="shared" si="8"/>
        <v>6.2096288307051477</v>
      </c>
      <c r="P65" s="9"/>
    </row>
    <row r="66" spans="1:16">
      <c r="A66" s="13"/>
      <c r="B66" s="39">
        <v>352</v>
      </c>
      <c r="C66" s="21" t="s">
        <v>79</v>
      </c>
      <c r="D66" s="46">
        <v>51331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51331</v>
      </c>
      <c r="O66" s="47">
        <f t="shared" si="8"/>
        <v>0.47726681047307351</v>
      </c>
      <c r="P66" s="9"/>
    </row>
    <row r="67" spans="1:16">
      <c r="A67" s="13"/>
      <c r="B67" s="39">
        <v>354</v>
      </c>
      <c r="C67" s="21" t="s">
        <v>80</v>
      </c>
      <c r="D67" s="46">
        <v>1838122</v>
      </c>
      <c r="E67" s="46">
        <v>500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1838622</v>
      </c>
      <c r="O67" s="47">
        <f t="shared" si="8"/>
        <v>17.095191163344243</v>
      </c>
      <c r="P67" s="9"/>
    </row>
    <row r="68" spans="1:16" ht="15.75">
      <c r="A68" s="29" t="s">
        <v>3</v>
      </c>
      <c r="B68" s="30"/>
      <c r="C68" s="31"/>
      <c r="D68" s="32">
        <f t="shared" ref="D68:M68" si="13">SUM(D69:D75)</f>
        <v>5074102</v>
      </c>
      <c r="E68" s="32">
        <f t="shared" si="13"/>
        <v>3631770</v>
      </c>
      <c r="F68" s="32">
        <f t="shared" si="13"/>
        <v>0</v>
      </c>
      <c r="G68" s="32">
        <f t="shared" si="13"/>
        <v>19966459</v>
      </c>
      <c r="H68" s="32">
        <f t="shared" si="13"/>
        <v>340206</v>
      </c>
      <c r="I68" s="32">
        <f t="shared" si="13"/>
        <v>11518255</v>
      </c>
      <c r="J68" s="32">
        <f t="shared" si="13"/>
        <v>6303496</v>
      </c>
      <c r="K68" s="32">
        <f t="shared" si="13"/>
        <v>64350147</v>
      </c>
      <c r="L68" s="32">
        <f t="shared" si="13"/>
        <v>0</v>
      </c>
      <c r="M68" s="32">
        <f t="shared" si="13"/>
        <v>0</v>
      </c>
      <c r="N68" s="32">
        <f t="shared" si="12"/>
        <v>111184435</v>
      </c>
      <c r="O68" s="45">
        <f t="shared" si="8"/>
        <v>1033.7737559506099</v>
      </c>
      <c r="P68" s="10"/>
    </row>
    <row r="69" spans="1:16">
      <c r="A69" s="12"/>
      <c r="B69" s="25">
        <v>361.1</v>
      </c>
      <c r="C69" s="20" t="s">
        <v>81</v>
      </c>
      <c r="D69" s="46">
        <v>2148040</v>
      </c>
      <c r="E69" s="46">
        <v>896809</v>
      </c>
      <c r="F69" s="46">
        <v>0</v>
      </c>
      <c r="G69" s="46">
        <v>2509689</v>
      </c>
      <c r="H69" s="46">
        <v>337495</v>
      </c>
      <c r="I69" s="46">
        <v>294593</v>
      </c>
      <c r="J69" s="46">
        <v>0</v>
      </c>
      <c r="K69" s="46">
        <v>15554976</v>
      </c>
      <c r="L69" s="46">
        <v>0</v>
      </c>
      <c r="M69" s="46">
        <v>0</v>
      </c>
      <c r="N69" s="46">
        <f t="shared" si="12"/>
        <v>21741602</v>
      </c>
      <c r="O69" s="47">
        <f t="shared" ref="O69:O84" si="14">(N69/O$86)</f>
        <v>202.14967643558464</v>
      </c>
      <c r="P69" s="9"/>
    </row>
    <row r="70" spans="1:16">
      <c r="A70" s="12"/>
      <c r="B70" s="25">
        <v>361.3</v>
      </c>
      <c r="C70" s="20" t="s">
        <v>82</v>
      </c>
      <c r="D70" s="46">
        <v>984015</v>
      </c>
      <c r="E70" s="46">
        <v>404629</v>
      </c>
      <c r="F70" s="46">
        <v>0</v>
      </c>
      <c r="G70" s="46">
        <v>879314</v>
      </c>
      <c r="H70" s="46">
        <v>2711</v>
      </c>
      <c r="I70" s="46">
        <v>8562457</v>
      </c>
      <c r="J70" s="46">
        <v>3242188</v>
      </c>
      <c r="K70" s="46">
        <v>8179328</v>
      </c>
      <c r="L70" s="46">
        <v>0</v>
      </c>
      <c r="M70" s="46">
        <v>0</v>
      </c>
      <c r="N70" s="46">
        <f t="shared" ref="N70:N75" si="15">SUM(D70:M70)</f>
        <v>22254642</v>
      </c>
      <c r="O70" s="47">
        <f t="shared" si="14"/>
        <v>206.91983412674799</v>
      </c>
      <c r="P70" s="9"/>
    </row>
    <row r="71" spans="1:16">
      <c r="A71" s="12"/>
      <c r="B71" s="25">
        <v>362</v>
      </c>
      <c r="C71" s="20" t="s">
        <v>83</v>
      </c>
      <c r="D71" s="46">
        <v>171111</v>
      </c>
      <c r="E71" s="46">
        <v>91109</v>
      </c>
      <c r="F71" s="46">
        <v>0</v>
      </c>
      <c r="G71" s="46">
        <v>14384614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5"/>
        <v>14646834</v>
      </c>
      <c r="O71" s="47">
        <f t="shared" si="14"/>
        <v>136.18374367747694</v>
      </c>
      <c r="P71" s="9"/>
    </row>
    <row r="72" spans="1:16">
      <c r="A72" s="12"/>
      <c r="B72" s="25">
        <v>365</v>
      </c>
      <c r="C72" s="20" t="s">
        <v>125</v>
      </c>
      <c r="D72" s="46">
        <v>3424</v>
      </c>
      <c r="E72" s="46">
        <v>0</v>
      </c>
      <c r="F72" s="46">
        <v>0</v>
      </c>
      <c r="G72" s="46">
        <v>0</v>
      </c>
      <c r="H72" s="46">
        <v>0</v>
      </c>
      <c r="I72" s="46">
        <v>230185</v>
      </c>
      <c r="J72" s="46">
        <v>54202</v>
      </c>
      <c r="K72" s="46">
        <v>0</v>
      </c>
      <c r="L72" s="46">
        <v>0</v>
      </c>
      <c r="M72" s="46">
        <v>0</v>
      </c>
      <c r="N72" s="46">
        <f t="shared" si="15"/>
        <v>287811</v>
      </c>
      <c r="O72" s="47">
        <f t="shared" si="14"/>
        <v>2.6760171823861945</v>
      </c>
      <c r="P72" s="9"/>
    </row>
    <row r="73" spans="1:16">
      <c r="A73" s="12"/>
      <c r="B73" s="25">
        <v>366</v>
      </c>
      <c r="C73" s="20" t="s">
        <v>86</v>
      </c>
      <c r="D73" s="46">
        <v>84626</v>
      </c>
      <c r="E73" s="46">
        <v>0</v>
      </c>
      <c r="F73" s="46">
        <v>0</v>
      </c>
      <c r="G73" s="46">
        <v>590049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5"/>
        <v>674675</v>
      </c>
      <c r="O73" s="47">
        <f t="shared" si="14"/>
        <v>6.2730121243677477</v>
      </c>
      <c r="P73" s="9"/>
    </row>
    <row r="74" spans="1:16">
      <c r="A74" s="12"/>
      <c r="B74" s="25">
        <v>368</v>
      </c>
      <c r="C74" s="20" t="s">
        <v>87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40546588</v>
      </c>
      <c r="L74" s="46">
        <v>0</v>
      </c>
      <c r="M74" s="46">
        <v>0</v>
      </c>
      <c r="N74" s="46">
        <f t="shared" si="15"/>
        <v>40546588</v>
      </c>
      <c r="O74" s="47">
        <f t="shared" si="14"/>
        <v>376.99520232073786</v>
      </c>
      <c r="P74" s="9"/>
    </row>
    <row r="75" spans="1:16">
      <c r="A75" s="12"/>
      <c r="B75" s="25">
        <v>369.9</v>
      </c>
      <c r="C75" s="20" t="s">
        <v>88</v>
      </c>
      <c r="D75" s="46">
        <v>1682886</v>
      </c>
      <c r="E75" s="46">
        <v>2239223</v>
      </c>
      <c r="F75" s="46">
        <v>0</v>
      </c>
      <c r="G75" s="46">
        <v>1602793</v>
      </c>
      <c r="H75" s="46">
        <v>0</v>
      </c>
      <c r="I75" s="46">
        <v>2431020</v>
      </c>
      <c r="J75" s="46">
        <v>3007106</v>
      </c>
      <c r="K75" s="46">
        <v>69255</v>
      </c>
      <c r="L75" s="46">
        <v>0</v>
      </c>
      <c r="M75" s="46">
        <v>0</v>
      </c>
      <c r="N75" s="46">
        <f t="shared" si="15"/>
        <v>11032283</v>
      </c>
      <c r="O75" s="47">
        <f t="shared" si="14"/>
        <v>102.57627008330854</v>
      </c>
      <c r="P75" s="9"/>
    </row>
    <row r="76" spans="1:16" ht="15.75">
      <c r="A76" s="29" t="s">
        <v>58</v>
      </c>
      <c r="B76" s="30"/>
      <c r="C76" s="31"/>
      <c r="D76" s="32">
        <f t="shared" ref="D76:M76" si="16">SUM(D77:D83)</f>
        <v>47514738</v>
      </c>
      <c r="E76" s="32">
        <f t="shared" si="16"/>
        <v>2985763</v>
      </c>
      <c r="F76" s="32">
        <f t="shared" si="16"/>
        <v>0</v>
      </c>
      <c r="G76" s="32">
        <f t="shared" si="16"/>
        <v>16853252</v>
      </c>
      <c r="H76" s="32">
        <f t="shared" si="16"/>
        <v>49548</v>
      </c>
      <c r="I76" s="32">
        <f t="shared" si="16"/>
        <v>23003818</v>
      </c>
      <c r="J76" s="32">
        <f t="shared" si="16"/>
        <v>8735668</v>
      </c>
      <c r="K76" s="32">
        <f t="shared" si="16"/>
        <v>0</v>
      </c>
      <c r="L76" s="32">
        <f t="shared" si="16"/>
        <v>0</v>
      </c>
      <c r="M76" s="32">
        <f t="shared" si="16"/>
        <v>0</v>
      </c>
      <c r="N76" s="32">
        <f>SUM(D76:M76)</f>
        <v>99142787</v>
      </c>
      <c r="O76" s="45">
        <f t="shared" si="14"/>
        <v>921.81258368045224</v>
      </c>
      <c r="P76" s="9"/>
    </row>
    <row r="77" spans="1:16">
      <c r="A77" s="12"/>
      <c r="B77" s="25">
        <v>381</v>
      </c>
      <c r="C77" s="20" t="s">
        <v>89</v>
      </c>
      <c r="D77" s="46">
        <v>46628549</v>
      </c>
      <c r="E77" s="46">
        <v>243076</v>
      </c>
      <c r="F77" s="46">
        <v>0</v>
      </c>
      <c r="G77" s="46">
        <v>4300238</v>
      </c>
      <c r="H77" s="46">
        <v>49548</v>
      </c>
      <c r="I77" s="46">
        <v>4372282</v>
      </c>
      <c r="J77" s="46">
        <v>2865915</v>
      </c>
      <c r="K77" s="46">
        <v>0</v>
      </c>
      <c r="L77" s="46">
        <v>0</v>
      </c>
      <c r="M77" s="46">
        <v>0</v>
      </c>
      <c r="N77" s="46">
        <f>SUM(D77:M77)</f>
        <v>58459608</v>
      </c>
      <c r="O77" s="47">
        <f t="shared" si="14"/>
        <v>543.54738173162752</v>
      </c>
      <c r="P77" s="9"/>
    </row>
    <row r="78" spans="1:16">
      <c r="A78" s="12"/>
      <c r="B78" s="25">
        <v>383</v>
      </c>
      <c r="C78" s="20" t="s">
        <v>155</v>
      </c>
      <c r="D78" s="46">
        <v>886189</v>
      </c>
      <c r="E78" s="46">
        <v>2742687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ref="N78:N83" si="17">SUM(D78:M78)</f>
        <v>3628876</v>
      </c>
      <c r="O78" s="47">
        <f t="shared" si="14"/>
        <v>33.740664980660519</v>
      </c>
      <c r="P78" s="9"/>
    </row>
    <row r="79" spans="1:16">
      <c r="A79" s="12"/>
      <c r="B79" s="25">
        <v>384</v>
      </c>
      <c r="C79" s="20" t="s">
        <v>90</v>
      </c>
      <c r="D79" s="46">
        <v>0</v>
      </c>
      <c r="E79" s="46">
        <v>0</v>
      </c>
      <c r="F79" s="46">
        <v>0</v>
      </c>
      <c r="G79" s="46">
        <v>12553014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7"/>
        <v>12553014</v>
      </c>
      <c r="O79" s="47">
        <f t="shared" si="14"/>
        <v>116.71576539720321</v>
      </c>
      <c r="P79" s="9"/>
    </row>
    <row r="80" spans="1:16">
      <c r="A80" s="12"/>
      <c r="B80" s="25">
        <v>388.1</v>
      </c>
      <c r="C80" s="20" t="s">
        <v>156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625993</v>
      </c>
      <c r="K80" s="46">
        <v>0</v>
      </c>
      <c r="L80" s="46">
        <v>0</v>
      </c>
      <c r="M80" s="46">
        <v>0</v>
      </c>
      <c r="N80" s="46">
        <f t="shared" si="17"/>
        <v>625993</v>
      </c>
      <c r="O80" s="47">
        <f t="shared" si="14"/>
        <v>5.8203752603391852</v>
      </c>
      <c r="P80" s="9"/>
    </row>
    <row r="81" spans="1:119">
      <c r="A81" s="12"/>
      <c r="B81" s="25">
        <v>389.1</v>
      </c>
      <c r="C81" s="20" t="s">
        <v>126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13340478</v>
      </c>
      <c r="J81" s="46">
        <v>4906604</v>
      </c>
      <c r="K81" s="46">
        <v>0</v>
      </c>
      <c r="L81" s="46">
        <v>0</v>
      </c>
      <c r="M81" s="46">
        <v>0</v>
      </c>
      <c r="N81" s="46">
        <f t="shared" si="17"/>
        <v>18247082</v>
      </c>
      <c r="O81" s="47">
        <f t="shared" si="14"/>
        <v>169.65823043736984</v>
      </c>
      <c r="P81" s="9"/>
    </row>
    <row r="82" spans="1:119">
      <c r="A82" s="12"/>
      <c r="B82" s="25">
        <v>389.2</v>
      </c>
      <c r="C82" s="20" t="s">
        <v>127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337156</v>
      </c>
      <c r="K82" s="46">
        <v>0</v>
      </c>
      <c r="L82" s="46">
        <v>0</v>
      </c>
      <c r="M82" s="46">
        <v>0</v>
      </c>
      <c r="N82" s="46">
        <f t="shared" si="17"/>
        <v>337156</v>
      </c>
      <c r="O82" s="47">
        <f t="shared" si="14"/>
        <v>3.1348185063969058</v>
      </c>
      <c r="P82" s="9"/>
    </row>
    <row r="83" spans="1:119" ht="15.75" thickBot="1">
      <c r="A83" s="12"/>
      <c r="B83" s="25">
        <v>389.8</v>
      </c>
      <c r="C83" s="20" t="s">
        <v>129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5291058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7"/>
        <v>5291058</v>
      </c>
      <c r="O83" s="47">
        <f t="shared" si="14"/>
        <v>49.195347366855103</v>
      </c>
      <c r="P83" s="9"/>
    </row>
    <row r="84" spans="1:119" ht="16.5" thickBot="1">
      <c r="A84" s="14" t="s">
        <v>76</v>
      </c>
      <c r="B84" s="23"/>
      <c r="C84" s="22"/>
      <c r="D84" s="15">
        <f t="shared" ref="D84:M84" si="18">SUM(D5,D17,D28,D47,D64,D68,D76)</f>
        <v>131246079</v>
      </c>
      <c r="E84" s="15">
        <f t="shared" si="18"/>
        <v>20745692</v>
      </c>
      <c r="F84" s="15">
        <f t="shared" si="18"/>
        <v>0</v>
      </c>
      <c r="G84" s="15">
        <f t="shared" si="18"/>
        <v>51989661</v>
      </c>
      <c r="H84" s="15">
        <f t="shared" si="18"/>
        <v>389754</v>
      </c>
      <c r="I84" s="15">
        <f t="shared" si="18"/>
        <v>466802651</v>
      </c>
      <c r="J84" s="15">
        <f t="shared" si="18"/>
        <v>100792420</v>
      </c>
      <c r="K84" s="15">
        <f t="shared" si="18"/>
        <v>64350147</v>
      </c>
      <c r="L84" s="15">
        <f t="shared" si="18"/>
        <v>0</v>
      </c>
      <c r="M84" s="15">
        <f t="shared" si="18"/>
        <v>0</v>
      </c>
      <c r="N84" s="15">
        <f>SUM(D84:M84)</f>
        <v>836316404</v>
      </c>
      <c r="O84" s="38">
        <f t="shared" si="14"/>
        <v>7775.9261008628382</v>
      </c>
      <c r="P84" s="6"/>
      <c r="Q84" s="2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</row>
    <row r="85" spans="1:119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9"/>
    </row>
    <row r="86" spans="1:119">
      <c r="A86" s="40"/>
      <c r="B86" s="41"/>
      <c r="C86" s="41"/>
      <c r="D86" s="42"/>
      <c r="E86" s="42"/>
      <c r="F86" s="42"/>
      <c r="G86" s="42"/>
      <c r="H86" s="42"/>
      <c r="I86" s="42"/>
      <c r="J86" s="42"/>
      <c r="K86" s="42"/>
      <c r="L86" s="48" t="s">
        <v>162</v>
      </c>
      <c r="M86" s="48"/>
      <c r="N86" s="48"/>
      <c r="O86" s="43">
        <v>107552</v>
      </c>
    </row>
    <row r="87" spans="1:119">
      <c r="A87" s="49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1"/>
    </row>
    <row r="88" spans="1:119" ht="15.75" customHeight="1" thickBot="1">
      <c r="A88" s="52" t="s">
        <v>105</v>
      </c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4"/>
    </row>
  </sheetData>
  <mergeCells count="10">
    <mergeCell ref="L86:N86"/>
    <mergeCell ref="A87:O87"/>
    <mergeCell ref="A88:O8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102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95</v>
      </c>
      <c r="B3" s="62"/>
      <c r="C3" s="63"/>
      <c r="D3" s="67" t="s">
        <v>52</v>
      </c>
      <c r="E3" s="68"/>
      <c r="F3" s="68"/>
      <c r="G3" s="68"/>
      <c r="H3" s="69"/>
      <c r="I3" s="67" t="s">
        <v>53</v>
      </c>
      <c r="J3" s="69"/>
      <c r="K3" s="67" t="s">
        <v>55</v>
      </c>
      <c r="L3" s="69"/>
      <c r="M3" s="36"/>
      <c r="N3" s="37"/>
      <c r="O3" s="70" t="s">
        <v>100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96</v>
      </c>
      <c r="F4" s="34" t="s">
        <v>97</v>
      </c>
      <c r="G4" s="34" t="s">
        <v>98</v>
      </c>
      <c r="H4" s="34" t="s">
        <v>5</v>
      </c>
      <c r="I4" s="34" t="s">
        <v>6</v>
      </c>
      <c r="J4" s="35" t="s">
        <v>99</v>
      </c>
      <c r="K4" s="35" t="s">
        <v>7</v>
      </c>
      <c r="L4" s="35" t="s">
        <v>8</v>
      </c>
      <c r="M4" s="35" t="s">
        <v>9</v>
      </c>
      <c r="N4" s="35" t="s">
        <v>54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46847086</v>
      </c>
      <c r="E5" s="27">
        <f t="shared" si="0"/>
        <v>4956497</v>
      </c>
      <c r="F5" s="27">
        <f t="shared" si="0"/>
        <v>0</v>
      </c>
      <c r="G5" s="27">
        <f t="shared" si="0"/>
        <v>5828014</v>
      </c>
      <c r="H5" s="27">
        <f t="shared" si="0"/>
        <v>0</v>
      </c>
      <c r="I5" s="27">
        <f t="shared" si="0"/>
        <v>459655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58091252</v>
      </c>
      <c r="O5" s="33">
        <f t="shared" ref="O5:O36" si="1">(N5/O$88)</f>
        <v>550.17949349345554</v>
      </c>
      <c r="P5" s="6"/>
    </row>
    <row r="6" spans="1:133">
      <c r="A6" s="12"/>
      <c r="B6" s="25">
        <v>311</v>
      </c>
      <c r="C6" s="20" t="s">
        <v>2</v>
      </c>
      <c r="D6" s="46">
        <v>32089014</v>
      </c>
      <c r="E6" s="46">
        <v>4956497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37045511</v>
      </c>
      <c r="O6" s="47">
        <f t="shared" si="1"/>
        <v>350.85627829447088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459655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459655</v>
      </c>
      <c r="O7" s="47">
        <f t="shared" si="1"/>
        <v>4.3533707120262157</v>
      </c>
      <c r="P7" s="9"/>
    </row>
    <row r="8" spans="1:133">
      <c r="A8" s="12"/>
      <c r="B8" s="25">
        <v>312.3</v>
      </c>
      <c r="C8" s="20" t="s">
        <v>11</v>
      </c>
      <c r="D8" s="46">
        <v>0</v>
      </c>
      <c r="E8" s="46">
        <v>0</v>
      </c>
      <c r="F8" s="46">
        <v>0</v>
      </c>
      <c r="G8" s="46">
        <v>494287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494287</v>
      </c>
      <c r="O8" s="47">
        <f t="shared" si="1"/>
        <v>4.6813687420680772</v>
      </c>
      <c r="P8" s="9"/>
    </row>
    <row r="9" spans="1:133">
      <c r="A9" s="12"/>
      <c r="B9" s="25">
        <v>312.41000000000003</v>
      </c>
      <c r="C9" s="20" t="s">
        <v>13</v>
      </c>
      <c r="D9" s="46">
        <v>0</v>
      </c>
      <c r="E9" s="46">
        <v>0</v>
      </c>
      <c r="F9" s="46">
        <v>0</v>
      </c>
      <c r="G9" s="46">
        <v>2746040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2746040</v>
      </c>
      <c r="O9" s="47">
        <f t="shared" si="1"/>
        <v>26.007614645881084</v>
      </c>
      <c r="P9" s="9"/>
    </row>
    <row r="10" spans="1:133">
      <c r="A10" s="12"/>
      <c r="B10" s="25">
        <v>312.42</v>
      </c>
      <c r="C10" s="20" t="s">
        <v>12</v>
      </c>
      <c r="D10" s="46">
        <v>0</v>
      </c>
      <c r="E10" s="46">
        <v>0</v>
      </c>
      <c r="F10" s="46">
        <v>0</v>
      </c>
      <c r="G10" s="46">
        <v>2587687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2587687</v>
      </c>
      <c r="O10" s="47">
        <f t="shared" si="1"/>
        <v>24.507860890648381</v>
      </c>
      <c r="P10" s="9"/>
    </row>
    <row r="11" spans="1:133">
      <c r="A11" s="12"/>
      <c r="B11" s="25">
        <v>314.10000000000002</v>
      </c>
      <c r="C11" s="20" t="s">
        <v>14</v>
      </c>
      <c r="D11" s="46">
        <v>8413141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8413141</v>
      </c>
      <c r="O11" s="47">
        <f t="shared" si="1"/>
        <v>79.680459530619586</v>
      </c>
      <c r="P11" s="9"/>
    </row>
    <row r="12" spans="1:133">
      <c r="A12" s="12"/>
      <c r="B12" s="25">
        <v>314.3</v>
      </c>
      <c r="C12" s="20" t="s">
        <v>15</v>
      </c>
      <c r="D12" s="46">
        <v>1713275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1713275</v>
      </c>
      <c r="O12" s="47">
        <f t="shared" si="1"/>
        <v>16.226346295910442</v>
      </c>
      <c r="P12" s="9"/>
    </row>
    <row r="13" spans="1:133">
      <c r="A13" s="12"/>
      <c r="B13" s="25">
        <v>314.39999999999998</v>
      </c>
      <c r="C13" s="20" t="s">
        <v>17</v>
      </c>
      <c r="D13" s="46">
        <v>123536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123536</v>
      </c>
      <c r="O13" s="47">
        <f t="shared" si="1"/>
        <v>1.1700035989619837</v>
      </c>
      <c r="P13" s="9"/>
    </row>
    <row r="14" spans="1:133">
      <c r="A14" s="12"/>
      <c r="B14" s="25">
        <v>314.7</v>
      </c>
      <c r="C14" s="20" t="s">
        <v>114</v>
      </c>
      <c r="D14" s="46">
        <v>15474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15474</v>
      </c>
      <c r="O14" s="47">
        <f t="shared" si="1"/>
        <v>0.14655352035307712</v>
      </c>
      <c r="P14" s="9"/>
    </row>
    <row r="15" spans="1:133">
      <c r="A15" s="12"/>
      <c r="B15" s="25">
        <v>314.8</v>
      </c>
      <c r="C15" s="20" t="s">
        <v>18</v>
      </c>
      <c r="D15" s="46">
        <v>243683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243683</v>
      </c>
      <c r="O15" s="47">
        <f t="shared" si="1"/>
        <v>2.3079101396018413</v>
      </c>
      <c r="P15" s="9"/>
    </row>
    <row r="16" spans="1:133">
      <c r="A16" s="12"/>
      <c r="B16" s="25">
        <v>315</v>
      </c>
      <c r="C16" s="20" t="s">
        <v>115</v>
      </c>
      <c r="D16" s="46">
        <v>4248963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4248963</v>
      </c>
      <c r="O16" s="47">
        <f t="shared" si="1"/>
        <v>40.241727122914021</v>
      </c>
      <c r="P16" s="9"/>
    </row>
    <row r="17" spans="1:16" ht="15.75">
      <c r="A17" s="29" t="s">
        <v>19</v>
      </c>
      <c r="B17" s="30"/>
      <c r="C17" s="31"/>
      <c r="D17" s="32">
        <f t="shared" ref="D17:M17" si="3">SUM(D18:D27)</f>
        <v>5090517</v>
      </c>
      <c r="E17" s="32">
        <f t="shared" si="3"/>
        <v>0</v>
      </c>
      <c r="F17" s="32">
        <f t="shared" si="3"/>
        <v>0</v>
      </c>
      <c r="G17" s="32">
        <f t="shared" si="3"/>
        <v>4113657</v>
      </c>
      <c r="H17" s="32">
        <f t="shared" si="3"/>
        <v>0</v>
      </c>
      <c r="I17" s="32">
        <f t="shared" si="3"/>
        <v>2896515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12100689</v>
      </c>
      <c r="O17" s="45">
        <f t="shared" si="1"/>
        <v>114.60505180611065</v>
      </c>
      <c r="P17" s="10"/>
    </row>
    <row r="18" spans="1:16">
      <c r="A18" s="12"/>
      <c r="B18" s="25">
        <v>322</v>
      </c>
      <c r="C18" s="20" t="s">
        <v>0</v>
      </c>
      <c r="D18" s="46">
        <v>2313688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2313688</v>
      </c>
      <c r="O18" s="47">
        <f t="shared" si="1"/>
        <v>21.912829352376264</v>
      </c>
      <c r="P18" s="9"/>
    </row>
    <row r="19" spans="1:16">
      <c r="A19" s="12"/>
      <c r="B19" s="25">
        <v>323.39999999999998</v>
      </c>
      <c r="C19" s="20" t="s">
        <v>20</v>
      </c>
      <c r="D19" s="46">
        <v>247128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4">SUM(D19:M19)</f>
        <v>247128</v>
      </c>
      <c r="O19" s="47">
        <f t="shared" si="1"/>
        <v>2.3405375712689183</v>
      </c>
      <c r="P19" s="9"/>
    </row>
    <row r="20" spans="1:16">
      <c r="A20" s="12"/>
      <c r="B20" s="25">
        <v>323.7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762335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762335</v>
      </c>
      <c r="O20" s="47">
        <f t="shared" si="1"/>
        <v>7.2200386414865605</v>
      </c>
      <c r="P20" s="9"/>
    </row>
    <row r="21" spans="1:16">
      <c r="A21" s="12"/>
      <c r="B21" s="25">
        <v>324.12</v>
      </c>
      <c r="C21" s="20" t="s">
        <v>22</v>
      </c>
      <c r="D21" s="46">
        <v>0</v>
      </c>
      <c r="E21" s="46">
        <v>0</v>
      </c>
      <c r="F21" s="46">
        <v>0</v>
      </c>
      <c r="G21" s="46">
        <v>812818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812818</v>
      </c>
      <c r="O21" s="47">
        <f t="shared" si="1"/>
        <v>7.6981607410073307</v>
      </c>
      <c r="P21" s="9"/>
    </row>
    <row r="22" spans="1:16">
      <c r="A22" s="12"/>
      <c r="B22" s="25">
        <v>324.22000000000003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2132188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2132188</v>
      </c>
      <c r="O22" s="47">
        <f t="shared" si="1"/>
        <v>20.193851457579605</v>
      </c>
      <c r="P22" s="9"/>
    </row>
    <row r="23" spans="1:16">
      <c r="A23" s="12"/>
      <c r="B23" s="25">
        <v>324.32</v>
      </c>
      <c r="C23" s="20" t="s">
        <v>24</v>
      </c>
      <c r="D23" s="46">
        <v>0</v>
      </c>
      <c r="E23" s="46">
        <v>0</v>
      </c>
      <c r="F23" s="46">
        <v>0</v>
      </c>
      <c r="G23" s="46">
        <v>1809510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1809510</v>
      </c>
      <c r="O23" s="47">
        <f t="shared" si="1"/>
        <v>17.137783418256209</v>
      </c>
      <c r="P23" s="9"/>
    </row>
    <row r="24" spans="1:16">
      <c r="A24" s="12"/>
      <c r="B24" s="25">
        <v>324.62</v>
      </c>
      <c r="C24" s="20" t="s">
        <v>25</v>
      </c>
      <c r="D24" s="46">
        <v>0</v>
      </c>
      <c r="E24" s="46">
        <v>0</v>
      </c>
      <c r="F24" s="46">
        <v>0</v>
      </c>
      <c r="G24" s="46">
        <v>1490497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1490497</v>
      </c>
      <c r="O24" s="47">
        <f t="shared" si="1"/>
        <v>14.11642642016934</v>
      </c>
      <c r="P24" s="9"/>
    </row>
    <row r="25" spans="1:16">
      <c r="A25" s="12"/>
      <c r="B25" s="25">
        <v>325.10000000000002</v>
      </c>
      <c r="C25" s="20" t="s">
        <v>26</v>
      </c>
      <c r="D25" s="46">
        <v>0</v>
      </c>
      <c r="E25" s="46">
        <v>0</v>
      </c>
      <c r="F25" s="46">
        <v>0</v>
      </c>
      <c r="G25" s="46">
        <v>832</v>
      </c>
      <c r="H25" s="46">
        <v>0</v>
      </c>
      <c r="I25" s="46">
        <v>1992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2824</v>
      </c>
      <c r="O25" s="47">
        <f t="shared" si="1"/>
        <v>2.6745970109673632E-2</v>
      </c>
      <c r="P25" s="9"/>
    </row>
    <row r="26" spans="1:16">
      <c r="A26" s="12"/>
      <c r="B26" s="25">
        <v>329</v>
      </c>
      <c r="C26" s="20" t="s">
        <v>27</v>
      </c>
      <c r="D26" s="46">
        <v>2508442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2508442</v>
      </c>
      <c r="O26" s="47">
        <f t="shared" si="1"/>
        <v>23.757335252779725</v>
      </c>
      <c r="P26" s="9"/>
    </row>
    <row r="27" spans="1:16">
      <c r="A27" s="12"/>
      <c r="B27" s="25">
        <v>367</v>
      </c>
      <c r="C27" s="20" t="s">
        <v>148</v>
      </c>
      <c r="D27" s="46">
        <v>21259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21259</v>
      </c>
      <c r="O27" s="47">
        <f t="shared" si="1"/>
        <v>0.20134298107703671</v>
      </c>
      <c r="P27" s="9"/>
    </row>
    <row r="28" spans="1:16" ht="15.75">
      <c r="A28" s="29" t="s">
        <v>29</v>
      </c>
      <c r="B28" s="30"/>
      <c r="C28" s="31"/>
      <c r="D28" s="32">
        <f t="shared" ref="D28:M28" si="5">SUM(D29:D48)</f>
        <v>12260310</v>
      </c>
      <c r="E28" s="32">
        <f t="shared" si="5"/>
        <v>1329641</v>
      </c>
      <c r="F28" s="32">
        <f t="shared" si="5"/>
        <v>0</v>
      </c>
      <c r="G28" s="32">
        <f t="shared" si="5"/>
        <v>4086173</v>
      </c>
      <c r="H28" s="32">
        <f t="shared" si="5"/>
        <v>0</v>
      </c>
      <c r="I28" s="32">
        <f t="shared" si="5"/>
        <v>8107917</v>
      </c>
      <c r="J28" s="32">
        <f t="shared" si="5"/>
        <v>179662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44">
        <f>SUM(D28:M28)</f>
        <v>25963703</v>
      </c>
      <c r="O28" s="45">
        <f t="shared" si="1"/>
        <v>245.90100013259334</v>
      </c>
      <c r="P28" s="10"/>
    </row>
    <row r="29" spans="1:16">
      <c r="A29" s="12"/>
      <c r="B29" s="25">
        <v>331.2</v>
      </c>
      <c r="C29" s="20" t="s">
        <v>28</v>
      </c>
      <c r="D29" s="46">
        <v>31706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31706</v>
      </c>
      <c r="O29" s="47">
        <f t="shared" si="1"/>
        <v>0.30028602276817001</v>
      </c>
      <c r="P29" s="9"/>
    </row>
    <row r="30" spans="1:16">
      <c r="A30" s="12"/>
      <c r="B30" s="25">
        <v>331.31</v>
      </c>
      <c r="C30" s="20" t="s">
        <v>149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103247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6">SUM(D30:M30)</f>
        <v>103247</v>
      </c>
      <c r="O30" s="47">
        <f t="shared" si="1"/>
        <v>0.97784744189570583</v>
      </c>
      <c r="P30" s="9"/>
    </row>
    <row r="31" spans="1:16">
      <c r="A31" s="12"/>
      <c r="B31" s="25">
        <v>331.41</v>
      </c>
      <c r="C31" s="20" t="s">
        <v>33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5624707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5624707</v>
      </c>
      <c r="O31" s="47">
        <f t="shared" si="1"/>
        <v>53.271333320705395</v>
      </c>
      <c r="P31" s="9"/>
    </row>
    <row r="32" spans="1:16">
      <c r="A32" s="12"/>
      <c r="B32" s="25">
        <v>331.49</v>
      </c>
      <c r="C32" s="20" t="s">
        <v>150</v>
      </c>
      <c r="D32" s="46">
        <v>0</v>
      </c>
      <c r="E32" s="46">
        <v>0</v>
      </c>
      <c r="F32" s="46">
        <v>0</v>
      </c>
      <c r="G32" s="46">
        <v>392900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392900</v>
      </c>
      <c r="O32" s="47">
        <f t="shared" si="1"/>
        <v>3.7211372719868163</v>
      </c>
      <c r="P32" s="9"/>
    </row>
    <row r="33" spans="1:16">
      <c r="A33" s="12"/>
      <c r="B33" s="25">
        <v>331.5</v>
      </c>
      <c r="C33" s="20" t="s">
        <v>30</v>
      </c>
      <c r="D33" s="46">
        <v>0</v>
      </c>
      <c r="E33" s="46">
        <v>896500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896500</v>
      </c>
      <c r="O33" s="47">
        <f t="shared" si="1"/>
        <v>8.4907089955107686</v>
      </c>
      <c r="P33" s="9"/>
    </row>
    <row r="34" spans="1:16">
      <c r="A34" s="12"/>
      <c r="B34" s="25">
        <v>331.7</v>
      </c>
      <c r="C34" s="20" t="s">
        <v>159</v>
      </c>
      <c r="D34" s="46">
        <v>1449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1449</v>
      </c>
      <c r="O34" s="47">
        <f t="shared" si="1"/>
        <v>1.3723410300608035E-2</v>
      </c>
      <c r="P34" s="9"/>
    </row>
    <row r="35" spans="1:16">
      <c r="A35" s="12"/>
      <c r="B35" s="25">
        <v>334.2</v>
      </c>
      <c r="C35" s="20" t="s">
        <v>31</v>
      </c>
      <c r="D35" s="46">
        <v>170851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170851</v>
      </c>
      <c r="O35" s="47">
        <f t="shared" si="1"/>
        <v>1.6181217206826664</v>
      </c>
      <c r="P35" s="9"/>
    </row>
    <row r="36" spans="1:16">
      <c r="A36" s="12"/>
      <c r="B36" s="25">
        <v>334.41</v>
      </c>
      <c r="C36" s="20" t="s">
        <v>37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2334963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5" si="7">SUM(D36:M36)</f>
        <v>2334963</v>
      </c>
      <c r="O36" s="47">
        <f t="shared" si="1"/>
        <v>22.114323868694715</v>
      </c>
      <c r="P36" s="9"/>
    </row>
    <row r="37" spans="1:16">
      <c r="A37" s="12"/>
      <c r="B37" s="25">
        <v>334.49</v>
      </c>
      <c r="C37" s="20" t="s">
        <v>39</v>
      </c>
      <c r="D37" s="46">
        <v>368773</v>
      </c>
      <c r="E37" s="46">
        <v>0</v>
      </c>
      <c r="F37" s="46">
        <v>0</v>
      </c>
      <c r="G37" s="46">
        <v>795955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1164728</v>
      </c>
      <c r="O37" s="47">
        <f t="shared" ref="O37:O68" si="8">(N37/O$88)</f>
        <v>11.031083666395165</v>
      </c>
      <c r="P37" s="9"/>
    </row>
    <row r="38" spans="1:16">
      <c r="A38" s="12"/>
      <c r="B38" s="25">
        <v>334.5</v>
      </c>
      <c r="C38" s="20" t="s">
        <v>40</v>
      </c>
      <c r="D38" s="46">
        <v>0</v>
      </c>
      <c r="E38" s="46">
        <v>400332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400332</v>
      </c>
      <c r="O38" s="47">
        <f t="shared" si="8"/>
        <v>3.7915253916238894</v>
      </c>
      <c r="P38" s="9"/>
    </row>
    <row r="39" spans="1:16">
      <c r="A39" s="12"/>
      <c r="B39" s="25">
        <v>334.7</v>
      </c>
      <c r="C39" s="20" t="s">
        <v>41</v>
      </c>
      <c r="D39" s="46">
        <v>0</v>
      </c>
      <c r="E39" s="46">
        <v>0</v>
      </c>
      <c r="F39" s="46">
        <v>0</v>
      </c>
      <c r="G39" s="46">
        <v>1669334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1669334</v>
      </c>
      <c r="O39" s="47">
        <f t="shared" si="8"/>
        <v>15.810183168223061</v>
      </c>
      <c r="P39" s="9"/>
    </row>
    <row r="40" spans="1:16">
      <c r="A40" s="12"/>
      <c r="B40" s="25">
        <v>335.12</v>
      </c>
      <c r="C40" s="20" t="s">
        <v>151</v>
      </c>
      <c r="D40" s="46">
        <v>2805371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2805371</v>
      </c>
      <c r="O40" s="47">
        <f t="shared" si="8"/>
        <v>26.569535733904114</v>
      </c>
      <c r="P40" s="9"/>
    </row>
    <row r="41" spans="1:16">
      <c r="A41" s="12"/>
      <c r="B41" s="25">
        <v>335.14</v>
      </c>
      <c r="C41" s="20" t="s">
        <v>116</v>
      </c>
      <c r="D41" s="46">
        <v>246617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246617</v>
      </c>
      <c r="O41" s="47">
        <f t="shared" si="8"/>
        <v>2.3356979144962402</v>
      </c>
      <c r="P41" s="9"/>
    </row>
    <row r="42" spans="1:16">
      <c r="A42" s="12"/>
      <c r="B42" s="25">
        <v>335.15</v>
      </c>
      <c r="C42" s="20" t="s">
        <v>117</v>
      </c>
      <c r="D42" s="46">
        <v>88162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88162</v>
      </c>
      <c r="O42" s="47">
        <f t="shared" si="8"/>
        <v>0.83497812209952083</v>
      </c>
      <c r="P42" s="9"/>
    </row>
    <row r="43" spans="1:16">
      <c r="A43" s="12"/>
      <c r="B43" s="25">
        <v>335.18</v>
      </c>
      <c r="C43" s="20" t="s">
        <v>118</v>
      </c>
      <c r="D43" s="46">
        <v>6586865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6586865</v>
      </c>
      <c r="O43" s="47">
        <f t="shared" si="8"/>
        <v>62.38388612126608</v>
      </c>
      <c r="P43" s="9"/>
    </row>
    <row r="44" spans="1:16">
      <c r="A44" s="12"/>
      <c r="B44" s="25">
        <v>335.21</v>
      </c>
      <c r="C44" s="20" t="s">
        <v>152</v>
      </c>
      <c r="D44" s="46">
        <v>64346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64346</v>
      </c>
      <c r="O44" s="47">
        <f t="shared" si="8"/>
        <v>0.6094179152539162</v>
      </c>
      <c r="P44" s="9"/>
    </row>
    <row r="45" spans="1:16">
      <c r="A45" s="12"/>
      <c r="B45" s="25">
        <v>335.49</v>
      </c>
      <c r="C45" s="20" t="s">
        <v>46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179662</v>
      </c>
      <c r="K45" s="46">
        <v>0</v>
      </c>
      <c r="L45" s="46">
        <v>0</v>
      </c>
      <c r="M45" s="46">
        <v>0</v>
      </c>
      <c r="N45" s="46">
        <f t="shared" si="7"/>
        <v>179662</v>
      </c>
      <c r="O45" s="47">
        <f t="shared" si="8"/>
        <v>1.7015702839391587</v>
      </c>
      <c r="P45" s="9"/>
    </row>
    <row r="46" spans="1:16">
      <c r="A46" s="12"/>
      <c r="B46" s="25">
        <v>337.2</v>
      </c>
      <c r="C46" s="20" t="s">
        <v>47</v>
      </c>
      <c r="D46" s="46">
        <v>756385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756385</v>
      </c>
      <c r="O46" s="47">
        <f t="shared" si="8"/>
        <v>7.1636864735855132</v>
      </c>
      <c r="P46" s="9"/>
    </row>
    <row r="47" spans="1:16">
      <c r="A47" s="12"/>
      <c r="B47" s="25">
        <v>337.3</v>
      </c>
      <c r="C47" s="20" t="s">
        <v>48</v>
      </c>
      <c r="D47" s="46">
        <v>0</v>
      </c>
      <c r="E47" s="46">
        <v>32809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32809</v>
      </c>
      <c r="O47" s="47">
        <f t="shared" si="8"/>
        <v>0.31073248347318772</v>
      </c>
      <c r="P47" s="9"/>
    </row>
    <row r="48" spans="1:16">
      <c r="A48" s="12"/>
      <c r="B48" s="25">
        <v>337.7</v>
      </c>
      <c r="C48" s="20" t="s">
        <v>50</v>
      </c>
      <c r="D48" s="46">
        <v>1139785</v>
      </c>
      <c r="E48" s="46">
        <v>0</v>
      </c>
      <c r="F48" s="46">
        <v>0</v>
      </c>
      <c r="G48" s="46">
        <v>1227984</v>
      </c>
      <c r="H48" s="46">
        <v>0</v>
      </c>
      <c r="I48" s="46">
        <v>45000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2412769</v>
      </c>
      <c r="O48" s="47">
        <f t="shared" si="8"/>
        <v>22.851220805788646</v>
      </c>
      <c r="P48" s="9"/>
    </row>
    <row r="49" spans="1:16" ht="15.75">
      <c r="A49" s="29" t="s">
        <v>56</v>
      </c>
      <c r="B49" s="30"/>
      <c r="C49" s="31"/>
      <c r="D49" s="32">
        <f t="shared" ref="D49:M49" si="9">SUM(D50:D65)</f>
        <v>6287319</v>
      </c>
      <c r="E49" s="32">
        <f t="shared" si="9"/>
        <v>6071842</v>
      </c>
      <c r="F49" s="32">
        <f t="shared" si="9"/>
        <v>0</v>
      </c>
      <c r="G49" s="32">
        <f t="shared" si="9"/>
        <v>514948</v>
      </c>
      <c r="H49" s="32">
        <f t="shared" si="9"/>
        <v>0</v>
      </c>
      <c r="I49" s="32">
        <f t="shared" si="9"/>
        <v>406544837</v>
      </c>
      <c r="J49" s="32">
        <f t="shared" si="9"/>
        <v>85904186</v>
      </c>
      <c r="K49" s="32">
        <f t="shared" si="9"/>
        <v>0</v>
      </c>
      <c r="L49" s="32">
        <f t="shared" si="9"/>
        <v>0</v>
      </c>
      <c r="M49" s="32">
        <f t="shared" si="9"/>
        <v>0</v>
      </c>
      <c r="N49" s="32">
        <f>SUM(D49:M49)</f>
        <v>505323132</v>
      </c>
      <c r="O49" s="45">
        <f t="shared" si="8"/>
        <v>4785.8914249995269</v>
      </c>
      <c r="P49" s="10"/>
    </row>
    <row r="50" spans="1:16">
      <c r="A50" s="12"/>
      <c r="B50" s="25">
        <v>341.2</v>
      </c>
      <c r="C50" s="20" t="s">
        <v>120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85904186</v>
      </c>
      <c r="K50" s="46">
        <v>0</v>
      </c>
      <c r="L50" s="46">
        <v>0</v>
      </c>
      <c r="M50" s="46">
        <v>0</v>
      </c>
      <c r="N50" s="46">
        <f t="shared" ref="N50:N65" si="10">SUM(D50:M50)</f>
        <v>85904186</v>
      </c>
      <c r="O50" s="47">
        <f t="shared" si="8"/>
        <v>813.59447275206935</v>
      </c>
      <c r="P50" s="9"/>
    </row>
    <row r="51" spans="1:16">
      <c r="A51" s="12"/>
      <c r="B51" s="25">
        <v>341.9</v>
      </c>
      <c r="C51" s="20" t="s">
        <v>121</v>
      </c>
      <c r="D51" s="46">
        <v>133656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133656</v>
      </c>
      <c r="O51" s="47">
        <f t="shared" si="8"/>
        <v>1.2658496391567065</v>
      </c>
      <c r="P51" s="9"/>
    </row>
    <row r="52" spans="1:16">
      <c r="A52" s="12"/>
      <c r="B52" s="25">
        <v>342.1</v>
      </c>
      <c r="C52" s="20" t="s">
        <v>62</v>
      </c>
      <c r="D52" s="46">
        <v>1617462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1617462</v>
      </c>
      <c r="O52" s="47">
        <f t="shared" si="8"/>
        <v>15.318905915556988</v>
      </c>
      <c r="P52" s="9"/>
    </row>
    <row r="53" spans="1:16">
      <c r="A53" s="12"/>
      <c r="B53" s="25">
        <v>342.2</v>
      </c>
      <c r="C53" s="20" t="s">
        <v>63</v>
      </c>
      <c r="D53" s="46">
        <v>411930</v>
      </c>
      <c r="E53" s="46">
        <v>0</v>
      </c>
      <c r="F53" s="46">
        <v>0</v>
      </c>
      <c r="G53" s="46">
        <v>514948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926878</v>
      </c>
      <c r="O53" s="47">
        <f t="shared" si="8"/>
        <v>8.778417593241528</v>
      </c>
      <c r="P53" s="9"/>
    </row>
    <row r="54" spans="1:16">
      <c r="A54" s="12"/>
      <c r="B54" s="25">
        <v>343.1</v>
      </c>
      <c r="C54" s="20" t="s">
        <v>64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315042404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315042404</v>
      </c>
      <c r="O54" s="47">
        <f t="shared" si="8"/>
        <v>2983.7516716231316</v>
      </c>
      <c r="P54" s="9"/>
    </row>
    <row r="55" spans="1:16">
      <c r="A55" s="12"/>
      <c r="B55" s="25">
        <v>343.3</v>
      </c>
      <c r="C55" s="20" t="s">
        <v>65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30754510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30754510</v>
      </c>
      <c r="O55" s="47">
        <f t="shared" si="8"/>
        <v>291.27450608982252</v>
      </c>
      <c r="P55" s="9"/>
    </row>
    <row r="56" spans="1:16">
      <c r="A56" s="12"/>
      <c r="B56" s="25">
        <v>343.4</v>
      </c>
      <c r="C56" s="20" t="s">
        <v>66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15435635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15435635</v>
      </c>
      <c r="O56" s="47">
        <f t="shared" si="8"/>
        <v>146.19016725702272</v>
      </c>
      <c r="P56" s="9"/>
    </row>
    <row r="57" spans="1:16">
      <c r="A57" s="12"/>
      <c r="B57" s="25">
        <v>343.5</v>
      </c>
      <c r="C57" s="20" t="s">
        <v>67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32702314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32702314</v>
      </c>
      <c r="O57" s="47">
        <f t="shared" si="8"/>
        <v>309.72206542534047</v>
      </c>
      <c r="P57" s="9"/>
    </row>
    <row r="58" spans="1:16">
      <c r="A58" s="12"/>
      <c r="B58" s="25">
        <v>343.8</v>
      </c>
      <c r="C58" s="20" t="s">
        <v>68</v>
      </c>
      <c r="D58" s="46">
        <v>686515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686515</v>
      </c>
      <c r="O58" s="47">
        <f t="shared" si="8"/>
        <v>6.501951016233213</v>
      </c>
      <c r="P58" s="9"/>
    </row>
    <row r="59" spans="1:16">
      <c r="A59" s="12"/>
      <c r="B59" s="25">
        <v>343.9</v>
      </c>
      <c r="C59" s="20" t="s">
        <v>69</v>
      </c>
      <c r="D59" s="46">
        <v>160493</v>
      </c>
      <c r="E59" s="46">
        <v>6071842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6232335</v>
      </c>
      <c r="O59" s="47">
        <f t="shared" si="8"/>
        <v>59.026149300096606</v>
      </c>
      <c r="P59" s="9"/>
    </row>
    <row r="60" spans="1:16">
      <c r="A60" s="12"/>
      <c r="B60" s="25">
        <v>344.1</v>
      </c>
      <c r="C60" s="20" t="s">
        <v>122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6470785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6470785</v>
      </c>
      <c r="O60" s="47">
        <f t="shared" si="8"/>
        <v>61.284497944803292</v>
      </c>
      <c r="P60" s="9"/>
    </row>
    <row r="61" spans="1:16">
      <c r="A61" s="12"/>
      <c r="B61" s="25">
        <v>344.5</v>
      </c>
      <c r="C61" s="20" t="s">
        <v>123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799871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799871</v>
      </c>
      <c r="O61" s="47">
        <f t="shared" si="8"/>
        <v>7.575540317845169</v>
      </c>
      <c r="P61" s="9"/>
    </row>
    <row r="62" spans="1:16">
      <c r="A62" s="12"/>
      <c r="B62" s="25">
        <v>344.9</v>
      </c>
      <c r="C62" s="20" t="s">
        <v>153</v>
      </c>
      <c r="D62" s="46">
        <v>27124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27124</v>
      </c>
      <c r="O62" s="47">
        <f t="shared" si="8"/>
        <v>0.25689011800806927</v>
      </c>
      <c r="P62" s="9"/>
    </row>
    <row r="63" spans="1:16">
      <c r="A63" s="12"/>
      <c r="B63" s="25">
        <v>345.1</v>
      </c>
      <c r="C63" s="20" t="s">
        <v>154</v>
      </c>
      <c r="D63" s="46">
        <v>36800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36800</v>
      </c>
      <c r="O63" s="47">
        <f t="shared" si="8"/>
        <v>0.34853105525353739</v>
      </c>
      <c r="P63" s="9"/>
    </row>
    <row r="64" spans="1:16">
      <c r="A64" s="12"/>
      <c r="B64" s="25">
        <v>347.2</v>
      </c>
      <c r="C64" s="20" t="s">
        <v>74</v>
      </c>
      <c r="D64" s="46">
        <v>2474732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2474732</v>
      </c>
      <c r="O64" s="47">
        <f t="shared" si="8"/>
        <v>23.438069441024378</v>
      </c>
      <c r="P64" s="9"/>
    </row>
    <row r="65" spans="1:16">
      <c r="A65" s="12"/>
      <c r="B65" s="25">
        <v>347.5</v>
      </c>
      <c r="C65" s="20" t="s">
        <v>75</v>
      </c>
      <c r="D65" s="46">
        <v>738607</v>
      </c>
      <c r="E65" s="46">
        <v>0</v>
      </c>
      <c r="F65" s="46">
        <v>0</v>
      </c>
      <c r="G65" s="46">
        <v>0</v>
      </c>
      <c r="H65" s="46">
        <v>0</v>
      </c>
      <c r="I65" s="46">
        <v>5339318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6077925</v>
      </c>
      <c r="O65" s="47">
        <f t="shared" si="8"/>
        <v>57.563739510920009</v>
      </c>
      <c r="P65" s="9"/>
    </row>
    <row r="66" spans="1:16" ht="15.75">
      <c r="A66" s="29" t="s">
        <v>57</v>
      </c>
      <c r="B66" s="30"/>
      <c r="C66" s="31"/>
      <c r="D66" s="32">
        <f t="shared" ref="D66:M66" si="11">SUM(D67:D69)</f>
        <v>2436143</v>
      </c>
      <c r="E66" s="32">
        <f t="shared" si="11"/>
        <v>18771</v>
      </c>
      <c r="F66" s="32">
        <f t="shared" si="11"/>
        <v>0</v>
      </c>
      <c r="G66" s="32">
        <f t="shared" si="11"/>
        <v>0</v>
      </c>
      <c r="H66" s="32">
        <f t="shared" si="11"/>
        <v>0</v>
      </c>
      <c r="I66" s="32">
        <f t="shared" si="11"/>
        <v>0</v>
      </c>
      <c r="J66" s="32">
        <f t="shared" si="11"/>
        <v>0</v>
      </c>
      <c r="K66" s="32">
        <f t="shared" si="11"/>
        <v>0</v>
      </c>
      <c r="L66" s="32">
        <f t="shared" si="11"/>
        <v>0</v>
      </c>
      <c r="M66" s="32">
        <f t="shared" si="11"/>
        <v>0</v>
      </c>
      <c r="N66" s="32">
        <f t="shared" ref="N66:N71" si="12">SUM(D66:M66)</f>
        <v>2454914</v>
      </c>
      <c r="O66" s="45">
        <f t="shared" si="8"/>
        <v>23.250374102627241</v>
      </c>
      <c r="P66" s="10"/>
    </row>
    <row r="67" spans="1:16">
      <c r="A67" s="13"/>
      <c r="B67" s="39">
        <v>351.1</v>
      </c>
      <c r="C67" s="21" t="s">
        <v>78</v>
      </c>
      <c r="D67" s="46">
        <v>394066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394066</v>
      </c>
      <c r="O67" s="47">
        <f t="shared" si="8"/>
        <v>3.7321804027049041</v>
      </c>
      <c r="P67" s="9"/>
    </row>
    <row r="68" spans="1:16">
      <c r="A68" s="13"/>
      <c r="B68" s="39">
        <v>352</v>
      </c>
      <c r="C68" s="21" t="s">
        <v>79</v>
      </c>
      <c r="D68" s="46">
        <v>51817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51817</v>
      </c>
      <c r="O68" s="47">
        <f t="shared" si="8"/>
        <v>0.49075635027371051</v>
      </c>
      <c r="P68" s="9"/>
    </row>
    <row r="69" spans="1:16">
      <c r="A69" s="13"/>
      <c r="B69" s="39">
        <v>354</v>
      </c>
      <c r="C69" s="21" t="s">
        <v>80</v>
      </c>
      <c r="D69" s="46">
        <v>1990260</v>
      </c>
      <c r="E69" s="46">
        <v>18771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2009031</v>
      </c>
      <c r="O69" s="47">
        <f t="shared" ref="O69:O86" si="13">(N69/O$88)</f>
        <v>19.027437349648629</v>
      </c>
      <c r="P69" s="9"/>
    </row>
    <row r="70" spans="1:16" ht="15.75">
      <c r="A70" s="29" t="s">
        <v>3</v>
      </c>
      <c r="B70" s="30"/>
      <c r="C70" s="31"/>
      <c r="D70" s="32">
        <f t="shared" ref="D70:M70" si="14">SUM(D71:D77)</f>
        <v>2754995</v>
      </c>
      <c r="E70" s="32">
        <f t="shared" si="14"/>
        <v>1086602</v>
      </c>
      <c r="F70" s="32">
        <f t="shared" si="14"/>
        <v>0</v>
      </c>
      <c r="G70" s="32">
        <f t="shared" si="14"/>
        <v>18749035</v>
      </c>
      <c r="H70" s="32">
        <f t="shared" si="14"/>
        <v>436760</v>
      </c>
      <c r="I70" s="32">
        <f t="shared" si="14"/>
        <v>-5422903</v>
      </c>
      <c r="J70" s="32">
        <f t="shared" si="14"/>
        <v>-975157</v>
      </c>
      <c r="K70" s="32">
        <f t="shared" si="14"/>
        <v>109677295</v>
      </c>
      <c r="L70" s="32">
        <f t="shared" si="14"/>
        <v>0</v>
      </c>
      <c r="M70" s="32">
        <f t="shared" si="14"/>
        <v>0</v>
      </c>
      <c r="N70" s="32">
        <f t="shared" si="12"/>
        <v>126306627</v>
      </c>
      <c r="O70" s="45">
        <f t="shared" si="13"/>
        <v>1196.2440759191559</v>
      </c>
      <c r="P70" s="10"/>
    </row>
    <row r="71" spans="1:16">
      <c r="A71" s="12"/>
      <c r="B71" s="25">
        <v>361.1</v>
      </c>
      <c r="C71" s="20" t="s">
        <v>81</v>
      </c>
      <c r="D71" s="46">
        <v>1667621</v>
      </c>
      <c r="E71" s="46">
        <v>765829</v>
      </c>
      <c r="F71" s="46">
        <v>0</v>
      </c>
      <c r="G71" s="46">
        <v>1985679</v>
      </c>
      <c r="H71" s="46">
        <v>444639</v>
      </c>
      <c r="I71" s="46">
        <v>289162</v>
      </c>
      <c r="J71" s="46">
        <v>0</v>
      </c>
      <c r="K71" s="46">
        <v>16795565</v>
      </c>
      <c r="L71" s="46">
        <v>0</v>
      </c>
      <c r="M71" s="46">
        <v>0</v>
      </c>
      <c r="N71" s="46">
        <f t="shared" si="12"/>
        <v>21948495</v>
      </c>
      <c r="O71" s="47">
        <f t="shared" si="13"/>
        <v>207.8731555319834</v>
      </c>
      <c r="P71" s="9"/>
    </row>
    <row r="72" spans="1:16">
      <c r="A72" s="12"/>
      <c r="B72" s="25">
        <v>361.3</v>
      </c>
      <c r="C72" s="20" t="s">
        <v>82</v>
      </c>
      <c r="D72" s="46">
        <v>-863739</v>
      </c>
      <c r="E72" s="46">
        <v>-243420</v>
      </c>
      <c r="F72" s="46">
        <v>0</v>
      </c>
      <c r="G72" s="46">
        <v>-855870</v>
      </c>
      <c r="H72" s="46">
        <v>-7879</v>
      </c>
      <c r="I72" s="46">
        <v>-7282514</v>
      </c>
      <c r="J72" s="46">
        <v>-2363835</v>
      </c>
      <c r="K72" s="46">
        <v>51205956</v>
      </c>
      <c r="L72" s="46">
        <v>0</v>
      </c>
      <c r="M72" s="46">
        <v>0</v>
      </c>
      <c r="N72" s="46">
        <f t="shared" ref="N72:N77" si="15">SUM(D72:M72)</f>
        <v>39588699</v>
      </c>
      <c r="O72" s="47">
        <f t="shared" si="13"/>
        <v>374.9426912658875</v>
      </c>
      <c r="P72" s="9"/>
    </row>
    <row r="73" spans="1:16">
      <c r="A73" s="12"/>
      <c r="B73" s="25">
        <v>362</v>
      </c>
      <c r="C73" s="20" t="s">
        <v>83</v>
      </c>
      <c r="D73" s="46">
        <v>159137</v>
      </c>
      <c r="E73" s="46">
        <v>290174</v>
      </c>
      <c r="F73" s="46">
        <v>0</v>
      </c>
      <c r="G73" s="46">
        <v>13994785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5"/>
        <v>14444096</v>
      </c>
      <c r="O73" s="47">
        <f t="shared" si="13"/>
        <v>136.79934839846192</v>
      </c>
      <c r="P73" s="9"/>
    </row>
    <row r="74" spans="1:16">
      <c r="A74" s="12"/>
      <c r="B74" s="25">
        <v>365</v>
      </c>
      <c r="C74" s="20" t="s">
        <v>125</v>
      </c>
      <c r="D74" s="46">
        <v>8397</v>
      </c>
      <c r="E74" s="46">
        <v>0</v>
      </c>
      <c r="F74" s="46">
        <v>0</v>
      </c>
      <c r="G74" s="46">
        <v>0</v>
      </c>
      <c r="H74" s="46">
        <v>0</v>
      </c>
      <c r="I74" s="46">
        <v>116633</v>
      </c>
      <c r="J74" s="46">
        <v>25303</v>
      </c>
      <c r="K74" s="46">
        <v>0</v>
      </c>
      <c r="L74" s="46">
        <v>0</v>
      </c>
      <c r="M74" s="46">
        <v>0</v>
      </c>
      <c r="N74" s="46">
        <f t="shared" si="15"/>
        <v>150333</v>
      </c>
      <c r="O74" s="47">
        <f t="shared" si="13"/>
        <v>1.4237967154736424</v>
      </c>
      <c r="P74" s="9"/>
    </row>
    <row r="75" spans="1:16">
      <c r="A75" s="12"/>
      <c r="B75" s="25">
        <v>366</v>
      </c>
      <c r="C75" s="20" t="s">
        <v>86</v>
      </c>
      <c r="D75" s="46">
        <v>121712</v>
      </c>
      <c r="E75" s="46">
        <v>0</v>
      </c>
      <c r="F75" s="46">
        <v>0</v>
      </c>
      <c r="G75" s="46">
        <v>890513</v>
      </c>
      <c r="H75" s="46">
        <v>0</v>
      </c>
      <c r="I75" s="46">
        <v>32500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5"/>
        <v>1044725</v>
      </c>
      <c r="O75" s="47">
        <f t="shared" si="13"/>
        <v>9.8945409429280389</v>
      </c>
      <c r="P75" s="9"/>
    </row>
    <row r="76" spans="1:16">
      <c r="A76" s="12"/>
      <c r="B76" s="25">
        <v>368</v>
      </c>
      <c r="C76" s="20" t="s">
        <v>87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41553893</v>
      </c>
      <c r="L76" s="46">
        <v>0</v>
      </c>
      <c r="M76" s="46">
        <v>0</v>
      </c>
      <c r="N76" s="46">
        <f t="shared" si="15"/>
        <v>41553893</v>
      </c>
      <c r="O76" s="47">
        <f t="shared" si="13"/>
        <v>393.55495046691794</v>
      </c>
      <c r="P76" s="9"/>
    </row>
    <row r="77" spans="1:16">
      <c r="A77" s="12"/>
      <c r="B77" s="25">
        <v>369.9</v>
      </c>
      <c r="C77" s="20" t="s">
        <v>88</v>
      </c>
      <c r="D77" s="46">
        <v>1661867</v>
      </c>
      <c r="E77" s="46">
        <v>274019</v>
      </c>
      <c r="F77" s="46">
        <v>0</v>
      </c>
      <c r="G77" s="46">
        <v>2733928</v>
      </c>
      <c r="H77" s="46">
        <v>0</v>
      </c>
      <c r="I77" s="46">
        <v>1421316</v>
      </c>
      <c r="J77" s="46">
        <v>1363375</v>
      </c>
      <c r="K77" s="46">
        <v>121881</v>
      </c>
      <c r="L77" s="46">
        <v>0</v>
      </c>
      <c r="M77" s="46">
        <v>0</v>
      </c>
      <c r="N77" s="46">
        <f t="shared" si="15"/>
        <v>7576386</v>
      </c>
      <c r="O77" s="47">
        <f t="shared" si="13"/>
        <v>71.755592597503451</v>
      </c>
      <c r="P77" s="9"/>
    </row>
    <row r="78" spans="1:16" ht="15.75">
      <c r="A78" s="29" t="s">
        <v>58</v>
      </c>
      <c r="B78" s="30"/>
      <c r="C78" s="31"/>
      <c r="D78" s="32">
        <f t="shared" ref="D78:M78" si="16">SUM(D79:D85)</f>
        <v>45977939</v>
      </c>
      <c r="E78" s="32">
        <f t="shared" si="16"/>
        <v>195000</v>
      </c>
      <c r="F78" s="32">
        <f t="shared" si="16"/>
        <v>0</v>
      </c>
      <c r="G78" s="32">
        <f t="shared" si="16"/>
        <v>3214404</v>
      </c>
      <c r="H78" s="32">
        <f t="shared" si="16"/>
        <v>41417</v>
      </c>
      <c r="I78" s="32">
        <f t="shared" si="16"/>
        <v>25711629</v>
      </c>
      <c r="J78" s="32">
        <f t="shared" si="16"/>
        <v>7804097</v>
      </c>
      <c r="K78" s="32">
        <f t="shared" si="16"/>
        <v>0</v>
      </c>
      <c r="L78" s="32">
        <f t="shared" si="16"/>
        <v>0</v>
      </c>
      <c r="M78" s="32">
        <f t="shared" si="16"/>
        <v>0</v>
      </c>
      <c r="N78" s="32">
        <f>SUM(D78:M78)</f>
        <v>82944486</v>
      </c>
      <c r="O78" s="45">
        <f t="shared" si="13"/>
        <v>785.56329437614841</v>
      </c>
      <c r="P78" s="9"/>
    </row>
    <row r="79" spans="1:16">
      <c r="A79" s="12"/>
      <c r="B79" s="25">
        <v>381</v>
      </c>
      <c r="C79" s="20" t="s">
        <v>89</v>
      </c>
      <c r="D79" s="46">
        <v>45556018</v>
      </c>
      <c r="E79" s="46">
        <v>195000</v>
      </c>
      <c r="F79" s="46">
        <v>0</v>
      </c>
      <c r="G79" s="46">
        <v>1369355</v>
      </c>
      <c r="H79" s="46">
        <v>41417</v>
      </c>
      <c r="I79" s="46">
        <v>4670810</v>
      </c>
      <c r="J79" s="46">
        <v>1958459</v>
      </c>
      <c r="K79" s="46">
        <v>0</v>
      </c>
      <c r="L79" s="46">
        <v>0</v>
      </c>
      <c r="M79" s="46">
        <v>0</v>
      </c>
      <c r="N79" s="46">
        <f>SUM(D79:M79)</f>
        <v>53791059</v>
      </c>
      <c r="O79" s="47">
        <f t="shared" si="13"/>
        <v>509.45256946943721</v>
      </c>
      <c r="P79" s="9"/>
    </row>
    <row r="80" spans="1:16">
      <c r="A80" s="12"/>
      <c r="B80" s="25">
        <v>383</v>
      </c>
      <c r="C80" s="20" t="s">
        <v>155</v>
      </c>
      <c r="D80" s="46">
        <v>421921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ref="N80:N85" si="17">SUM(D80:M80)</f>
        <v>421921</v>
      </c>
      <c r="O80" s="47">
        <f t="shared" si="13"/>
        <v>3.9959937870551019</v>
      </c>
      <c r="P80" s="9"/>
    </row>
    <row r="81" spans="1:119">
      <c r="A81" s="12"/>
      <c r="B81" s="25">
        <v>384</v>
      </c>
      <c r="C81" s="20" t="s">
        <v>90</v>
      </c>
      <c r="D81" s="46">
        <v>0</v>
      </c>
      <c r="E81" s="46">
        <v>0</v>
      </c>
      <c r="F81" s="46">
        <v>0</v>
      </c>
      <c r="G81" s="46">
        <v>1479692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7"/>
        <v>1479692</v>
      </c>
      <c r="O81" s="47">
        <f t="shared" si="13"/>
        <v>14.014092777451555</v>
      </c>
      <c r="P81" s="9"/>
    </row>
    <row r="82" spans="1:119">
      <c r="A82" s="12"/>
      <c r="B82" s="25">
        <v>388.1</v>
      </c>
      <c r="C82" s="20" t="s">
        <v>156</v>
      </c>
      <c r="D82" s="46">
        <v>0</v>
      </c>
      <c r="E82" s="46">
        <v>0</v>
      </c>
      <c r="F82" s="46">
        <v>0</v>
      </c>
      <c r="G82" s="46">
        <v>365357</v>
      </c>
      <c r="H82" s="46">
        <v>0</v>
      </c>
      <c r="I82" s="46">
        <v>1649972</v>
      </c>
      <c r="J82" s="46">
        <v>1116685</v>
      </c>
      <c r="K82" s="46">
        <v>0</v>
      </c>
      <c r="L82" s="46">
        <v>0</v>
      </c>
      <c r="M82" s="46">
        <v>0</v>
      </c>
      <c r="N82" s="46">
        <f t="shared" si="17"/>
        <v>3132014</v>
      </c>
      <c r="O82" s="47">
        <f t="shared" si="13"/>
        <v>29.663156100240563</v>
      </c>
      <c r="P82" s="9"/>
    </row>
    <row r="83" spans="1:119">
      <c r="A83" s="12"/>
      <c r="B83" s="25">
        <v>389.1</v>
      </c>
      <c r="C83" s="20" t="s">
        <v>126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14330032</v>
      </c>
      <c r="J83" s="46">
        <v>4419212</v>
      </c>
      <c r="K83" s="46">
        <v>0</v>
      </c>
      <c r="L83" s="46">
        <v>0</v>
      </c>
      <c r="M83" s="46">
        <v>0</v>
      </c>
      <c r="N83" s="46">
        <f t="shared" si="17"/>
        <v>18749244</v>
      </c>
      <c r="O83" s="47">
        <f t="shared" si="13"/>
        <v>177.57320099255583</v>
      </c>
      <c r="P83" s="9"/>
    </row>
    <row r="84" spans="1:119">
      <c r="A84" s="12"/>
      <c r="B84" s="25">
        <v>389.2</v>
      </c>
      <c r="C84" s="20" t="s">
        <v>127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309741</v>
      </c>
      <c r="K84" s="46">
        <v>0</v>
      </c>
      <c r="L84" s="46">
        <v>0</v>
      </c>
      <c r="M84" s="46">
        <v>0</v>
      </c>
      <c r="N84" s="46">
        <f t="shared" si="17"/>
        <v>309741</v>
      </c>
      <c r="O84" s="47">
        <f t="shared" si="13"/>
        <v>2.9335423256871178</v>
      </c>
      <c r="P84" s="9"/>
    </row>
    <row r="85" spans="1:119" ht="15.75" thickBot="1">
      <c r="A85" s="12"/>
      <c r="B85" s="25">
        <v>389.8</v>
      </c>
      <c r="C85" s="20" t="s">
        <v>129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5060815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7"/>
        <v>5060815</v>
      </c>
      <c r="O85" s="47">
        <f t="shared" si="13"/>
        <v>47.930738923720945</v>
      </c>
      <c r="P85" s="9"/>
    </row>
    <row r="86" spans="1:119" ht="16.5" thickBot="1">
      <c r="A86" s="14" t="s">
        <v>76</v>
      </c>
      <c r="B86" s="23"/>
      <c r="C86" s="22"/>
      <c r="D86" s="15">
        <f t="shared" ref="D86:M86" si="18">SUM(D5,D17,D28,D49,D66,D70,D78)</f>
        <v>121654309</v>
      </c>
      <c r="E86" s="15">
        <f t="shared" si="18"/>
        <v>13658353</v>
      </c>
      <c r="F86" s="15">
        <f t="shared" si="18"/>
        <v>0</v>
      </c>
      <c r="G86" s="15">
        <f t="shared" si="18"/>
        <v>36506231</v>
      </c>
      <c r="H86" s="15">
        <f t="shared" si="18"/>
        <v>478177</v>
      </c>
      <c r="I86" s="15">
        <f t="shared" si="18"/>
        <v>438297650</v>
      </c>
      <c r="J86" s="15">
        <f t="shared" si="18"/>
        <v>92912788</v>
      </c>
      <c r="K86" s="15">
        <f t="shared" si="18"/>
        <v>109677295</v>
      </c>
      <c r="L86" s="15">
        <f t="shared" si="18"/>
        <v>0</v>
      </c>
      <c r="M86" s="15">
        <f t="shared" si="18"/>
        <v>0</v>
      </c>
      <c r="N86" s="15">
        <f>SUM(D86:M86)</f>
        <v>813184803</v>
      </c>
      <c r="O86" s="38">
        <f t="shared" si="13"/>
        <v>7701.6347148296172</v>
      </c>
      <c r="P86" s="6"/>
      <c r="Q86" s="2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</row>
    <row r="87" spans="1:119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9"/>
    </row>
    <row r="88" spans="1:119">
      <c r="A88" s="40"/>
      <c r="B88" s="41"/>
      <c r="C88" s="41"/>
      <c r="D88" s="42"/>
      <c r="E88" s="42"/>
      <c r="F88" s="42"/>
      <c r="G88" s="42"/>
      <c r="H88" s="42"/>
      <c r="I88" s="42"/>
      <c r="J88" s="42"/>
      <c r="K88" s="42"/>
      <c r="L88" s="48" t="s">
        <v>160</v>
      </c>
      <c r="M88" s="48"/>
      <c r="N88" s="48"/>
      <c r="O88" s="43">
        <v>105586</v>
      </c>
    </row>
    <row r="89" spans="1:119">
      <c r="A89" s="49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1"/>
    </row>
    <row r="90" spans="1:119" ht="15.75" customHeight="1" thickBot="1">
      <c r="A90" s="52" t="s">
        <v>105</v>
      </c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4"/>
    </row>
  </sheetData>
  <mergeCells count="10">
    <mergeCell ref="L88:N88"/>
    <mergeCell ref="A89:O89"/>
    <mergeCell ref="A90:O9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102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95</v>
      </c>
      <c r="B3" s="62"/>
      <c r="C3" s="63"/>
      <c r="D3" s="67" t="s">
        <v>52</v>
      </c>
      <c r="E3" s="68"/>
      <c r="F3" s="68"/>
      <c r="G3" s="68"/>
      <c r="H3" s="69"/>
      <c r="I3" s="67" t="s">
        <v>53</v>
      </c>
      <c r="J3" s="69"/>
      <c r="K3" s="67" t="s">
        <v>55</v>
      </c>
      <c r="L3" s="69"/>
      <c r="M3" s="36"/>
      <c r="N3" s="37"/>
      <c r="O3" s="70" t="s">
        <v>100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96</v>
      </c>
      <c r="F4" s="34" t="s">
        <v>97</v>
      </c>
      <c r="G4" s="34" t="s">
        <v>98</v>
      </c>
      <c r="H4" s="34" t="s">
        <v>5</v>
      </c>
      <c r="I4" s="34" t="s">
        <v>6</v>
      </c>
      <c r="J4" s="35" t="s">
        <v>99</v>
      </c>
      <c r="K4" s="35" t="s">
        <v>7</v>
      </c>
      <c r="L4" s="35" t="s">
        <v>8</v>
      </c>
      <c r="M4" s="35" t="s">
        <v>9</v>
      </c>
      <c r="N4" s="35" t="s">
        <v>54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44010058</v>
      </c>
      <c r="E5" s="27">
        <f t="shared" si="0"/>
        <v>4087551</v>
      </c>
      <c r="F5" s="27">
        <f t="shared" si="0"/>
        <v>0</v>
      </c>
      <c r="G5" s="27">
        <f t="shared" si="0"/>
        <v>5584212</v>
      </c>
      <c r="H5" s="27">
        <f t="shared" si="0"/>
        <v>0</v>
      </c>
      <c r="I5" s="27">
        <f t="shared" si="0"/>
        <v>1379040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55060861</v>
      </c>
      <c r="O5" s="33">
        <f t="shared" ref="O5:O36" si="1">(N5/O$87)</f>
        <v>528.49125113979937</v>
      </c>
      <c r="P5" s="6"/>
    </row>
    <row r="6" spans="1:133">
      <c r="A6" s="12"/>
      <c r="B6" s="25">
        <v>311</v>
      </c>
      <c r="C6" s="20" t="s">
        <v>2</v>
      </c>
      <c r="D6" s="46">
        <v>29275040</v>
      </c>
      <c r="E6" s="46">
        <v>4087551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33362591</v>
      </c>
      <c r="O6" s="47">
        <f t="shared" si="1"/>
        <v>320.22451408552092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1379040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1379040</v>
      </c>
      <c r="O7" s="47">
        <f t="shared" si="1"/>
        <v>13.236454384028411</v>
      </c>
      <c r="P7" s="9"/>
    </row>
    <row r="8" spans="1:133">
      <c r="A8" s="12"/>
      <c r="B8" s="25">
        <v>312.3</v>
      </c>
      <c r="C8" s="20" t="s">
        <v>11</v>
      </c>
      <c r="D8" s="46">
        <v>0</v>
      </c>
      <c r="E8" s="46">
        <v>0</v>
      </c>
      <c r="F8" s="46">
        <v>0</v>
      </c>
      <c r="G8" s="46">
        <v>434101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434101</v>
      </c>
      <c r="O8" s="47">
        <f t="shared" si="1"/>
        <v>4.1666362720161247</v>
      </c>
      <c r="P8" s="9"/>
    </row>
    <row r="9" spans="1:133">
      <c r="A9" s="12"/>
      <c r="B9" s="25">
        <v>312.41000000000003</v>
      </c>
      <c r="C9" s="20" t="s">
        <v>13</v>
      </c>
      <c r="D9" s="46">
        <v>0</v>
      </c>
      <c r="E9" s="46">
        <v>0</v>
      </c>
      <c r="F9" s="46">
        <v>0</v>
      </c>
      <c r="G9" s="46">
        <v>2634013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2634013</v>
      </c>
      <c r="O9" s="47">
        <f t="shared" si="1"/>
        <v>25.282075154772759</v>
      </c>
      <c r="P9" s="9"/>
    </row>
    <row r="10" spans="1:133">
      <c r="A10" s="12"/>
      <c r="B10" s="25">
        <v>312.42</v>
      </c>
      <c r="C10" s="20" t="s">
        <v>12</v>
      </c>
      <c r="D10" s="46">
        <v>0</v>
      </c>
      <c r="E10" s="46">
        <v>0</v>
      </c>
      <c r="F10" s="46">
        <v>0</v>
      </c>
      <c r="G10" s="46">
        <v>2516098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2516098</v>
      </c>
      <c r="O10" s="47">
        <f t="shared" si="1"/>
        <v>24.150290348898594</v>
      </c>
      <c r="P10" s="9"/>
    </row>
    <row r="11" spans="1:133">
      <c r="A11" s="12"/>
      <c r="B11" s="25">
        <v>314.10000000000002</v>
      </c>
      <c r="C11" s="20" t="s">
        <v>14</v>
      </c>
      <c r="D11" s="46">
        <v>8309670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8309670</v>
      </c>
      <c r="O11" s="47">
        <f t="shared" si="1"/>
        <v>79.758794452176417</v>
      </c>
      <c r="P11" s="9"/>
    </row>
    <row r="12" spans="1:133">
      <c r="A12" s="12"/>
      <c r="B12" s="25">
        <v>314.3</v>
      </c>
      <c r="C12" s="20" t="s">
        <v>15</v>
      </c>
      <c r="D12" s="46">
        <v>1688038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1688038</v>
      </c>
      <c r="O12" s="47">
        <f t="shared" si="1"/>
        <v>16.202313192878055</v>
      </c>
      <c r="P12" s="9"/>
    </row>
    <row r="13" spans="1:133">
      <c r="A13" s="12"/>
      <c r="B13" s="25">
        <v>314.39999999999998</v>
      </c>
      <c r="C13" s="20" t="s">
        <v>17</v>
      </c>
      <c r="D13" s="46">
        <v>164318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164318</v>
      </c>
      <c r="O13" s="47">
        <f t="shared" si="1"/>
        <v>1.5771752171617794</v>
      </c>
      <c r="P13" s="9"/>
    </row>
    <row r="14" spans="1:133">
      <c r="A14" s="12"/>
      <c r="B14" s="25">
        <v>314.7</v>
      </c>
      <c r="C14" s="20" t="s">
        <v>114</v>
      </c>
      <c r="D14" s="46">
        <v>17963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17963</v>
      </c>
      <c r="O14" s="47">
        <f t="shared" si="1"/>
        <v>0.17241445505591016</v>
      </c>
      <c r="P14" s="9"/>
    </row>
    <row r="15" spans="1:133">
      <c r="A15" s="12"/>
      <c r="B15" s="25">
        <v>314.8</v>
      </c>
      <c r="C15" s="20" t="s">
        <v>18</v>
      </c>
      <c r="D15" s="46">
        <v>253261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253261</v>
      </c>
      <c r="O15" s="47">
        <f t="shared" si="1"/>
        <v>2.4308777655132698</v>
      </c>
      <c r="P15" s="9"/>
    </row>
    <row r="16" spans="1:133">
      <c r="A16" s="12"/>
      <c r="B16" s="25">
        <v>315</v>
      </c>
      <c r="C16" s="20" t="s">
        <v>115</v>
      </c>
      <c r="D16" s="46">
        <v>4301768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4301768</v>
      </c>
      <c r="O16" s="47">
        <f t="shared" si="1"/>
        <v>41.289705811777125</v>
      </c>
      <c r="P16" s="9"/>
    </row>
    <row r="17" spans="1:16" ht="15.75">
      <c r="A17" s="29" t="s">
        <v>19</v>
      </c>
      <c r="B17" s="30"/>
      <c r="C17" s="31"/>
      <c r="D17" s="32">
        <f t="shared" ref="D17:M17" si="3">SUM(D18:D27)</f>
        <v>4121562</v>
      </c>
      <c r="E17" s="32">
        <f t="shared" si="3"/>
        <v>0</v>
      </c>
      <c r="F17" s="32">
        <f t="shared" si="3"/>
        <v>0</v>
      </c>
      <c r="G17" s="32">
        <f t="shared" si="3"/>
        <v>3181378</v>
      </c>
      <c r="H17" s="32">
        <f t="shared" si="3"/>
        <v>0</v>
      </c>
      <c r="I17" s="32">
        <f t="shared" si="3"/>
        <v>2641358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9944298</v>
      </c>
      <c r="O17" s="45">
        <f t="shared" si="1"/>
        <v>95.448461870710759</v>
      </c>
      <c r="P17" s="10"/>
    </row>
    <row r="18" spans="1:16">
      <c r="A18" s="12"/>
      <c r="B18" s="25">
        <v>322</v>
      </c>
      <c r="C18" s="20" t="s">
        <v>0</v>
      </c>
      <c r="D18" s="46">
        <v>1604863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1604863</v>
      </c>
      <c r="O18" s="47">
        <f t="shared" si="1"/>
        <v>15.40397370062869</v>
      </c>
      <c r="P18" s="9"/>
    </row>
    <row r="19" spans="1:16">
      <c r="A19" s="12"/>
      <c r="B19" s="25">
        <v>323.39999999999998</v>
      </c>
      <c r="C19" s="20" t="s">
        <v>20</v>
      </c>
      <c r="D19" s="46">
        <v>234659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4">SUM(D19:M19)</f>
        <v>234659</v>
      </c>
      <c r="O19" s="47">
        <f t="shared" si="1"/>
        <v>2.2523299899217739</v>
      </c>
      <c r="P19" s="9"/>
    </row>
    <row r="20" spans="1:16">
      <c r="A20" s="12"/>
      <c r="B20" s="25">
        <v>323.7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703184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703184</v>
      </c>
      <c r="O20" s="47">
        <f t="shared" si="1"/>
        <v>6.7493785093823488</v>
      </c>
      <c r="P20" s="9"/>
    </row>
    <row r="21" spans="1:16">
      <c r="A21" s="12"/>
      <c r="B21" s="25">
        <v>324.12</v>
      </c>
      <c r="C21" s="20" t="s">
        <v>22</v>
      </c>
      <c r="D21" s="46">
        <v>0</v>
      </c>
      <c r="E21" s="46">
        <v>0</v>
      </c>
      <c r="F21" s="46">
        <v>0</v>
      </c>
      <c r="G21" s="46">
        <v>613046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613046</v>
      </c>
      <c r="O21" s="47">
        <f t="shared" si="1"/>
        <v>5.8842059797475645</v>
      </c>
      <c r="P21" s="9"/>
    </row>
    <row r="22" spans="1:16">
      <c r="A22" s="12"/>
      <c r="B22" s="25">
        <v>324.22000000000003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1928491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1928491</v>
      </c>
      <c r="O22" s="47">
        <f t="shared" si="1"/>
        <v>18.510255794980083</v>
      </c>
      <c r="P22" s="9"/>
    </row>
    <row r="23" spans="1:16">
      <c r="A23" s="12"/>
      <c r="B23" s="25">
        <v>324.32</v>
      </c>
      <c r="C23" s="20" t="s">
        <v>24</v>
      </c>
      <c r="D23" s="46">
        <v>0</v>
      </c>
      <c r="E23" s="46">
        <v>0</v>
      </c>
      <c r="F23" s="46">
        <v>0</v>
      </c>
      <c r="G23" s="46">
        <v>1535992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1535992</v>
      </c>
      <c r="O23" s="47">
        <f t="shared" si="1"/>
        <v>14.742928444593751</v>
      </c>
      <c r="P23" s="9"/>
    </row>
    <row r="24" spans="1:16">
      <c r="A24" s="12"/>
      <c r="B24" s="25">
        <v>324.62</v>
      </c>
      <c r="C24" s="20" t="s">
        <v>25</v>
      </c>
      <c r="D24" s="46">
        <v>0</v>
      </c>
      <c r="E24" s="46">
        <v>0</v>
      </c>
      <c r="F24" s="46">
        <v>0</v>
      </c>
      <c r="G24" s="46">
        <v>1028288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1028288</v>
      </c>
      <c r="O24" s="47">
        <f t="shared" si="1"/>
        <v>9.8698277103229834</v>
      </c>
      <c r="P24" s="9"/>
    </row>
    <row r="25" spans="1:16">
      <c r="A25" s="12"/>
      <c r="B25" s="25">
        <v>325.10000000000002</v>
      </c>
      <c r="C25" s="20" t="s">
        <v>26</v>
      </c>
      <c r="D25" s="46">
        <v>0</v>
      </c>
      <c r="E25" s="46">
        <v>0</v>
      </c>
      <c r="F25" s="46">
        <v>0</v>
      </c>
      <c r="G25" s="46">
        <v>4052</v>
      </c>
      <c r="H25" s="46">
        <v>0</v>
      </c>
      <c r="I25" s="46">
        <v>9683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13735</v>
      </c>
      <c r="O25" s="47">
        <f t="shared" si="1"/>
        <v>0.13183279742765272</v>
      </c>
      <c r="P25" s="9"/>
    </row>
    <row r="26" spans="1:16">
      <c r="A26" s="12"/>
      <c r="B26" s="25">
        <v>329</v>
      </c>
      <c r="C26" s="20" t="s">
        <v>27</v>
      </c>
      <c r="D26" s="46">
        <v>2265156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4" si="5">SUM(D26:M26)</f>
        <v>2265156</v>
      </c>
      <c r="O26" s="47">
        <f t="shared" si="1"/>
        <v>21.741671065892405</v>
      </c>
      <c r="P26" s="9"/>
    </row>
    <row r="27" spans="1:16">
      <c r="A27" s="12"/>
      <c r="B27" s="25">
        <v>367</v>
      </c>
      <c r="C27" s="20" t="s">
        <v>148</v>
      </c>
      <c r="D27" s="46">
        <v>16884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16884</v>
      </c>
      <c r="O27" s="47">
        <f t="shared" si="1"/>
        <v>0.16205787781350484</v>
      </c>
      <c r="P27" s="9"/>
    </row>
    <row r="28" spans="1:16" ht="15.75">
      <c r="A28" s="29" t="s">
        <v>29</v>
      </c>
      <c r="B28" s="30"/>
      <c r="C28" s="31"/>
      <c r="D28" s="32">
        <f t="shared" ref="D28:M28" si="6">SUM(D29:D47)</f>
        <v>11632815</v>
      </c>
      <c r="E28" s="32">
        <f t="shared" si="6"/>
        <v>1510823</v>
      </c>
      <c r="F28" s="32">
        <f t="shared" si="6"/>
        <v>0</v>
      </c>
      <c r="G28" s="32">
        <f t="shared" si="6"/>
        <v>5046934</v>
      </c>
      <c r="H28" s="32">
        <f t="shared" si="6"/>
        <v>0</v>
      </c>
      <c r="I28" s="32">
        <f t="shared" si="6"/>
        <v>14285163</v>
      </c>
      <c r="J28" s="32">
        <f t="shared" si="6"/>
        <v>162631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44">
        <f t="shared" si="5"/>
        <v>32638366</v>
      </c>
      <c r="O28" s="45">
        <f t="shared" si="1"/>
        <v>313.27317752075635</v>
      </c>
      <c r="P28" s="10"/>
    </row>
    <row r="29" spans="1:16">
      <c r="A29" s="12"/>
      <c r="B29" s="25">
        <v>331.2</v>
      </c>
      <c r="C29" s="20" t="s">
        <v>28</v>
      </c>
      <c r="D29" s="46">
        <v>36571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36571</v>
      </c>
      <c r="O29" s="47">
        <f t="shared" si="1"/>
        <v>0.35101982051158997</v>
      </c>
      <c r="P29" s="9"/>
    </row>
    <row r="30" spans="1:16">
      <c r="A30" s="12"/>
      <c r="B30" s="25">
        <v>331.31</v>
      </c>
      <c r="C30" s="20" t="s">
        <v>149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102916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102916</v>
      </c>
      <c r="O30" s="47">
        <f t="shared" si="1"/>
        <v>0.98781974372510439</v>
      </c>
      <c r="P30" s="9"/>
    </row>
    <row r="31" spans="1:16">
      <c r="A31" s="12"/>
      <c r="B31" s="25">
        <v>331.41</v>
      </c>
      <c r="C31" s="20" t="s">
        <v>33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3095246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3095246</v>
      </c>
      <c r="O31" s="47">
        <f t="shared" si="1"/>
        <v>29.709132792628498</v>
      </c>
      <c r="P31" s="9"/>
    </row>
    <row r="32" spans="1:16">
      <c r="A32" s="12"/>
      <c r="B32" s="25">
        <v>331.49</v>
      </c>
      <c r="C32" s="20" t="s">
        <v>150</v>
      </c>
      <c r="D32" s="46">
        <v>0</v>
      </c>
      <c r="E32" s="46">
        <v>0</v>
      </c>
      <c r="F32" s="46">
        <v>0</v>
      </c>
      <c r="G32" s="46">
        <v>861780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861780</v>
      </c>
      <c r="O32" s="47">
        <f t="shared" si="1"/>
        <v>8.2716321927340797</v>
      </c>
      <c r="P32" s="9"/>
    </row>
    <row r="33" spans="1:16">
      <c r="A33" s="12"/>
      <c r="B33" s="25">
        <v>331.5</v>
      </c>
      <c r="C33" s="20" t="s">
        <v>30</v>
      </c>
      <c r="D33" s="46">
        <v>0</v>
      </c>
      <c r="E33" s="46">
        <v>1020278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1020278</v>
      </c>
      <c r="O33" s="47">
        <f t="shared" si="1"/>
        <v>9.7929452416374723</v>
      </c>
      <c r="P33" s="9"/>
    </row>
    <row r="34" spans="1:16">
      <c r="A34" s="12"/>
      <c r="B34" s="25">
        <v>334.2</v>
      </c>
      <c r="C34" s="20" t="s">
        <v>31</v>
      </c>
      <c r="D34" s="46">
        <v>110521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110521</v>
      </c>
      <c r="O34" s="47">
        <f t="shared" si="1"/>
        <v>1.0608148965782023</v>
      </c>
      <c r="P34" s="9"/>
    </row>
    <row r="35" spans="1:16">
      <c r="A35" s="12"/>
      <c r="B35" s="25">
        <v>334.41</v>
      </c>
      <c r="C35" s="20" t="s">
        <v>37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10904317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4" si="7">SUM(D35:M35)</f>
        <v>10904317</v>
      </c>
      <c r="O35" s="47">
        <f t="shared" si="1"/>
        <v>104.66302250803858</v>
      </c>
      <c r="P35" s="9"/>
    </row>
    <row r="36" spans="1:16">
      <c r="A36" s="12"/>
      <c r="B36" s="25">
        <v>334.49</v>
      </c>
      <c r="C36" s="20" t="s">
        <v>39</v>
      </c>
      <c r="D36" s="46">
        <v>391146</v>
      </c>
      <c r="E36" s="46">
        <v>0</v>
      </c>
      <c r="F36" s="46">
        <v>0</v>
      </c>
      <c r="G36" s="46">
        <v>1747953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2139099</v>
      </c>
      <c r="O36" s="47">
        <f t="shared" si="1"/>
        <v>20.531736814320681</v>
      </c>
      <c r="P36" s="9"/>
    </row>
    <row r="37" spans="1:16">
      <c r="A37" s="12"/>
      <c r="B37" s="25">
        <v>334.5</v>
      </c>
      <c r="C37" s="20" t="s">
        <v>40</v>
      </c>
      <c r="D37" s="46">
        <v>0</v>
      </c>
      <c r="E37" s="46">
        <v>490545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490545</v>
      </c>
      <c r="O37" s="47">
        <f t="shared" ref="O37:O68" si="8">(N37/O$87)</f>
        <v>4.708403321015501</v>
      </c>
      <c r="P37" s="9"/>
    </row>
    <row r="38" spans="1:16">
      <c r="A38" s="12"/>
      <c r="B38" s="25">
        <v>334.7</v>
      </c>
      <c r="C38" s="20" t="s">
        <v>41</v>
      </c>
      <c r="D38" s="46">
        <v>0</v>
      </c>
      <c r="E38" s="46">
        <v>0</v>
      </c>
      <c r="F38" s="46">
        <v>0</v>
      </c>
      <c r="G38" s="46">
        <v>1236550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1236550</v>
      </c>
      <c r="O38" s="47">
        <f t="shared" si="8"/>
        <v>11.868791092767673</v>
      </c>
      <c r="P38" s="9"/>
    </row>
    <row r="39" spans="1:16">
      <c r="A39" s="12"/>
      <c r="B39" s="25">
        <v>335.12</v>
      </c>
      <c r="C39" s="20" t="s">
        <v>151</v>
      </c>
      <c r="D39" s="46">
        <v>2699611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2699611</v>
      </c>
      <c r="O39" s="47">
        <f t="shared" si="8"/>
        <v>25.911705139895378</v>
      </c>
      <c r="P39" s="9"/>
    </row>
    <row r="40" spans="1:16">
      <c r="A40" s="12"/>
      <c r="B40" s="25">
        <v>335.14</v>
      </c>
      <c r="C40" s="20" t="s">
        <v>116</v>
      </c>
      <c r="D40" s="46">
        <v>232445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232445</v>
      </c>
      <c r="O40" s="47">
        <f t="shared" si="8"/>
        <v>2.2310793300379133</v>
      </c>
      <c r="P40" s="9"/>
    </row>
    <row r="41" spans="1:16">
      <c r="A41" s="12"/>
      <c r="B41" s="25">
        <v>335.15</v>
      </c>
      <c r="C41" s="20" t="s">
        <v>117</v>
      </c>
      <c r="D41" s="46">
        <v>93563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93563</v>
      </c>
      <c r="O41" s="47">
        <f t="shared" si="8"/>
        <v>0.8980467437730959</v>
      </c>
      <c r="P41" s="9"/>
    </row>
    <row r="42" spans="1:16">
      <c r="A42" s="12"/>
      <c r="B42" s="25">
        <v>335.18</v>
      </c>
      <c r="C42" s="20" t="s">
        <v>118</v>
      </c>
      <c r="D42" s="46">
        <v>6292201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6292201</v>
      </c>
      <c r="O42" s="47">
        <f t="shared" si="8"/>
        <v>60.394500167970435</v>
      </c>
      <c r="P42" s="9"/>
    </row>
    <row r="43" spans="1:16">
      <c r="A43" s="12"/>
      <c r="B43" s="25">
        <v>335.21</v>
      </c>
      <c r="C43" s="20" t="s">
        <v>152</v>
      </c>
      <c r="D43" s="46">
        <v>69520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69520</v>
      </c>
      <c r="O43" s="47">
        <f t="shared" si="8"/>
        <v>0.66727455967749671</v>
      </c>
      <c r="P43" s="9"/>
    </row>
    <row r="44" spans="1:16">
      <c r="A44" s="12"/>
      <c r="B44" s="25">
        <v>335.49</v>
      </c>
      <c r="C44" s="20" t="s">
        <v>46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162631</v>
      </c>
      <c r="K44" s="46">
        <v>0</v>
      </c>
      <c r="L44" s="46">
        <v>0</v>
      </c>
      <c r="M44" s="46">
        <v>0</v>
      </c>
      <c r="N44" s="46">
        <f t="shared" si="7"/>
        <v>162631</v>
      </c>
      <c r="O44" s="47">
        <f t="shared" si="8"/>
        <v>1.5609828670154053</v>
      </c>
      <c r="P44" s="9"/>
    </row>
    <row r="45" spans="1:16">
      <c r="A45" s="12"/>
      <c r="B45" s="25">
        <v>337.2</v>
      </c>
      <c r="C45" s="20" t="s">
        <v>47</v>
      </c>
      <c r="D45" s="46">
        <v>607907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607907</v>
      </c>
      <c r="O45" s="47">
        <f t="shared" si="8"/>
        <v>5.8348802610740513</v>
      </c>
      <c r="P45" s="9"/>
    </row>
    <row r="46" spans="1:16">
      <c r="A46" s="12"/>
      <c r="B46" s="25">
        <v>337.7</v>
      </c>
      <c r="C46" s="20" t="s">
        <v>50</v>
      </c>
      <c r="D46" s="46">
        <v>1099330</v>
      </c>
      <c r="E46" s="46">
        <v>0</v>
      </c>
      <c r="F46" s="46">
        <v>0</v>
      </c>
      <c r="G46" s="46">
        <v>1200651</v>
      </c>
      <c r="H46" s="46">
        <v>0</v>
      </c>
      <c r="I46" s="46">
        <v>69085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2369066</v>
      </c>
      <c r="O46" s="47">
        <f t="shared" si="8"/>
        <v>22.739031530450642</v>
      </c>
      <c r="P46" s="9"/>
    </row>
    <row r="47" spans="1:16">
      <c r="A47" s="12"/>
      <c r="B47" s="25">
        <v>337.9</v>
      </c>
      <c r="C47" s="20" t="s">
        <v>51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113599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113599</v>
      </c>
      <c r="O47" s="47">
        <f t="shared" si="8"/>
        <v>1.0903584969045448</v>
      </c>
      <c r="P47" s="9"/>
    </row>
    <row r="48" spans="1:16" ht="15.75">
      <c r="A48" s="29" t="s">
        <v>56</v>
      </c>
      <c r="B48" s="30"/>
      <c r="C48" s="31"/>
      <c r="D48" s="32">
        <f t="shared" ref="D48:M48" si="9">SUM(D49:D64)</f>
        <v>5752946</v>
      </c>
      <c r="E48" s="32">
        <f t="shared" si="9"/>
        <v>4500206</v>
      </c>
      <c r="F48" s="32">
        <f t="shared" si="9"/>
        <v>0</v>
      </c>
      <c r="G48" s="32">
        <f t="shared" si="9"/>
        <v>494509</v>
      </c>
      <c r="H48" s="32">
        <f t="shared" si="9"/>
        <v>0</v>
      </c>
      <c r="I48" s="32">
        <f t="shared" si="9"/>
        <v>391753238</v>
      </c>
      <c r="J48" s="32">
        <f t="shared" si="9"/>
        <v>82619465</v>
      </c>
      <c r="K48" s="32">
        <f t="shared" si="9"/>
        <v>0</v>
      </c>
      <c r="L48" s="32">
        <f t="shared" si="9"/>
        <v>0</v>
      </c>
      <c r="M48" s="32">
        <f t="shared" si="9"/>
        <v>0</v>
      </c>
      <c r="N48" s="32">
        <f>SUM(D48:M48)</f>
        <v>485120364</v>
      </c>
      <c r="O48" s="45">
        <f t="shared" si="8"/>
        <v>4656.3359792676492</v>
      </c>
      <c r="P48" s="10"/>
    </row>
    <row r="49" spans="1:16">
      <c r="A49" s="12"/>
      <c r="B49" s="25">
        <v>341.2</v>
      </c>
      <c r="C49" s="20" t="s">
        <v>120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82619465</v>
      </c>
      <c r="K49" s="46">
        <v>0</v>
      </c>
      <c r="L49" s="46">
        <v>0</v>
      </c>
      <c r="M49" s="46">
        <v>0</v>
      </c>
      <c r="N49" s="46">
        <f t="shared" ref="N49:N64" si="10">SUM(D49:M49)</f>
        <v>82619465</v>
      </c>
      <c r="O49" s="47">
        <f t="shared" si="8"/>
        <v>793.00729471612999</v>
      </c>
      <c r="P49" s="9"/>
    </row>
    <row r="50" spans="1:16">
      <c r="A50" s="12"/>
      <c r="B50" s="25">
        <v>341.9</v>
      </c>
      <c r="C50" s="20" t="s">
        <v>121</v>
      </c>
      <c r="D50" s="46">
        <v>113960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113960</v>
      </c>
      <c r="O50" s="47">
        <f t="shared" si="8"/>
        <v>1.0938234870662764</v>
      </c>
      <c r="P50" s="9"/>
    </row>
    <row r="51" spans="1:16">
      <c r="A51" s="12"/>
      <c r="B51" s="25">
        <v>342.1</v>
      </c>
      <c r="C51" s="20" t="s">
        <v>62</v>
      </c>
      <c r="D51" s="46">
        <v>934140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934140</v>
      </c>
      <c r="O51" s="47">
        <f t="shared" si="8"/>
        <v>8.9661659547919559</v>
      </c>
      <c r="P51" s="9"/>
    </row>
    <row r="52" spans="1:16">
      <c r="A52" s="12"/>
      <c r="B52" s="25">
        <v>342.2</v>
      </c>
      <c r="C52" s="20" t="s">
        <v>63</v>
      </c>
      <c r="D52" s="46">
        <v>267151</v>
      </c>
      <c r="E52" s="46">
        <v>0</v>
      </c>
      <c r="F52" s="46">
        <v>0</v>
      </c>
      <c r="G52" s="46">
        <v>494509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761660</v>
      </c>
      <c r="O52" s="47">
        <f t="shared" si="8"/>
        <v>7.3106493257186731</v>
      </c>
      <c r="P52" s="9"/>
    </row>
    <row r="53" spans="1:16">
      <c r="A53" s="12"/>
      <c r="B53" s="25">
        <v>343.1</v>
      </c>
      <c r="C53" s="20" t="s">
        <v>64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303483541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303483541</v>
      </c>
      <c r="O53" s="47">
        <f t="shared" si="8"/>
        <v>2912.929318040025</v>
      </c>
      <c r="P53" s="9"/>
    </row>
    <row r="54" spans="1:16">
      <c r="A54" s="12"/>
      <c r="B54" s="25">
        <v>343.3</v>
      </c>
      <c r="C54" s="20" t="s">
        <v>65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30611217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30611217</v>
      </c>
      <c r="O54" s="47">
        <f t="shared" si="8"/>
        <v>293.81597158900036</v>
      </c>
      <c r="P54" s="9"/>
    </row>
    <row r="55" spans="1:16">
      <c r="A55" s="12"/>
      <c r="B55" s="25">
        <v>343.4</v>
      </c>
      <c r="C55" s="20" t="s">
        <v>66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15237685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15237685</v>
      </c>
      <c r="O55" s="47">
        <f t="shared" si="8"/>
        <v>146.25603493785093</v>
      </c>
      <c r="P55" s="9"/>
    </row>
    <row r="56" spans="1:16">
      <c r="A56" s="12"/>
      <c r="B56" s="25">
        <v>343.5</v>
      </c>
      <c r="C56" s="20" t="s">
        <v>67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31328329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31328329</v>
      </c>
      <c r="O56" s="47">
        <f t="shared" si="8"/>
        <v>300.69903536977495</v>
      </c>
      <c r="P56" s="9"/>
    </row>
    <row r="57" spans="1:16">
      <c r="A57" s="12"/>
      <c r="B57" s="25">
        <v>343.8</v>
      </c>
      <c r="C57" s="20" t="s">
        <v>68</v>
      </c>
      <c r="D57" s="46">
        <v>583135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583135</v>
      </c>
      <c r="O57" s="47">
        <f t="shared" si="8"/>
        <v>5.5971109084801078</v>
      </c>
      <c r="P57" s="9"/>
    </row>
    <row r="58" spans="1:16">
      <c r="A58" s="12"/>
      <c r="B58" s="25">
        <v>343.9</v>
      </c>
      <c r="C58" s="20" t="s">
        <v>69</v>
      </c>
      <c r="D58" s="46">
        <v>675080</v>
      </c>
      <c r="E58" s="46">
        <v>4500206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5175286</v>
      </c>
      <c r="O58" s="47">
        <f t="shared" si="8"/>
        <v>49.674002975476313</v>
      </c>
      <c r="P58" s="9"/>
    </row>
    <row r="59" spans="1:16">
      <c r="A59" s="12"/>
      <c r="B59" s="25">
        <v>344.1</v>
      </c>
      <c r="C59" s="20" t="s">
        <v>122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5194038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5194038</v>
      </c>
      <c r="O59" s="47">
        <f t="shared" si="8"/>
        <v>49.853990497672413</v>
      </c>
      <c r="P59" s="9"/>
    </row>
    <row r="60" spans="1:16">
      <c r="A60" s="12"/>
      <c r="B60" s="25">
        <v>344.5</v>
      </c>
      <c r="C60" s="20" t="s">
        <v>123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800453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800453</v>
      </c>
      <c r="O60" s="47">
        <f t="shared" si="8"/>
        <v>7.6829965925997028</v>
      </c>
      <c r="P60" s="9"/>
    </row>
    <row r="61" spans="1:16">
      <c r="A61" s="12"/>
      <c r="B61" s="25">
        <v>344.9</v>
      </c>
      <c r="C61" s="20" t="s">
        <v>153</v>
      </c>
      <c r="D61" s="46">
        <v>13873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13873</v>
      </c>
      <c r="O61" s="47">
        <f t="shared" si="8"/>
        <v>0.13315736430388253</v>
      </c>
      <c r="P61" s="9"/>
    </row>
    <row r="62" spans="1:16">
      <c r="A62" s="12"/>
      <c r="B62" s="25">
        <v>345.1</v>
      </c>
      <c r="C62" s="20" t="s">
        <v>154</v>
      </c>
      <c r="D62" s="46">
        <v>52100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52100</v>
      </c>
      <c r="O62" s="47">
        <f t="shared" si="8"/>
        <v>0.50007198733022984</v>
      </c>
      <c r="P62" s="9"/>
    </row>
    <row r="63" spans="1:16">
      <c r="A63" s="12"/>
      <c r="B63" s="25">
        <v>347.2</v>
      </c>
      <c r="C63" s="20" t="s">
        <v>74</v>
      </c>
      <c r="D63" s="46">
        <v>2383940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2383940</v>
      </c>
      <c r="O63" s="47">
        <f t="shared" si="8"/>
        <v>22.881796803762537</v>
      </c>
      <c r="P63" s="9"/>
    </row>
    <row r="64" spans="1:16">
      <c r="A64" s="12"/>
      <c r="B64" s="25">
        <v>347.5</v>
      </c>
      <c r="C64" s="20" t="s">
        <v>75</v>
      </c>
      <c r="D64" s="46">
        <v>729567</v>
      </c>
      <c r="E64" s="46">
        <v>0</v>
      </c>
      <c r="F64" s="46">
        <v>0</v>
      </c>
      <c r="G64" s="46">
        <v>0</v>
      </c>
      <c r="H64" s="46">
        <v>0</v>
      </c>
      <c r="I64" s="46">
        <v>5097975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5827542</v>
      </c>
      <c r="O64" s="47">
        <f t="shared" si="8"/>
        <v>55.934558717665688</v>
      </c>
      <c r="P64" s="9"/>
    </row>
    <row r="65" spans="1:16" ht="15.75">
      <c r="A65" s="29" t="s">
        <v>57</v>
      </c>
      <c r="B65" s="30"/>
      <c r="C65" s="31"/>
      <c r="D65" s="32">
        <f t="shared" ref="D65:M65" si="11">SUM(D66:D68)</f>
        <v>2444708</v>
      </c>
      <c r="E65" s="32">
        <f t="shared" si="11"/>
        <v>13998</v>
      </c>
      <c r="F65" s="32">
        <f t="shared" si="11"/>
        <v>0</v>
      </c>
      <c r="G65" s="32">
        <f t="shared" si="11"/>
        <v>0</v>
      </c>
      <c r="H65" s="32">
        <f t="shared" si="11"/>
        <v>0</v>
      </c>
      <c r="I65" s="32">
        <f t="shared" si="11"/>
        <v>0</v>
      </c>
      <c r="J65" s="32">
        <f t="shared" si="11"/>
        <v>0</v>
      </c>
      <c r="K65" s="32">
        <f t="shared" si="11"/>
        <v>0</v>
      </c>
      <c r="L65" s="32">
        <f t="shared" si="11"/>
        <v>0</v>
      </c>
      <c r="M65" s="32">
        <f t="shared" si="11"/>
        <v>0</v>
      </c>
      <c r="N65" s="32">
        <f t="shared" ref="N65:N70" si="12">SUM(D65:M65)</f>
        <v>2458706</v>
      </c>
      <c r="O65" s="45">
        <f t="shared" si="8"/>
        <v>23.59942410135816</v>
      </c>
      <c r="P65" s="10"/>
    </row>
    <row r="66" spans="1:16">
      <c r="A66" s="13"/>
      <c r="B66" s="39">
        <v>351.1</v>
      </c>
      <c r="C66" s="21" t="s">
        <v>78</v>
      </c>
      <c r="D66" s="46">
        <v>406221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406221</v>
      </c>
      <c r="O66" s="47">
        <f t="shared" si="8"/>
        <v>3.8990353697749196</v>
      </c>
      <c r="P66" s="9"/>
    </row>
    <row r="67" spans="1:16">
      <c r="A67" s="13"/>
      <c r="B67" s="39">
        <v>352</v>
      </c>
      <c r="C67" s="21" t="s">
        <v>79</v>
      </c>
      <c r="D67" s="46">
        <v>48645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48645</v>
      </c>
      <c r="O67" s="47">
        <f t="shared" si="8"/>
        <v>0.46690982387099872</v>
      </c>
      <c r="P67" s="9"/>
    </row>
    <row r="68" spans="1:16">
      <c r="A68" s="13"/>
      <c r="B68" s="39">
        <v>354</v>
      </c>
      <c r="C68" s="21" t="s">
        <v>80</v>
      </c>
      <c r="D68" s="46">
        <v>1989842</v>
      </c>
      <c r="E68" s="46">
        <v>13998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2003840</v>
      </c>
      <c r="O68" s="47">
        <f t="shared" si="8"/>
        <v>19.233478907712243</v>
      </c>
      <c r="P68" s="9"/>
    </row>
    <row r="69" spans="1:16" ht="15.75">
      <c r="A69" s="29" t="s">
        <v>3</v>
      </c>
      <c r="B69" s="30"/>
      <c r="C69" s="31"/>
      <c r="D69" s="32">
        <f t="shared" ref="D69:M69" si="13">SUM(D70:D76)</f>
        <v>3129211</v>
      </c>
      <c r="E69" s="32">
        <f t="shared" si="13"/>
        <v>779123</v>
      </c>
      <c r="F69" s="32">
        <f t="shared" si="13"/>
        <v>0</v>
      </c>
      <c r="G69" s="32">
        <f t="shared" si="13"/>
        <v>24690113</v>
      </c>
      <c r="H69" s="32">
        <f t="shared" si="13"/>
        <v>559753</v>
      </c>
      <c r="I69" s="32">
        <f t="shared" si="13"/>
        <v>-3896278</v>
      </c>
      <c r="J69" s="32">
        <f t="shared" si="13"/>
        <v>-1509581</v>
      </c>
      <c r="K69" s="32">
        <f t="shared" si="13"/>
        <v>132926767</v>
      </c>
      <c r="L69" s="32">
        <f t="shared" si="13"/>
        <v>0</v>
      </c>
      <c r="M69" s="32">
        <f t="shared" si="13"/>
        <v>0</v>
      </c>
      <c r="N69" s="32">
        <f t="shared" si="12"/>
        <v>156679108</v>
      </c>
      <c r="O69" s="45">
        <f t="shared" ref="O69:O85" si="14">(N69/O$87)</f>
        <v>1503.8547583625282</v>
      </c>
      <c r="P69" s="10"/>
    </row>
    <row r="70" spans="1:16">
      <c r="A70" s="12"/>
      <c r="B70" s="25">
        <v>361.1</v>
      </c>
      <c r="C70" s="20" t="s">
        <v>81</v>
      </c>
      <c r="D70" s="46">
        <v>1664731</v>
      </c>
      <c r="E70" s="46">
        <v>860124</v>
      </c>
      <c r="F70" s="46">
        <v>0</v>
      </c>
      <c r="G70" s="46">
        <v>2101229</v>
      </c>
      <c r="H70" s="46">
        <v>172647</v>
      </c>
      <c r="I70" s="46">
        <v>0</v>
      </c>
      <c r="J70" s="46">
        <v>0</v>
      </c>
      <c r="K70" s="46">
        <v>14529572</v>
      </c>
      <c r="L70" s="46">
        <v>0</v>
      </c>
      <c r="M70" s="46">
        <v>0</v>
      </c>
      <c r="N70" s="46">
        <f t="shared" si="12"/>
        <v>19328303</v>
      </c>
      <c r="O70" s="47">
        <f t="shared" si="14"/>
        <v>185.51905744588953</v>
      </c>
      <c r="P70" s="9"/>
    </row>
    <row r="71" spans="1:16">
      <c r="A71" s="12"/>
      <c r="B71" s="25">
        <v>361.3</v>
      </c>
      <c r="C71" s="20" t="s">
        <v>82</v>
      </c>
      <c r="D71" s="46">
        <v>-746379</v>
      </c>
      <c r="E71" s="46">
        <v>-298820</v>
      </c>
      <c r="F71" s="46">
        <v>0</v>
      </c>
      <c r="G71" s="46">
        <v>-257931</v>
      </c>
      <c r="H71" s="46">
        <v>387106</v>
      </c>
      <c r="I71" s="46">
        <v>-5339169</v>
      </c>
      <c r="J71" s="46">
        <v>-1804431</v>
      </c>
      <c r="K71" s="46">
        <v>79071308</v>
      </c>
      <c r="L71" s="46">
        <v>0</v>
      </c>
      <c r="M71" s="46">
        <v>0</v>
      </c>
      <c r="N71" s="46">
        <f t="shared" ref="N71:N76" si="15">SUM(D71:M71)</f>
        <v>71011684</v>
      </c>
      <c r="O71" s="47">
        <f t="shared" si="14"/>
        <v>681.59220617171377</v>
      </c>
      <c r="P71" s="9"/>
    </row>
    <row r="72" spans="1:16">
      <c r="A72" s="12"/>
      <c r="B72" s="25">
        <v>362</v>
      </c>
      <c r="C72" s="20" t="s">
        <v>83</v>
      </c>
      <c r="D72" s="46">
        <v>107214</v>
      </c>
      <c r="E72" s="46">
        <v>71910</v>
      </c>
      <c r="F72" s="46">
        <v>0</v>
      </c>
      <c r="G72" s="46">
        <v>13620256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5"/>
        <v>13799380</v>
      </c>
      <c r="O72" s="47">
        <f t="shared" si="14"/>
        <v>132.45073667034603</v>
      </c>
      <c r="P72" s="9"/>
    </row>
    <row r="73" spans="1:16">
      <c r="A73" s="12"/>
      <c r="B73" s="25">
        <v>365</v>
      </c>
      <c r="C73" s="20" t="s">
        <v>125</v>
      </c>
      <c r="D73" s="46">
        <v>4915</v>
      </c>
      <c r="E73" s="46">
        <v>0</v>
      </c>
      <c r="F73" s="46">
        <v>0</v>
      </c>
      <c r="G73" s="46">
        <v>0</v>
      </c>
      <c r="H73" s="46">
        <v>0</v>
      </c>
      <c r="I73" s="46">
        <v>135798</v>
      </c>
      <c r="J73" s="46">
        <v>25740</v>
      </c>
      <c r="K73" s="46">
        <v>0</v>
      </c>
      <c r="L73" s="46">
        <v>0</v>
      </c>
      <c r="M73" s="46">
        <v>0</v>
      </c>
      <c r="N73" s="46">
        <f t="shared" si="15"/>
        <v>166453</v>
      </c>
      <c r="O73" s="47">
        <f t="shared" si="14"/>
        <v>1.5976676105005518</v>
      </c>
      <c r="P73" s="9"/>
    </row>
    <row r="74" spans="1:16">
      <c r="A74" s="12"/>
      <c r="B74" s="25">
        <v>366</v>
      </c>
      <c r="C74" s="20" t="s">
        <v>86</v>
      </c>
      <c r="D74" s="46">
        <v>256840</v>
      </c>
      <c r="E74" s="46">
        <v>0</v>
      </c>
      <c r="F74" s="46">
        <v>0</v>
      </c>
      <c r="G74" s="46">
        <v>2602716</v>
      </c>
      <c r="H74" s="46">
        <v>0</v>
      </c>
      <c r="I74" s="46">
        <v>112042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5"/>
        <v>2971598</v>
      </c>
      <c r="O74" s="47">
        <f t="shared" si="14"/>
        <v>28.52232087152661</v>
      </c>
      <c r="P74" s="9"/>
    </row>
    <row r="75" spans="1:16">
      <c r="A75" s="12"/>
      <c r="B75" s="25">
        <v>368</v>
      </c>
      <c r="C75" s="20" t="s">
        <v>87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39180289</v>
      </c>
      <c r="L75" s="46">
        <v>0</v>
      </c>
      <c r="M75" s="46">
        <v>0</v>
      </c>
      <c r="N75" s="46">
        <f t="shared" si="15"/>
        <v>39180289</v>
      </c>
      <c r="O75" s="47">
        <f t="shared" si="14"/>
        <v>376.06458703268225</v>
      </c>
      <c r="P75" s="9"/>
    </row>
    <row r="76" spans="1:16">
      <c r="A76" s="12"/>
      <c r="B76" s="25">
        <v>369.9</v>
      </c>
      <c r="C76" s="20" t="s">
        <v>88</v>
      </c>
      <c r="D76" s="46">
        <v>1841890</v>
      </c>
      <c r="E76" s="46">
        <v>145909</v>
      </c>
      <c r="F76" s="46">
        <v>0</v>
      </c>
      <c r="G76" s="46">
        <v>6623843</v>
      </c>
      <c r="H76" s="46">
        <v>0</v>
      </c>
      <c r="I76" s="46">
        <v>1195051</v>
      </c>
      <c r="J76" s="46">
        <v>269110</v>
      </c>
      <c r="K76" s="46">
        <v>145598</v>
      </c>
      <c r="L76" s="46">
        <v>0</v>
      </c>
      <c r="M76" s="46">
        <v>0</v>
      </c>
      <c r="N76" s="46">
        <f t="shared" si="15"/>
        <v>10221401</v>
      </c>
      <c r="O76" s="47">
        <f t="shared" si="14"/>
        <v>98.108182559869462</v>
      </c>
      <c r="P76" s="9"/>
    </row>
    <row r="77" spans="1:16" ht="15.75">
      <c r="A77" s="29" t="s">
        <v>58</v>
      </c>
      <c r="B77" s="30"/>
      <c r="C77" s="31"/>
      <c r="D77" s="32">
        <f t="shared" ref="D77:M77" si="16">SUM(D78:D84)</f>
        <v>47114526</v>
      </c>
      <c r="E77" s="32">
        <f t="shared" si="16"/>
        <v>267000</v>
      </c>
      <c r="F77" s="32">
        <f t="shared" si="16"/>
        <v>0</v>
      </c>
      <c r="G77" s="32">
        <f t="shared" si="16"/>
        <v>5864849</v>
      </c>
      <c r="H77" s="32">
        <f t="shared" si="16"/>
        <v>53451</v>
      </c>
      <c r="I77" s="32">
        <f t="shared" si="16"/>
        <v>18962592</v>
      </c>
      <c r="J77" s="32">
        <f t="shared" si="16"/>
        <v>7261190</v>
      </c>
      <c r="K77" s="32">
        <f t="shared" si="16"/>
        <v>0</v>
      </c>
      <c r="L77" s="32">
        <f t="shared" si="16"/>
        <v>0</v>
      </c>
      <c r="M77" s="32">
        <f t="shared" si="16"/>
        <v>0</v>
      </c>
      <c r="N77" s="32">
        <f>SUM(D77:M77)</f>
        <v>79523608</v>
      </c>
      <c r="O77" s="45">
        <f t="shared" si="14"/>
        <v>763.29229735566537</v>
      </c>
      <c r="P77" s="9"/>
    </row>
    <row r="78" spans="1:16">
      <c r="A78" s="12"/>
      <c r="B78" s="25">
        <v>381</v>
      </c>
      <c r="C78" s="20" t="s">
        <v>89</v>
      </c>
      <c r="D78" s="46">
        <v>46313970</v>
      </c>
      <c r="E78" s="46">
        <v>15000</v>
      </c>
      <c r="F78" s="46">
        <v>0</v>
      </c>
      <c r="G78" s="46">
        <v>3024892</v>
      </c>
      <c r="H78" s="46">
        <v>53451</v>
      </c>
      <c r="I78" s="46">
        <v>6395410</v>
      </c>
      <c r="J78" s="46">
        <v>2196510</v>
      </c>
      <c r="K78" s="46">
        <v>0</v>
      </c>
      <c r="L78" s="46">
        <v>0</v>
      </c>
      <c r="M78" s="46">
        <v>0</v>
      </c>
      <c r="N78" s="46">
        <f>SUM(D78:M78)</f>
        <v>57999233</v>
      </c>
      <c r="O78" s="47">
        <f t="shared" si="14"/>
        <v>556.69465854009695</v>
      </c>
      <c r="P78" s="9"/>
    </row>
    <row r="79" spans="1:16">
      <c r="A79" s="12"/>
      <c r="B79" s="25">
        <v>383</v>
      </c>
      <c r="C79" s="20" t="s">
        <v>155</v>
      </c>
      <c r="D79" s="46">
        <v>800556</v>
      </c>
      <c r="E79" s="46">
        <v>252000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ref="N79:N84" si="17">SUM(D79:M79)</f>
        <v>1052556</v>
      </c>
      <c r="O79" s="47">
        <f t="shared" si="14"/>
        <v>10.102759514325479</v>
      </c>
      <c r="P79" s="9"/>
    </row>
    <row r="80" spans="1:16">
      <c r="A80" s="12"/>
      <c r="B80" s="25">
        <v>384</v>
      </c>
      <c r="C80" s="20" t="s">
        <v>90</v>
      </c>
      <c r="D80" s="46">
        <v>0</v>
      </c>
      <c r="E80" s="46">
        <v>0</v>
      </c>
      <c r="F80" s="46">
        <v>0</v>
      </c>
      <c r="G80" s="46">
        <v>2250000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7"/>
        <v>2250000</v>
      </c>
      <c r="O80" s="47">
        <f t="shared" si="14"/>
        <v>21.596199068963863</v>
      </c>
      <c r="P80" s="9"/>
    </row>
    <row r="81" spans="1:119">
      <c r="A81" s="12"/>
      <c r="B81" s="25">
        <v>388.1</v>
      </c>
      <c r="C81" s="20" t="s">
        <v>156</v>
      </c>
      <c r="D81" s="46">
        <v>0</v>
      </c>
      <c r="E81" s="46">
        <v>0</v>
      </c>
      <c r="F81" s="46">
        <v>0</v>
      </c>
      <c r="G81" s="46">
        <v>589957</v>
      </c>
      <c r="H81" s="46">
        <v>0</v>
      </c>
      <c r="I81" s="46">
        <v>-3037804</v>
      </c>
      <c r="J81" s="46">
        <v>667703</v>
      </c>
      <c r="K81" s="46">
        <v>0</v>
      </c>
      <c r="L81" s="46">
        <v>0</v>
      </c>
      <c r="M81" s="46">
        <v>0</v>
      </c>
      <c r="N81" s="46">
        <f t="shared" si="17"/>
        <v>-1780144</v>
      </c>
      <c r="O81" s="47">
        <f t="shared" si="14"/>
        <v>-17.086375197965157</v>
      </c>
      <c r="P81" s="9"/>
    </row>
    <row r="82" spans="1:119">
      <c r="A82" s="12"/>
      <c r="B82" s="25">
        <v>389.1</v>
      </c>
      <c r="C82" s="20" t="s">
        <v>126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12406015</v>
      </c>
      <c r="J82" s="46">
        <v>4088230</v>
      </c>
      <c r="K82" s="46">
        <v>0</v>
      </c>
      <c r="L82" s="46">
        <v>0</v>
      </c>
      <c r="M82" s="46">
        <v>0</v>
      </c>
      <c r="N82" s="46">
        <f t="shared" si="17"/>
        <v>16494245</v>
      </c>
      <c r="O82" s="47">
        <f t="shared" si="14"/>
        <v>158.31688822767194</v>
      </c>
      <c r="P82" s="9"/>
    </row>
    <row r="83" spans="1:119">
      <c r="A83" s="12"/>
      <c r="B83" s="25">
        <v>389.2</v>
      </c>
      <c r="C83" s="20" t="s">
        <v>127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308747</v>
      </c>
      <c r="K83" s="46">
        <v>0</v>
      </c>
      <c r="L83" s="46">
        <v>0</v>
      </c>
      <c r="M83" s="46">
        <v>0</v>
      </c>
      <c r="N83" s="46">
        <f t="shared" si="17"/>
        <v>308747</v>
      </c>
      <c r="O83" s="47">
        <f t="shared" si="14"/>
        <v>2.963449632864616</v>
      </c>
      <c r="P83" s="9"/>
    </row>
    <row r="84" spans="1:119" ht="15.75" thickBot="1">
      <c r="A84" s="12"/>
      <c r="B84" s="25">
        <v>389.8</v>
      </c>
      <c r="C84" s="20" t="s">
        <v>129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3198971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7"/>
        <v>3198971</v>
      </c>
      <c r="O84" s="47">
        <f t="shared" si="14"/>
        <v>30.704717569707732</v>
      </c>
      <c r="P84" s="9"/>
    </row>
    <row r="85" spans="1:119" ht="16.5" thickBot="1">
      <c r="A85" s="14" t="s">
        <v>76</v>
      </c>
      <c r="B85" s="23"/>
      <c r="C85" s="22"/>
      <c r="D85" s="15">
        <f t="shared" ref="D85:M85" si="18">SUM(D5,D17,D28,D48,D65,D69,D77)</f>
        <v>118205826</v>
      </c>
      <c r="E85" s="15">
        <f t="shared" si="18"/>
        <v>11158701</v>
      </c>
      <c r="F85" s="15">
        <f t="shared" si="18"/>
        <v>0</v>
      </c>
      <c r="G85" s="15">
        <f t="shared" si="18"/>
        <v>44861995</v>
      </c>
      <c r="H85" s="15">
        <f t="shared" si="18"/>
        <v>613204</v>
      </c>
      <c r="I85" s="15">
        <f t="shared" si="18"/>
        <v>425125113</v>
      </c>
      <c r="J85" s="15">
        <f t="shared" si="18"/>
        <v>88533705</v>
      </c>
      <c r="K85" s="15">
        <f t="shared" si="18"/>
        <v>132926767</v>
      </c>
      <c r="L85" s="15">
        <f t="shared" si="18"/>
        <v>0</v>
      </c>
      <c r="M85" s="15">
        <f t="shared" si="18"/>
        <v>0</v>
      </c>
      <c r="N85" s="15">
        <f>SUM(D85:M85)</f>
        <v>821425311</v>
      </c>
      <c r="O85" s="38">
        <f t="shared" si="14"/>
        <v>7884.2953496184673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40"/>
      <c r="B87" s="41"/>
      <c r="C87" s="41"/>
      <c r="D87" s="42"/>
      <c r="E87" s="42"/>
      <c r="F87" s="42"/>
      <c r="G87" s="42"/>
      <c r="H87" s="42"/>
      <c r="I87" s="42"/>
      <c r="J87" s="42"/>
      <c r="K87" s="42"/>
      <c r="L87" s="48" t="s">
        <v>157</v>
      </c>
      <c r="M87" s="48"/>
      <c r="N87" s="48"/>
      <c r="O87" s="43">
        <v>104185</v>
      </c>
    </row>
    <row r="88" spans="1:119">
      <c r="A88" s="49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1"/>
    </row>
    <row r="89" spans="1:119" ht="15.75" customHeight="1" thickBot="1">
      <c r="A89" s="52" t="s">
        <v>105</v>
      </c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4"/>
    </row>
  </sheetData>
  <mergeCells count="10">
    <mergeCell ref="L87:N87"/>
    <mergeCell ref="A88:O88"/>
    <mergeCell ref="A89:O8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102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95</v>
      </c>
      <c r="B3" s="62"/>
      <c r="C3" s="63"/>
      <c r="D3" s="67" t="s">
        <v>52</v>
      </c>
      <c r="E3" s="68"/>
      <c r="F3" s="68"/>
      <c r="G3" s="68"/>
      <c r="H3" s="69"/>
      <c r="I3" s="67" t="s">
        <v>53</v>
      </c>
      <c r="J3" s="69"/>
      <c r="K3" s="67" t="s">
        <v>55</v>
      </c>
      <c r="L3" s="69"/>
      <c r="M3" s="36"/>
      <c r="N3" s="37"/>
      <c r="O3" s="70" t="s">
        <v>100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96</v>
      </c>
      <c r="F4" s="34" t="s">
        <v>97</v>
      </c>
      <c r="G4" s="34" t="s">
        <v>98</v>
      </c>
      <c r="H4" s="34" t="s">
        <v>5</v>
      </c>
      <c r="I4" s="34" t="s">
        <v>6</v>
      </c>
      <c r="J4" s="35" t="s">
        <v>99</v>
      </c>
      <c r="K4" s="35" t="s">
        <v>7</v>
      </c>
      <c r="L4" s="35" t="s">
        <v>8</v>
      </c>
      <c r="M4" s="35" t="s">
        <v>9</v>
      </c>
      <c r="N4" s="35" t="s">
        <v>54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42181410</v>
      </c>
      <c r="E5" s="27">
        <f t="shared" si="0"/>
        <v>3561911</v>
      </c>
      <c r="F5" s="27">
        <f t="shared" si="0"/>
        <v>0</v>
      </c>
      <c r="G5" s="27">
        <f t="shared" si="0"/>
        <v>5436168</v>
      </c>
      <c r="H5" s="27">
        <f t="shared" si="0"/>
        <v>0</v>
      </c>
      <c r="I5" s="27">
        <f t="shared" si="0"/>
        <v>319440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51498929</v>
      </c>
      <c r="O5" s="33">
        <f t="shared" ref="O5:O36" si="1">(N5/O$85)</f>
        <v>502.39426575746046</v>
      </c>
      <c r="P5" s="6"/>
    </row>
    <row r="6" spans="1:133">
      <c r="A6" s="12"/>
      <c r="B6" s="25">
        <v>311</v>
      </c>
      <c r="C6" s="20" t="s">
        <v>2</v>
      </c>
      <c r="D6" s="46">
        <v>27350195</v>
      </c>
      <c r="E6" s="46">
        <v>3561911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30912106</v>
      </c>
      <c r="O6" s="47">
        <f t="shared" si="1"/>
        <v>301.56092754641145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319440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319440</v>
      </c>
      <c r="O7" s="47">
        <f t="shared" si="1"/>
        <v>3.1162749860985102</v>
      </c>
      <c r="P7" s="9"/>
    </row>
    <row r="8" spans="1:133">
      <c r="A8" s="12"/>
      <c r="B8" s="25">
        <v>312.3</v>
      </c>
      <c r="C8" s="20" t="s">
        <v>11</v>
      </c>
      <c r="D8" s="46">
        <v>0</v>
      </c>
      <c r="E8" s="46">
        <v>0</v>
      </c>
      <c r="F8" s="46">
        <v>0</v>
      </c>
      <c r="G8" s="46">
        <v>461796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461796</v>
      </c>
      <c r="O8" s="47">
        <f t="shared" si="1"/>
        <v>4.5050191694225763</v>
      </c>
      <c r="P8" s="9"/>
    </row>
    <row r="9" spans="1:133">
      <c r="A9" s="12"/>
      <c r="B9" s="25">
        <v>312.41000000000003</v>
      </c>
      <c r="C9" s="20" t="s">
        <v>13</v>
      </c>
      <c r="D9" s="46">
        <v>0</v>
      </c>
      <c r="E9" s="46">
        <v>0</v>
      </c>
      <c r="F9" s="46">
        <v>0</v>
      </c>
      <c r="G9" s="46">
        <v>2561851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2561851</v>
      </c>
      <c r="O9" s="47">
        <f t="shared" si="1"/>
        <v>24.991961524578809</v>
      </c>
      <c r="P9" s="9"/>
    </row>
    <row r="10" spans="1:133">
      <c r="A10" s="12"/>
      <c r="B10" s="25">
        <v>312.42</v>
      </c>
      <c r="C10" s="20" t="s">
        <v>12</v>
      </c>
      <c r="D10" s="46">
        <v>0</v>
      </c>
      <c r="E10" s="46">
        <v>0</v>
      </c>
      <c r="F10" s="46">
        <v>0</v>
      </c>
      <c r="G10" s="46">
        <v>2412521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2412521</v>
      </c>
      <c r="O10" s="47">
        <f t="shared" si="1"/>
        <v>23.535182963114714</v>
      </c>
      <c r="P10" s="9"/>
    </row>
    <row r="11" spans="1:133">
      <c r="A11" s="12"/>
      <c r="B11" s="25">
        <v>314.10000000000002</v>
      </c>
      <c r="C11" s="20" t="s">
        <v>14</v>
      </c>
      <c r="D11" s="46">
        <v>8405192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8405192</v>
      </c>
      <c r="O11" s="47">
        <f t="shared" si="1"/>
        <v>81.996273425229504</v>
      </c>
      <c r="P11" s="9"/>
    </row>
    <row r="12" spans="1:133">
      <c r="A12" s="12"/>
      <c r="B12" s="25">
        <v>314.3</v>
      </c>
      <c r="C12" s="20" t="s">
        <v>15</v>
      </c>
      <c r="D12" s="46">
        <v>1550092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1550092</v>
      </c>
      <c r="O12" s="47">
        <f t="shared" si="1"/>
        <v>15.121816071097584</v>
      </c>
      <c r="P12" s="9"/>
    </row>
    <row r="13" spans="1:133">
      <c r="A13" s="12"/>
      <c r="B13" s="25">
        <v>314.39999999999998</v>
      </c>
      <c r="C13" s="20" t="s">
        <v>17</v>
      </c>
      <c r="D13" s="46">
        <v>190561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190561</v>
      </c>
      <c r="O13" s="47">
        <f t="shared" si="1"/>
        <v>1.8590047508950609</v>
      </c>
      <c r="P13" s="9"/>
    </row>
    <row r="14" spans="1:133">
      <c r="A14" s="12"/>
      <c r="B14" s="25">
        <v>314.7</v>
      </c>
      <c r="C14" s="20" t="s">
        <v>114</v>
      </c>
      <c r="D14" s="46">
        <v>14521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14521</v>
      </c>
      <c r="O14" s="47">
        <f t="shared" si="1"/>
        <v>0.14165861843581415</v>
      </c>
      <c r="P14" s="9"/>
    </row>
    <row r="15" spans="1:133">
      <c r="A15" s="12"/>
      <c r="B15" s="25">
        <v>314.8</v>
      </c>
      <c r="C15" s="20" t="s">
        <v>18</v>
      </c>
      <c r="D15" s="46">
        <v>233407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233407</v>
      </c>
      <c r="O15" s="47">
        <f t="shared" si="1"/>
        <v>2.2769859619343071</v>
      </c>
      <c r="P15" s="9"/>
    </row>
    <row r="16" spans="1:133">
      <c r="A16" s="12"/>
      <c r="B16" s="25">
        <v>315</v>
      </c>
      <c r="C16" s="20" t="s">
        <v>115</v>
      </c>
      <c r="D16" s="46">
        <v>4437442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4437442</v>
      </c>
      <c r="O16" s="47">
        <f t="shared" si="1"/>
        <v>43.289160740242131</v>
      </c>
      <c r="P16" s="9"/>
    </row>
    <row r="17" spans="1:16" ht="15.75">
      <c r="A17" s="29" t="s">
        <v>19</v>
      </c>
      <c r="B17" s="30"/>
      <c r="C17" s="31"/>
      <c r="D17" s="32">
        <f t="shared" ref="D17:M17" si="3">SUM(D18:D26)</f>
        <v>4531754</v>
      </c>
      <c r="E17" s="32">
        <f t="shared" si="3"/>
        <v>0</v>
      </c>
      <c r="F17" s="32">
        <f t="shared" si="3"/>
        <v>0</v>
      </c>
      <c r="G17" s="32">
        <f t="shared" si="3"/>
        <v>3229185</v>
      </c>
      <c r="H17" s="32">
        <f t="shared" si="3"/>
        <v>0</v>
      </c>
      <c r="I17" s="32">
        <f t="shared" si="3"/>
        <v>3573334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11334273</v>
      </c>
      <c r="O17" s="45">
        <f t="shared" si="1"/>
        <v>110.57072199947321</v>
      </c>
      <c r="P17" s="10"/>
    </row>
    <row r="18" spans="1:16">
      <c r="A18" s="12"/>
      <c r="B18" s="25">
        <v>322</v>
      </c>
      <c r="C18" s="20" t="s">
        <v>0</v>
      </c>
      <c r="D18" s="46">
        <v>2029775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2029775</v>
      </c>
      <c r="O18" s="47">
        <f t="shared" si="1"/>
        <v>19.801330640834284</v>
      </c>
      <c r="P18" s="9"/>
    </row>
    <row r="19" spans="1:16">
      <c r="A19" s="12"/>
      <c r="B19" s="25">
        <v>323.39999999999998</v>
      </c>
      <c r="C19" s="20" t="s">
        <v>20</v>
      </c>
      <c r="D19" s="46">
        <v>242656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4">SUM(D19:M19)</f>
        <v>242656</v>
      </c>
      <c r="O19" s="47">
        <f t="shared" si="1"/>
        <v>2.3672139463646387</v>
      </c>
      <c r="P19" s="9"/>
    </row>
    <row r="20" spans="1:16">
      <c r="A20" s="12"/>
      <c r="B20" s="25">
        <v>323.7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669763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669763</v>
      </c>
      <c r="O20" s="47">
        <f t="shared" si="1"/>
        <v>6.5338269581589552</v>
      </c>
      <c r="P20" s="9"/>
    </row>
    <row r="21" spans="1:16">
      <c r="A21" s="12"/>
      <c r="B21" s="25">
        <v>324.12</v>
      </c>
      <c r="C21" s="20" t="s">
        <v>22</v>
      </c>
      <c r="D21" s="46">
        <v>0</v>
      </c>
      <c r="E21" s="46">
        <v>0</v>
      </c>
      <c r="F21" s="46">
        <v>0</v>
      </c>
      <c r="G21" s="46">
        <v>664533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664533</v>
      </c>
      <c r="O21" s="47">
        <f t="shared" si="1"/>
        <v>6.4828060522696012</v>
      </c>
      <c r="P21" s="9"/>
    </row>
    <row r="22" spans="1:16">
      <c r="A22" s="12"/>
      <c r="B22" s="25">
        <v>324.22000000000003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2903571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2903571</v>
      </c>
      <c r="O22" s="47">
        <f t="shared" si="1"/>
        <v>28.325587520852235</v>
      </c>
      <c r="P22" s="9"/>
    </row>
    <row r="23" spans="1:16">
      <c r="A23" s="12"/>
      <c r="B23" s="25">
        <v>324.32</v>
      </c>
      <c r="C23" s="20" t="s">
        <v>24</v>
      </c>
      <c r="D23" s="46">
        <v>0</v>
      </c>
      <c r="E23" s="46">
        <v>0</v>
      </c>
      <c r="F23" s="46">
        <v>0</v>
      </c>
      <c r="G23" s="46">
        <v>1606156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1606156</v>
      </c>
      <c r="O23" s="47">
        <f t="shared" si="1"/>
        <v>15.66874457354132</v>
      </c>
      <c r="P23" s="9"/>
    </row>
    <row r="24" spans="1:16">
      <c r="A24" s="12"/>
      <c r="B24" s="25">
        <v>324.62</v>
      </c>
      <c r="C24" s="20" t="s">
        <v>25</v>
      </c>
      <c r="D24" s="46">
        <v>0</v>
      </c>
      <c r="E24" s="46">
        <v>0</v>
      </c>
      <c r="F24" s="46">
        <v>0</v>
      </c>
      <c r="G24" s="46">
        <v>954632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954632</v>
      </c>
      <c r="O24" s="47">
        <f t="shared" si="1"/>
        <v>9.3128469275269001</v>
      </c>
      <c r="P24" s="9"/>
    </row>
    <row r="25" spans="1:16">
      <c r="A25" s="12"/>
      <c r="B25" s="25">
        <v>325.10000000000002</v>
      </c>
      <c r="C25" s="20" t="s">
        <v>26</v>
      </c>
      <c r="D25" s="46">
        <v>0</v>
      </c>
      <c r="E25" s="46">
        <v>0</v>
      </c>
      <c r="F25" s="46">
        <v>0</v>
      </c>
      <c r="G25" s="46">
        <v>3864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3864</v>
      </c>
      <c r="O25" s="47">
        <f t="shared" si="1"/>
        <v>3.7694986683836224E-2</v>
      </c>
      <c r="P25" s="9"/>
    </row>
    <row r="26" spans="1:16">
      <c r="A26" s="12"/>
      <c r="B26" s="25">
        <v>329</v>
      </c>
      <c r="C26" s="20" t="s">
        <v>27</v>
      </c>
      <c r="D26" s="46">
        <v>2259323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5">SUM(D26:M26)</f>
        <v>2259323</v>
      </c>
      <c r="O26" s="47">
        <f t="shared" si="1"/>
        <v>22.040670393241438</v>
      </c>
      <c r="P26" s="9"/>
    </row>
    <row r="27" spans="1:16" ht="15.75">
      <c r="A27" s="29" t="s">
        <v>29</v>
      </c>
      <c r="B27" s="30"/>
      <c r="C27" s="31"/>
      <c r="D27" s="32">
        <f t="shared" ref="D27:M27" si="6">SUM(D28:D47)</f>
        <v>11289776</v>
      </c>
      <c r="E27" s="32">
        <f t="shared" si="6"/>
        <v>1922900</v>
      </c>
      <c r="F27" s="32">
        <f t="shared" si="6"/>
        <v>0</v>
      </c>
      <c r="G27" s="32">
        <f t="shared" si="6"/>
        <v>1934807</v>
      </c>
      <c r="H27" s="32">
        <f t="shared" si="6"/>
        <v>0</v>
      </c>
      <c r="I27" s="32">
        <f t="shared" si="6"/>
        <v>8609637</v>
      </c>
      <c r="J27" s="32">
        <f t="shared" si="6"/>
        <v>164567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44">
        <f t="shared" si="5"/>
        <v>23921687</v>
      </c>
      <c r="O27" s="45">
        <f t="shared" si="1"/>
        <v>233.36637497926972</v>
      </c>
      <c r="P27" s="10"/>
    </row>
    <row r="28" spans="1:16">
      <c r="A28" s="12"/>
      <c r="B28" s="25">
        <v>331.2</v>
      </c>
      <c r="C28" s="20" t="s">
        <v>28</v>
      </c>
      <c r="D28" s="46">
        <v>48777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48777</v>
      </c>
      <c r="O28" s="47">
        <f t="shared" si="1"/>
        <v>0.47584067429541399</v>
      </c>
      <c r="P28" s="9"/>
    </row>
    <row r="29" spans="1:16">
      <c r="A29" s="12"/>
      <c r="B29" s="25">
        <v>331.39</v>
      </c>
      <c r="C29" s="20" t="s">
        <v>32</v>
      </c>
      <c r="D29" s="46">
        <v>0</v>
      </c>
      <c r="E29" s="46">
        <v>0</v>
      </c>
      <c r="F29" s="46">
        <v>0</v>
      </c>
      <c r="G29" s="46">
        <v>1032738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1032738</v>
      </c>
      <c r="O29" s="47">
        <f t="shared" si="1"/>
        <v>10.074804647487488</v>
      </c>
      <c r="P29" s="9"/>
    </row>
    <row r="30" spans="1:16">
      <c r="A30" s="12"/>
      <c r="B30" s="25">
        <v>331.41</v>
      </c>
      <c r="C30" s="20" t="s">
        <v>33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2478088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2478088</v>
      </c>
      <c r="O30" s="47">
        <f t="shared" si="1"/>
        <v>24.174817329548226</v>
      </c>
      <c r="P30" s="9"/>
    </row>
    <row r="31" spans="1:16">
      <c r="A31" s="12"/>
      <c r="B31" s="25">
        <v>331.5</v>
      </c>
      <c r="C31" s="20" t="s">
        <v>30</v>
      </c>
      <c r="D31" s="46">
        <v>0</v>
      </c>
      <c r="E31" s="46">
        <v>1348443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1348443</v>
      </c>
      <c r="O31" s="47">
        <f t="shared" si="1"/>
        <v>13.154643097544557</v>
      </c>
      <c r="P31" s="9"/>
    </row>
    <row r="32" spans="1:16">
      <c r="A32" s="12"/>
      <c r="B32" s="25">
        <v>334.2</v>
      </c>
      <c r="C32" s="20" t="s">
        <v>31</v>
      </c>
      <c r="D32" s="46">
        <v>102066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102066</v>
      </c>
      <c r="O32" s="47">
        <f t="shared" si="1"/>
        <v>0.99569785478064909</v>
      </c>
      <c r="P32" s="9"/>
    </row>
    <row r="33" spans="1:16">
      <c r="A33" s="12"/>
      <c r="B33" s="25">
        <v>334.39</v>
      </c>
      <c r="C33" s="20" t="s">
        <v>36</v>
      </c>
      <c r="D33" s="46">
        <v>471611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3" si="7">SUM(D33:M33)</f>
        <v>471611</v>
      </c>
      <c r="O33" s="47">
        <f t="shared" si="1"/>
        <v>4.6007687279893084</v>
      </c>
      <c r="P33" s="9"/>
    </row>
    <row r="34" spans="1:16">
      <c r="A34" s="12"/>
      <c r="B34" s="25">
        <v>334.41</v>
      </c>
      <c r="C34" s="20" t="s">
        <v>37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6075704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6075704</v>
      </c>
      <c r="O34" s="47">
        <f t="shared" si="1"/>
        <v>59.271113192269794</v>
      </c>
      <c r="P34" s="9"/>
    </row>
    <row r="35" spans="1:16">
      <c r="A35" s="12"/>
      <c r="B35" s="25">
        <v>334.49</v>
      </c>
      <c r="C35" s="20" t="s">
        <v>39</v>
      </c>
      <c r="D35" s="46">
        <v>0</v>
      </c>
      <c r="E35" s="46">
        <v>0</v>
      </c>
      <c r="F35" s="46">
        <v>0</v>
      </c>
      <c r="G35" s="46">
        <v>386345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386345</v>
      </c>
      <c r="O35" s="47">
        <f t="shared" si="1"/>
        <v>3.7689621196601206</v>
      </c>
      <c r="P35" s="9"/>
    </row>
    <row r="36" spans="1:16">
      <c r="A36" s="12"/>
      <c r="B36" s="25">
        <v>334.5</v>
      </c>
      <c r="C36" s="20" t="s">
        <v>40</v>
      </c>
      <c r="D36" s="46">
        <v>0</v>
      </c>
      <c r="E36" s="46">
        <v>574457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574457</v>
      </c>
      <c r="O36" s="47">
        <f t="shared" si="1"/>
        <v>5.6040758192123468</v>
      </c>
      <c r="P36" s="9"/>
    </row>
    <row r="37" spans="1:16">
      <c r="A37" s="12"/>
      <c r="B37" s="25">
        <v>334.7</v>
      </c>
      <c r="C37" s="20" t="s">
        <v>41</v>
      </c>
      <c r="D37" s="46">
        <v>0</v>
      </c>
      <c r="E37" s="46">
        <v>0</v>
      </c>
      <c r="F37" s="46">
        <v>0</v>
      </c>
      <c r="G37" s="46">
        <v>194445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194445</v>
      </c>
      <c r="O37" s="47">
        <f t="shared" ref="O37:O68" si="8">(N37/O$85)</f>
        <v>1.896894846205625</v>
      </c>
      <c r="P37" s="9"/>
    </row>
    <row r="38" spans="1:16">
      <c r="A38" s="12"/>
      <c r="B38" s="25">
        <v>335.14</v>
      </c>
      <c r="C38" s="20" t="s">
        <v>116</v>
      </c>
      <c r="D38" s="46">
        <v>217330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217330</v>
      </c>
      <c r="O38" s="47">
        <f t="shared" si="8"/>
        <v>2.1201478923390598</v>
      </c>
      <c r="P38" s="9"/>
    </row>
    <row r="39" spans="1:16">
      <c r="A39" s="12"/>
      <c r="B39" s="25">
        <v>335.15</v>
      </c>
      <c r="C39" s="20" t="s">
        <v>117</v>
      </c>
      <c r="D39" s="46">
        <v>86116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86116</v>
      </c>
      <c r="O39" s="47">
        <f t="shared" si="8"/>
        <v>0.84009872496512439</v>
      </c>
      <c r="P39" s="9"/>
    </row>
    <row r="40" spans="1:16">
      <c r="A40" s="12"/>
      <c r="B40" s="25">
        <v>335.18</v>
      </c>
      <c r="C40" s="20" t="s">
        <v>118</v>
      </c>
      <c r="D40" s="46">
        <v>6202015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6202015</v>
      </c>
      <c r="O40" s="47">
        <f t="shared" si="8"/>
        <v>60.503331479801382</v>
      </c>
      <c r="P40" s="9"/>
    </row>
    <row r="41" spans="1:16">
      <c r="A41" s="12"/>
      <c r="B41" s="25">
        <v>335.19</v>
      </c>
      <c r="C41" s="20" t="s">
        <v>119</v>
      </c>
      <c r="D41" s="46">
        <v>2550919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2550919</v>
      </c>
      <c r="O41" s="47">
        <f t="shared" si="8"/>
        <v>24.885315149209323</v>
      </c>
      <c r="P41" s="9"/>
    </row>
    <row r="42" spans="1:16">
      <c r="A42" s="12"/>
      <c r="B42" s="25">
        <v>335.29</v>
      </c>
      <c r="C42" s="20" t="s">
        <v>45</v>
      </c>
      <c r="D42" s="46">
        <v>36740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36740</v>
      </c>
      <c r="O42" s="47">
        <f t="shared" si="8"/>
        <v>0.35841454729920885</v>
      </c>
      <c r="P42" s="9"/>
    </row>
    <row r="43" spans="1:16">
      <c r="A43" s="12"/>
      <c r="B43" s="25">
        <v>335.49</v>
      </c>
      <c r="C43" s="20" t="s">
        <v>46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164567</v>
      </c>
      <c r="K43" s="46">
        <v>0</v>
      </c>
      <c r="L43" s="46">
        <v>0</v>
      </c>
      <c r="M43" s="46">
        <v>0</v>
      </c>
      <c r="N43" s="46">
        <f t="shared" si="7"/>
        <v>164567</v>
      </c>
      <c r="O43" s="47">
        <f t="shared" si="8"/>
        <v>1.6054220687367693</v>
      </c>
      <c r="P43" s="9"/>
    </row>
    <row r="44" spans="1:16">
      <c r="A44" s="12"/>
      <c r="B44" s="25">
        <v>337.2</v>
      </c>
      <c r="C44" s="20" t="s">
        <v>47</v>
      </c>
      <c r="D44" s="46">
        <v>481658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481658</v>
      </c>
      <c r="O44" s="47">
        <f t="shared" si="8"/>
        <v>4.6987815466260843</v>
      </c>
      <c r="P44" s="9"/>
    </row>
    <row r="45" spans="1:16">
      <c r="A45" s="12"/>
      <c r="B45" s="25">
        <v>337.3</v>
      </c>
      <c r="C45" s="20" t="s">
        <v>48</v>
      </c>
      <c r="D45" s="46">
        <v>16837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16837</v>
      </c>
      <c r="O45" s="47">
        <f t="shared" si="8"/>
        <v>0.16425219741090852</v>
      </c>
      <c r="P45" s="9"/>
    </row>
    <row r="46" spans="1:16">
      <c r="A46" s="12"/>
      <c r="B46" s="25">
        <v>337.7</v>
      </c>
      <c r="C46" s="20" t="s">
        <v>50</v>
      </c>
      <c r="D46" s="46">
        <v>1074207</v>
      </c>
      <c r="E46" s="46">
        <v>0</v>
      </c>
      <c r="F46" s="46">
        <v>0</v>
      </c>
      <c r="G46" s="46">
        <v>321279</v>
      </c>
      <c r="H46" s="46">
        <v>0</v>
      </c>
      <c r="I46" s="46">
        <v>55845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1451331</v>
      </c>
      <c r="O46" s="47">
        <f t="shared" si="8"/>
        <v>14.158359916883725</v>
      </c>
      <c r="P46" s="9"/>
    </row>
    <row r="47" spans="1:16">
      <c r="A47" s="12"/>
      <c r="B47" s="25">
        <v>337.9</v>
      </c>
      <c r="C47" s="20" t="s">
        <v>51</v>
      </c>
      <c r="D47" s="46">
        <v>1500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1500</v>
      </c>
      <c r="O47" s="47">
        <f t="shared" si="8"/>
        <v>1.4633147004594808E-2</v>
      </c>
      <c r="P47" s="9"/>
    </row>
    <row r="48" spans="1:16" ht="15.75">
      <c r="A48" s="29" t="s">
        <v>56</v>
      </c>
      <c r="B48" s="30"/>
      <c r="C48" s="31"/>
      <c r="D48" s="32">
        <f t="shared" ref="D48:M48" si="9">SUM(D49:D62)</f>
        <v>4247190</v>
      </c>
      <c r="E48" s="32">
        <f t="shared" si="9"/>
        <v>4329027</v>
      </c>
      <c r="F48" s="32">
        <f t="shared" si="9"/>
        <v>0</v>
      </c>
      <c r="G48" s="32">
        <f t="shared" si="9"/>
        <v>479625</v>
      </c>
      <c r="H48" s="32">
        <f t="shared" si="9"/>
        <v>0</v>
      </c>
      <c r="I48" s="32">
        <f t="shared" si="9"/>
        <v>379267715</v>
      </c>
      <c r="J48" s="32">
        <f t="shared" si="9"/>
        <v>75636781</v>
      </c>
      <c r="K48" s="32">
        <f t="shared" si="9"/>
        <v>0</v>
      </c>
      <c r="L48" s="32">
        <f t="shared" si="9"/>
        <v>0</v>
      </c>
      <c r="M48" s="32">
        <f t="shared" si="9"/>
        <v>0</v>
      </c>
      <c r="N48" s="32">
        <f>SUM(D48:M48)</f>
        <v>463960338</v>
      </c>
      <c r="O48" s="45">
        <f t="shared" si="8"/>
        <v>4526.1332201703299</v>
      </c>
      <c r="P48" s="10"/>
    </row>
    <row r="49" spans="1:16">
      <c r="A49" s="12"/>
      <c r="B49" s="25">
        <v>341.2</v>
      </c>
      <c r="C49" s="20" t="s">
        <v>120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75636781</v>
      </c>
      <c r="K49" s="46">
        <v>0</v>
      </c>
      <c r="L49" s="46">
        <v>0</v>
      </c>
      <c r="M49" s="46">
        <v>0</v>
      </c>
      <c r="N49" s="46">
        <f t="shared" ref="N49:N62" si="10">SUM(D49:M49)</f>
        <v>75636781</v>
      </c>
      <c r="O49" s="47">
        <f t="shared" si="8"/>
        <v>737.86942355156236</v>
      </c>
      <c r="P49" s="9"/>
    </row>
    <row r="50" spans="1:16">
      <c r="A50" s="12"/>
      <c r="B50" s="25">
        <v>341.9</v>
      </c>
      <c r="C50" s="20" t="s">
        <v>121</v>
      </c>
      <c r="D50" s="46">
        <v>209872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209872</v>
      </c>
      <c r="O50" s="47">
        <f t="shared" si="8"/>
        <v>2.0473918854322144</v>
      </c>
      <c r="P50" s="9"/>
    </row>
    <row r="51" spans="1:16">
      <c r="A51" s="12"/>
      <c r="B51" s="25">
        <v>342.1</v>
      </c>
      <c r="C51" s="20" t="s">
        <v>62</v>
      </c>
      <c r="D51" s="46">
        <v>1043137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1043137</v>
      </c>
      <c r="O51" s="47">
        <f t="shared" si="8"/>
        <v>10.176251377954676</v>
      </c>
      <c r="P51" s="9"/>
    </row>
    <row r="52" spans="1:16">
      <c r="A52" s="12"/>
      <c r="B52" s="25">
        <v>342.2</v>
      </c>
      <c r="C52" s="20" t="s">
        <v>63</v>
      </c>
      <c r="D52" s="46">
        <v>167157</v>
      </c>
      <c r="E52" s="46">
        <v>0</v>
      </c>
      <c r="F52" s="46">
        <v>0</v>
      </c>
      <c r="G52" s="46">
        <v>479625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646782</v>
      </c>
      <c r="O52" s="47">
        <f t="shared" si="8"/>
        <v>6.3096373906172261</v>
      </c>
      <c r="P52" s="9"/>
    </row>
    <row r="53" spans="1:16">
      <c r="A53" s="12"/>
      <c r="B53" s="25">
        <v>343.1</v>
      </c>
      <c r="C53" s="20" t="s">
        <v>64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296552463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296552463</v>
      </c>
      <c r="O53" s="47">
        <f t="shared" si="8"/>
        <v>2892.9971904357753</v>
      </c>
      <c r="P53" s="9"/>
    </row>
    <row r="54" spans="1:16">
      <c r="A54" s="12"/>
      <c r="B54" s="25">
        <v>343.3</v>
      </c>
      <c r="C54" s="20" t="s">
        <v>65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28250226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28250226</v>
      </c>
      <c r="O54" s="47">
        <f t="shared" si="8"/>
        <v>275.59313998068427</v>
      </c>
      <c r="P54" s="9"/>
    </row>
    <row r="55" spans="1:16">
      <c r="A55" s="12"/>
      <c r="B55" s="25">
        <v>343.4</v>
      </c>
      <c r="C55" s="20" t="s">
        <v>66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14545371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14545371</v>
      </c>
      <c r="O55" s="47">
        <f t="shared" si="8"/>
        <v>141.89636805291346</v>
      </c>
      <c r="P55" s="9"/>
    </row>
    <row r="56" spans="1:16">
      <c r="A56" s="12"/>
      <c r="B56" s="25">
        <v>343.5</v>
      </c>
      <c r="C56" s="20" t="s">
        <v>67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28991167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28991167</v>
      </c>
      <c r="O56" s="47">
        <f t="shared" si="8"/>
        <v>282.82133903050521</v>
      </c>
      <c r="P56" s="9"/>
    </row>
    <row r="57" spans="1:16">
      <c r="A57" s="12"/>
      <c r="B57" s="25">
        <v>343.8</v>
      </c>
      <c r="C57" s="20" t="s">
        <v>68</v>
      </c>
      <c r="D57" s="46">
        <v>545739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545739</v>
      </c>
      <c r="O57" s="47">
        <f t="shared" si="8"/>
        <v>5.3239193420937108</v>
      </c>
      <c r="P57" s="9"/>
    </row>
    <row r="58" spans="1:16">
      <c r="A58" s="12"/>
      <c r="B58" s="25">
        <v>343.9</v>
      </c>
      <c r="C58" s="20" t="s">
        <v>69</v>
      </c>
      <c r="D58" s="46">
        <v>320418</v>
      </c>
      <c r="E58" s="46">
        <v>4329027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4649445</v>
      </c>
      <c r="O58" s="47">
        <f t="shared" si="8"/>
        <v>45.357341449852207</v>
      </c>
      <c r="P58" s="9"/>
    </row>
    <row r="59" spans="1:16">
      <c r="A59" s="12"/>
      <c r="B59" s="25">
        <v>344.1</v>
      </c>
      <c r="C59" s="20" t="s">
        <v>122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4491436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4491436</v>
      </c>
      <c r="O59" s="47">
        <f t="shared" si="8"/>
        <v>43.815895499819526</v>
      </c>
      <c r="P59" s="9"/>
    </row>
    <row r="60" spans="1:16">
      <c r="A60" s="12"/>
      <c r="B60" s="25">
        <v>344.5</v>
      </c>
      <c r="C60" s="20" t="s">
        <v>123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784689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784689</v>
      </c>
      <c r="O60" s="47">
        <f t="shared" si="8"/>
        <v>7.6549796599256634</v>
      </c>
      <c r="P60" s="9"/>
    </row>
    <row r="61" spans="1:16">
      <c r="A61" s="12"/>
      <c r="B61" s="25">
        <v>347.2</v>
      </c>
      <c r="C61" s="20" t="s">
        <v>74</v>
      </c>
      <c r="D61" s="46">
        <v>1162667</v>
      </c>
      <c r="E61" s="46">
        <v>0</v>
      </c>
      <c r="F61" s="46">
        <v>0</v>
      </c>
      <c r="G61" s="46">
        <v>0</v>
      </c>
      <c r="H61" s="46">
        <v>0</v>
      </c>
      <c r="I61" s="46">
        <v>1289155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2451822</v>
      </c>
      <c r="O61" s="47">
        <f t="shared" si="8"/>
        <v>23.918581170066435</v>
      </c>
      <c r="P61" s="9"/>
    </row>
    <row r="62" spans="1:16">
      <c r="A62" s="12"/>
      <c r="B62" s="25">
        <v>347.5</v>
      </c>
      <c r="C62" s="20" t="s">
        <v>75</v>
      </c>
      <c r="D62" s="46">
        <v>798200</v>
      </c>
      <c r="E62" s="46">
        <v>0</v>
      </c>
      <c r="F62" s="46">
        <v>0</v>
      </c>
      <c r="G62" s="46">
        <v>0</v>
      </c>
      <c r="H62" s="46">
        <v>0</v>
      </c>
      <c r="I62" s="46">
        <v>4363208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5161408</v>
      </c>
      <c r="O62" s="47">
        <f t="shared" si="8"/>
        <v>50.351761343127784</v>
      </c>
      <c r="P62" s="9"/>
    </row>
    <row r="63" spans="1:16" ht="15.75">
      <c r="A63" s="29" t="s">
        <v>57</v>
      </c>
      <c r="B63" s="30"/>
      <c r="C63" s="31"/>
      <c r="D63" s="32">
        <f t="shared" ref="D63:M63" si="11">SUM(D64:D66)</f>
        <v>2525373</v>
      </c>
      <c r="E63" s="32">
        <f t="shared" si="11"/>
        <v>0</v>
      </c>
      <c r="F63" s="32">
        <f t="shared" si="11"/>
        <v>0</v>
      </c>
      <c r="G63" s="32">
        <f t="shared" si="11"/>
        <v>0</v>
      </c>
      <c r="H63" s="32">
        <f t="shared" si="11"/>
        <v>0</v>
      </c>
      <c r="I63" s="32">
        <f t="shared" si="11"/>
        <v>0</v>
      </c>
      <c r="J63" s="32">
        <f t="shared" si="11"/>
        <v>0</v>
      </c>
      <c r="K63" s="32">
        <f t="shared" si="11"/>
        <v>0</v>
      </c>
      <c r="L63" s="32">
        <f t="shared" si="11"/>
        <v>0</v>
      </c>
      <c r="M63" s="32">
        <f t="shared" si="11"/>
        <v>0</v>
      </c>
      <c r="N63" s="32">
        <f t="shared" ref="N63:N68" si="12">SUM(D63:M63)</f>
        <v>2525373</v>
      </c>
      <c r="O63" s="45">
        <f t="shared" si="8"/>
        <v>24.636102900289735</v>
      </c>
      <c r="P63" s="10"/>
    </row>
    <row r="64" spans="1:16">
      <c r="A64" s="13"/>
      <c r="B64" s="39">
        <v>351.1</v>
      </c>
      <c r="C64" s="21" t="s">
        <v>78</v>
      </c>
      <c r="D64" s="46">
        <v>462383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462383</v>
      </c>
      <c r="O64" s="47">
        <f t="shared" si="8"/>
        <v>4.5107456076170411</v>
      </c>
      <c r="P64" s="9"/>
    </row>
    <row r="65" spans="1:16">
      <c r="A65" s="13"/>
      <c r="B65" s="39">
        <v>352</v>
      </c>
      <c r="C65" s="21" t="s">
        <v>79</v>
      </c>
      <c r="D65" s="46">
        <v>55371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55371</v>
      </c>
      <c r="O65" s="47">
        <f t="shared" si="8"/>
        <v>0.54016798852761272</v>
      </c>
      <c r="P65" s="9"/>
    </row>
    <row r="66" spans="1:16">
      <c r="A66" s="13"/>
      <c r="B66" s="39">
        <v>354</v>
      </c>
      <c r="C66" s="21" t="s">
        <v>80</v>
      </c>
      <c r="D66" s="46">
        <v>2007619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2007619</v>
      </c>
      <c r="O66" s="47">
        <f t="shared" si="8"/>
        <v>19.585189304145082</v>
      </c>
      <c r="P66" s="9"/>
    </row>
    <row r="67" spans="1:16" ht="15.75">
      <c r="A67" s="29" t="s">
        <v>3</v>
      </c>
      <c r="B67" s="30"/>
      <c r="C67" s="31"/>
      <c r="D67" s="32">
        <f t="shared" ref="D67:M67" si="13">SUM(D68:D75)</f>
        <v>2800108</v>
      </c>
      <c r="E67" s="32">
        <f t="shared" si="13"/>
        <v>1309194</v>
      </c>
      <c r="F67" s="32">
        <f t="shared" si="13"/>
        <v>0</v>
      </c>
      <c r="G67" s="32">
        <f t="shared" si="13"/>
        <v>48277044</v>
      </c>
      <c r="H67" s="32">
        <f t="shared" si="13"/>
        <v>447294</v>
      </c>
      <c r="I67" s="32">
        <f t="shared" si="13"/>
        <v>3582422</v>
      </c>
      <c r="J67" s="32">
        <f t="shared" si="13"/>
        <v>1415797</v>
      </c>
      <c r="K67" s="32">
        <f t="shared" si="13"/>
        <v>100160723</v>
      </c>
      <c r="L67" s="32">
        <f t="shared" si="13"/>
        <v>0</v>
      </c>
      <c r="M67" s="32">
        <f t="shared" si="13"/>
        <v>0</v>
      </c>
      <c r="N67" s="32">
        <f t="shared" si="12"/>
        <v>157992582</v>
      </c>
      <c r="O67" s="45">
        <f t="shared" si="8"/>
        <v>1541.2857853609996</v>
      </c>
      <c r="P67" s="10"/>
    </row>
    <row r="68" spans="1:16">
      <c r="A68" s="12"/>
      <c r="B68" s="25">
        <v>361.1</v>
      </c>
      <c r="C68" s="20" t="s">
        <v>81</v>
      </c>
      <c r="D68" s="46">
        <v>1194719</v>
      </c>
      <c r="E68" s="46">
        <v>722587</v>
      </c>
      <c r="F68" s="46">
        <v>0</v>
      </c>
      <c r="G68" s="46">
        <v>2566251</v>
      </c>
      <c r="H68" s="46">
        <v>3396</v>
      </c>
      <c r="I68" s="46">
        <v>0</v>
      </c>
      <c r="J68" s="46">
        <v>0</v>
      </c>
      <c r="K68" s="46">
        <v>12348134</v>
      </c>
      <c r="L68" s="46">
        <v>0</v>
      </c>
      <c r="M68" s="46">
        <v>0</v>
      </c>
      <c r="N68" s="46">
        <f t="shared" si="12"/>
        <v>16835087</v>
      </c>
      <c r="O68" s="47">
        <f t="shared" si="8"/>
        <v>164.23353527076199</v>
      </c>
      <c r="P68" s="9"/>
    </row>
    <row r="69" spans="1:16">
      <c r="A69" s="12"/>
      <c r="B69" s="25">
        <v>361.3</v>
      </c>
      <c r="C69" s="20" t="s">
        <v>82</v>
      </c>
      <c r="D69" s="46">
        <v>70218</v>
      </c>
      <c r="E69" s="46">
        <v>141494</v>
      </c>
      <c r="F69" s="46">
        <v>0</v>
      </c>
      <c r="G69" s="46">
        <v>817286</v>
      </c>
      <c r="H69" s="46">
        <v>443898</v>
      </c>
      <c r="I69" s="46">
        <v>-132432</v>
      </c>
      <c r="J69" s="46">
        <v>253068</v>
      </c>
      <c r="K69" s="46">
        <v>40312563</v>
      </c>
      <c r="L69" s="46">
        <v>0</v>
      </c>
      <c r="M69" s="46">
        <v>0</v>
      </c>
      <c r="N69" s="46">
        <f t="shared" ref="N69:N75" si="14">SUM(D69:M69)</f>
        <v>41906095</v>
      </c>
      <c r="O69" s="47">
        <f t="shared" ref="O69:O83" si="15">(N69/O$85)</f>
        <v>408.81203234901034</v>
      </c>
      <c r="P69" s="9"/>
    </row>
    <row r="70" spans="1:16">
      <c r="A70" s="12"/>
      <c r="B70" s="25">
        <v>362</v>
      </c>
      <c r="C70" s="20" t="s">
        <v>83</v>
      </c>
      <c r="D70" s="46">
        <v>57265</v>
      </c>
      <c r="E70" s="46">
        <v>41336</v>
      </c>
      <c r="F70" s="46">
        <v>0</v>
      </c>
      <c r="G70" s="46">
        <v>39154750</v>
      </c>
      <c r="H70" s="46">
        <v>0</v>
      </c>
      <c r="I70" s="46">
        <v>1116730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40370081</v>
      </c>
      <c r="O70" s="47">
        <f t="shared" si="15"/>
        <v>393.82755324026652</v>
      </c>
      <c r="P70" s="9"/>
    </row>
    <row r="71" spans="1:16">
      <c r="A71" s="12"/>
      <c r="B71" s="25">
        <v>364</v>
      </c>
      <c r="C71" s="20" t="s">
        <v>124</v>
      </c>
      <c r="D71" s="46">
        <v>263487</v>
      </c>
      <c r="E71" s="46">
        <v>0</v>
      </c>
      <c r="F71" s="46">
        <v>0</v>
      </c>
      <c r="G71" s="46">
        <v>1003333</v>
      </c>
      <c r="H71" s="46">
        <v>0</v>
      </c>
      <c r="I71" s="46">
        <v>-410185</v>
      </c>
      <c r="J71" s="46">
        <v>-213611</v>
      </c>
      <c r="K71" s="46">
        <v>0</v>
      </c>
      <c r="L71" s="46">
        <v>0</v>
      </c>
      <c r="M71" s="46">
        <v>0</v>
      </c>
      <c r="N71" s="46">
        <f t="shared" si="14"/>
        <v>643024</v>
      </c>
      <c r="O71" s="47">
        <f t="shared" si="15"/>
        <v>6.272976479655048</v>
      </c>
      <c r="P71" s="9"/>
    </row>
    <row r="72" spans="1:16">
      <c r="A72" s="12"/>
      <c r="B72" s="25">
        <v>365</v>
      </c>
      <c r="C72" s="20" t="s">
        <v>125</v>
      </c>
      <c r="D72" s="46">
        <v>9143</v>
      </c>
      <c r="E72" s="46">
        <v>0</v>
      </c>
      <c r="F72" s="46">
        <v>0</v>
      </c>
      <c r="G72" s="46">
        <v>0</v>
      </c>
      <c r="H72" s="46">
        <v>0</v>
      </c>
      <c r="I72" s="46">
        <v>202702</v>
      </c>
      <c r="J72" s="46">
        <v>1288310</v>
      </c>
      <c r="K72" s="46">
        <v>0</v>
      </c>
      <c r="L72" s="46">
        <v>0</v>
      </c>
      <c r="M72" s="46">
        <v>0</v>
      </c>
      <c r="N72" s="46">
        <f t="shared" si="14"/>
        <v>1500155</v>
      </c>
      <c r="O72" s="47">
        <f t="shared" si="15"/>
        <v>14.63465909645195</v>
      </c>
      <c r="P72" s="9"/>
    </row>
    <row r="73" spans="1:16">
      <c r="A73" s="12"/>
      <c r="B73" s="25">
        <v>366</v>
      </c>
      <c r="C73" s="20" t="s">
        <v>86</v>
      </c>
      <c r="D73" s="46">
        <v>165709</v>
      </c>
      <c r="E73" s="46">
        <v>0</v>
      </c>
      <c r="F73" s="46">
        <v>0</v>
      </c>
      <c r="G73" s="46">
        <v>664841</v>
      </c>
      <c r="H73" s="46">
        <v>0</v>
      </c>
      <c r="I73" s="46">
        <v>64131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894681</v>
      </c>
      <c r="O73" s="47">
        <f t="shared" si="15"/>
        <v>8.7279990634785918</v>
      </c>
      <c r="P73" s="9"/>
    </row>
    <row r="74" spans="1:16">
      <c r="A74" s="12"/>
      <c r="B74" s="25">
        <v>368</v>
      </c>
      <c r="C74" s="20" t="s">
        <v>87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47413594</v>
      </c>
      <c r="L74" s="46">
        <v>0</v>
      </c>
      <c r="M74" s="46">
        <v>0</v>
      </c>
      <c r="N74" s="46">
        <f t="shared" si="14"/>
        <v>47413594</v>
      </c>
      <c r="O74" s="47">
        <f t="shared" si="15"/>
        <v>462.54006067878294</v>
      </c>
      <c r="P74" s="9"/>
    </row>
    <row r="75" spans="1:16">
      <c r="A75" s="12"/>
      <c r="B75" s="25">
        <v>369.9</v>
      </c>
      <c r="C75" s="20" t="s">
        <v>88</v>
      </c>
      <c r="D75" s="46">
        <v>1039567</v>
      </c>
      <c r="E75" s="46">
        <v>403777</v>
      </c>
      <c r="F75" s="46">
        <v>0</v>
      </c>
      <c r="G75" s="46">
        <v>4070583</v>
      </c>
      <c r="H75" s="46">
        <v>0</v>
      </c>
      <c r="I75" s="46">
        <v>2741476</v>
      </c>
      <c r="J75" s="46">
        <v>88030</v>
      </c>
      <c r="K75" s="46">
        <v>86432</v>
      </c>
      <c r="L75" s="46">
        <v>0</v>
      </c>
      <c r="M75" s="46">
        <v>0</v>
      </c>
      <c r="N75" s="46">
        <f t="shared" si="14"/>
        <v>8429865</v>
      </c>
      <c r="O75" s="47">
        <f t="shared" si="15"/>
        <v>82.236969182592404</v>
      </c>
      <c r="P75" s="9"/>
    </row>
    <row r="76" spans="1:16" ht="15.75">
      <c r="A76" s="29" t="s">
        <v>58</v>
      </c>
      <c r="B76" s="30"/>
      <c r="C76" s="31"/>
      <c r="D76" s="32">
        <f t="shared" ref="D76:M76" si="16">SUM(D77:D82)</f>
        <v>44275393</v>
      </c>
      <c r="E76" s="32">
        <f t="shared" si="16"/>
        <v>0</v>
      </c>
      <c r="F76" s="32">
        <f t="shared" si="16"/>
        <v>0</v>
      </c>
      <c r="G76" s="32">
        <f t="shared" si="16"/>
        <v>969050</v>
      </c>
      <c r="H76" s="32">
        <f t="shared" si="16"/>
        <v>47444</v>
      </c>
      <c r="I76" s="32">
        <f t="shared" si="16"/>
        <v>19851972</v>
      </c>
      <c r="J76" s="32">
        <f t="shared" si="16"/>
        <v>6569006</v>
      </c>
      <c r="K76" s="32">
        <f t="shared" si="16"/>
        <v>0</v>
      </c>
      <c r="L76" s="32">
        <f t="shared" si="16"/>
        <v>0</v>
      </c>
      <c r="M76" s="32">
        <f t="shared" si="16"/>
        <v>0</v>
      </c>
      <c r="N76" s="32">
        <f t="shared" ref="N76:N83" si="17">SUM(D76:M76)</f>
        <v>71712865</v>
      </c>
      <c r="O76" s="45">
        <f t="shared" si="15"/>
        <v>699.58993044377462</v>
      </c>
      <c r="P76" s="9"/>
    </row>
    <row r="77" spans="1:16">
      <c r="A77" s="12"/>
      <c r="B77" s="25">
        <v>381</v>
      </c>
      <c r="C77" s="20" t="s">
        <v>89</v>
      </c>
      <c r="D77" s="46">
        <v>44275393</v>
      </c>
      <c r="E77" s="46">
        <v>0</v>
      </c>
      <c r="F77" s="46">
        <v>0</v>
      </c>
      <c r="G77" s="46">
        <v>961580</v>
      </c>
      <c r="H77" s="46">
        <v>47444</v>
      </c>
      <c r="I77" s="46">
        <v>5790539</v>
      </c>
      <c r="J77" s="46">
        <v>2946383</v>
      </c>
      <c r="K77" s="46">
        <v>0</v>
      </c>
      <c r="L77" s="46">
        <v>0</v>
      </c>
      <c r="M77" s="46">
        <v>0</v>
      </c>
      <c r="N77" s="46">
        <f t="shared" si="17"/>
        <v>54021339</v>
      </c>
      <c r="O77" s="47">
        <f t="shared" si="15"/>
        <v>527.00146331470046</v>
      </c>
      <c r="P77" s="9"/>
    </row>
    <row r="78" spans="1:16">
      <c r="A78" s="12"/>
      <c r="B78" s="25">
        <v>384</v>
      </c>
      <c r="C78" s="20" t="s">
        <v>90</v>
      </c>
      <c r="D78" s="46">
        <v>0</v>
      </c>
      <c r="E78" s="46">
        <v>0</v>
      </c>
      <c r="F78" s="46">
        <v>0</v>
      </c>
      <c r="G78" s="46">
        <v>7470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7"/>
        <v>7470</v>
      </c>
      <c r="O78" s="47">
        <f t="shared" si="15"/>
        <v>7.2873072082882143E-2</v>
      </c>
      <c r="P78" s="9"/>
    </row>
    <row r="79" spans="1:16">
      <c r="A79" s="12"/>
      <c r="B79" s="25">
        <v>389.1</v>
      </c>
      <c r="C79" s="20" t="s">
        <v>126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9479163</v>
      </c>
      <c r="J79" s="46">
        <v>3313545</v>
      </c>
      <c r="K79" s="46">
        <v>0</v>
      </c>
      <c r="L79" s="46">
        <v>0</v>
      </c>
      <c r="M79" s="46">
        <v>0</v>
      </c>
      <c r="N79" s="46">
        <f t="shared" si="17"/>
        <v>12792708</v>
      </c>
      <c r="O79" s="47">
        <f t="shared" si="15"/>
        <v>124.79838450057069</v>
      </c>
      <c r="P79" s="9"/>
    </row>
    <row r="80" spans="1:16">
      <c r="A80" s="12"/>
      <c r="B80" s="25">
        <v>389.2</v>
      </c>
      <c r="C80" s="20" t="s">
        <v>127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309078</v>
      </c>
      <c r="K80" s="46">
        <v>0</v>
      </c>
      <c r="L80" s="46">
        <v>0</v>
      </c>
      <c r="M80" s="46">
        <v>0</v>
      </c>
      <c r="N80" s="46">
        <f t="shared" si="17"/>
        <v>309078</v>
      </c>
      <c r="O80" s="47">
        <f t="shared" si="15"/>
        <v>3.0151892065907693</v>
      </c>
      <c r="P80" s="9"/>
    </row>
    <row r="81" spans="1:119">
      <c r="A81" s="12"/>
      <c r="B81" s="25">
        <v>389.7</v>
      </c>
      <c r="C81" s="20" t="s">
        <v>128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-7500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7"/>
        <v>-7500</v>
      </c>
      <c r="O81" s="47">
        <f t="shared" si="15"/>
        <v>-7.3165735022974035E-2</v>
      </c>
      <c r="P81" s="9"/>
    </row>
    <row r="82" spans="1:119" ht="15.75" thickBot="1">
      <c r="A82" s="12"/>
      <c r="B82" s="25">
        <v>389.8</v>
      </c>
      <c r="C82" s="20" t="s">
        <v>129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4589770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7"/>
        <v>4589770</v>
      </c>
      <c r="O82" s="47">
        <f t="shared" si="15"/>
        <v>44.775186084852741</v>
      </c>
      <c r="P82" s="9"/>
    </row>
    <row r="83" spans="1:119" ht="16.5" thickBot="1">
      <c r="A83" s="14" t="s">
        <v>76</v>
      </c>
      <c r="B83" s="23"/>
      <c r="C83" s="22"/>
      <c r="D83" s="15">
        <f t="shared" ref="D83:M83" si="18">SUM(D5,D17,D27,D48,D63,D67,D76)</f>
        <v>111851004</v>
      </c>
      <c r="E83" s="15">
        <f t="shared" si="18"/>
        <v>11123032</v>
      </c>
      <c r="F83" s="15">
        <f t="shared" si="18"/>
        <v>0</v>
      </c>
      <c r="G83" s="15">
        <f t="shared" si="18"/>
        <v>60325879</v>
      </c>
      <c r="H83" s="15">
        <f t="shared" si="18"/>
        <v>494738</v>
      </c>
      <c r="I83" s="15">
        <f t="shared" si="18"/>
        <v>415204520</v>
      </c>
      <c r="J83" s="15">
        <f t="shared" si="18"/>
        <v>83786151</v>
      </c>
      <c r="K83" s="15">
        <f t="shared" si="18"/>
        <v>100160723</v>
      </c>
      <c r="L83" s="15">
        <f t="shared" si="18"/>
        <v>0</v>
      </c>
      <c r="M83" s="15">
        <f t="shared" si="18"/>
        <v>0</v>
      </c>
      <c r="N83" s="15">
        <f t="shared" si="17"/>
        <v>782946047</v>
      </c>
      <c r="O83" s="38">
        <f t="shared" si="15"/>
        <v>7637.9764016115969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40"/>
      <c r="B85" s="41"/>
      <c r="C85" s="41"/>
      <c r="D85" s="42"/>
      <c r="E85" s="42"/>
      <c r="F85" s="42"/>
      <c r="G85" s="42"/>
      <c r="H85" s="42"/>
      <c r="I85" s="42"/>
      <c r="J85" s="42"/>
      <c r="K85" s="42"/>
      <c r="L85" s="48" t="s">
        <v>146</v>
      </c>
      <c r="M85" s="48"/>
      <c r="N85" s="48"/>
      <c r="O85" s="43">
        <v>102507</v>
      </c>
    </row>
    <row r="86" spans="1:119">
      <c r="A86" s="49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1"/>
    </row>
    <row r="87" spans="1:119" ht="15.75" customHeight="1" thickBot="1">
      <c r="A87" s="52" t="s">
        <v>105</v>
      </c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4"/>
    </row>
  </sheetData>
  <mergeCells count="10">
    <mergeCell ref="L85:N85"/>
    <mergeCell ref="A86:O86"/>
    <mergeCell ref="A87:O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102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95</v>
      </c>
      <c r="B3" s="62"/>
      <c r="C3" s="63"/>
      <c r="D3" s="67" t="s">
        <v>52</v>
      </c>
      <c r="E3" s="68"/>
      <c r="F3" s="68"/>
      <c r="G3" s="68"/>
      <c r="H3" s="69"/>
      <c r="I3" s="67" t="s">
        <v>53</v>
      </c>
      <c r="J3" s="69"/>
      <c r="K3" s="67" t="s">
        <v>55</v>
      </c>
      <c r="L3" s="69"/>
      <c r="M3" s="36"/>
      <c r="N3" s="37"/>
      <c r="O3" s="70" t="s">
        <v>100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96</v>
      </c>
      <c r="F4" s="34" t="s">
        <v>97</v>
      </c>
      <c r="G4" s="34" t="s">
        <v>98</v>
      </c>
      <c r="H4" s="34" t="s">
        <v>5</v>
      </c>
      <c r="I4" s="34" t="s">
        <v>6</v>
      </c>
      <c r="J4" s="35" t="s">
        <v>99</v>
      </c>
      <c r="K4" s="35" t="s">
        <v>7</v>
      </c>
      <c r="L4" s="35" t="s">
        <v>8</v>
      </c>
      <c r="M4" s="35" t="s">
        <v>9</v>
      </c>
      <c r="N4" s="35" t="s">
        <v>54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35835183</v>
      </c>
      <c r="E5" s="27">
        <f t="shared" si="0"/>
        <v>2744622</v>
      </c>
      <c r="F5" s="27">
        <f t="shared" si="0"/>
        <v>0</v>
      </c>
      <c r="G5" s="27">
        <f t="shared" si="0"/>
        <v>5214687</v>
      </c>
      <c r="H5" s="27">
        <f t="shared" si="0"/>
        <v>0</v>
      </c>
      <c r="I5" s="27">
        <f t="shared" si="0"/>
        <v>318081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44112573</v>
      </c>
      <c r="O5" s="33">
        <f t="shared" ref="O5:O36" si="1">(N5/O$85)</f>
        <v>434.53385147315225</v>
      </c>
      <c r="P5" s="6"/>
    </row>
    <row r="6" spans="1:133">
      <c r="A6" s="12"/>
      <c r="B6" s="25">
        <v>311</v>
      </c>
      <c r="C6" s="20" t="s">
        <v>2</v>
      </c>
      <c r="D6" s="46">
        <v>21190752</v>
      </c>
      <c r="E6" s="46">
        <v>2744622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23935374</v>
      </c>
      <c r="O6" s="47">
        <f t="shared" si="1"/>
        <v>235.77700286651498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318081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318081</v>
      </c>
      <c r="O7" s="47">
        <f t="shared" si="1"/>
        <v>3.1332781701586927</v>
      </c>
      <c r="P7" s="9"/>
    </row>
    <row r="8" spans="1:133">
      <c r="A8" s="12"/>
      <c r="B8" s="25">
        <v>312.3</v>
      </c>
      <c r="C8" s="20" t="s">
        <v>11</v>
      </c>
      <c r="D8" s="46">
        <v>0</v>
      </c>
      <c r="E8" s="46">
        <v>0</v>
      </c>
      <c r="F8" s="46">
        <v>0</v>
      </c>
      <c r="G8" s="46">
        <v>472096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472096</v>
      </c>
      <c r="O8" s="47">
        <f t="shared" si="1"/>
        <v>4.6504132312814601</v>
      </c>
      <c r="P8" s="9"/>
    </row>
    <row r="9" spans="1:133">
      <c r="A9" s="12"/>
      <c r="B9" s="25">
        <v>312.41000000000003</v>
      </c>
      <c r="C9" s="20" t="s">
        <v>13</v>
      </c>
      <c r="D9" s="46">
        <v>0</v>
      </c>
      <c r="E9" s="46">
        <v>0</v>
      </c>
      <c r="F9" s="46">
        <v>0</v>
      </c>
      <c r="G9" s="46">
        <v>2422905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2422905</v>
      </c>
      <c r="O9" s="47">
        <f t="shared" si="1"/>
        <v>23.866987795147612</v>
      </c>
      <c r="P9" s="9"/>
    </row>
    <row r="10" spans="1:133">
      <c r="A10" s="12"/>
      <c r="B10" s="25">
        <v>312.42</v>
      </c>
      <c r="C10" s="20" t="s">
        <v>12</v>
      </c>
      <c r="D10" s="46">
        <v>0</v>
      </c>
      <c r="E10" s="46">
        <v>0</v>
      </c>
      <c r="F10" s="46">
        <v>0</v>
      </c>
      <c r="G10" s="46">
        <v>2319686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2319686</v>
      </c>
      <c r="O10" s="47">
        <f t="shared" si="1"/>
        <v>22.850222130283598</v>
      </c>
      <c r="P10" s="9"/>
    </row>
    <row r="11" spans="1:133">
      <c r="A11" s="12"/>
      <c r="B11" s="25">
        <v>314.10000000000002</v>
      </c>
      <c r="C11" s="20" t="s">
        <v>14</v>
      </c>
      <c r="D11" s="46">
        <v>8211994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8211994</v>
      </c>
      <c r="O11" s="47">
        <f t="shared" si="1"/>
        <v>80.892796280425941</v>
      </c>
      <c r="P11" s="9"/>
    </row>
    <row r="12" spans="1:133">
      <c r="A12" s="12"/>
      <c r="B12" s="25">
        <v>314.3</v>
      </c>
      <c r="C12" s="20" t="s">
        <v>15</v>
      </c>
      <c r="D12" s="46">
        <v>1485794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1485794</v>
      </c>
      <c r="O12" s="47">
        <f t="shared" si="1"/>
        <v>14.635913196804475</v>
      </c>
      <c r="P12" s="9"/>
    </row>
    <row r="13" spans="1:133">
      <c r="A13" s="12"/>
      <c r="B13" s="25">
        <v>314.39999999999998</v>
      </c>
      <c r="C13" s="20" t="s">
        <v>17</v>
      </c>
      <c r="D13" s="46">
        <v>188351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188351</v>
      </c>
      <c r="O13" s="47">
        <f t="shared" si="1"/>
        <v>1.8553641262054632</v>
      </c>
      <c r="P13" s="9"/>
    </row>
    <row r="14" spans="1:133">
      <c r="A14" s="12"/>
      <c r="B14" s="25">
        <v>314.8</v>
      </c>
      <c r="C14" s="20" t="s">
        <v>18</v>
      </c>
      <c r="D14" s="46">
        <v>233459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233459</v>
      </c>
      <c r="O14" s="47">
        <f t="shared" si="1"/>
        <v>2.299703497936306</v>
      </c>
      <c r="P14" s="9"/>
    </row>
    <row r="15" spans="1:133">
      <c r="A15" s="12"/>
      <c r="B15" s="25">
        <v>315</v>
      </c>
      <c r="C15" s="20" t="s">
        <v>115</v>
      </c>
      <c r="D15" s="46">
        <v>4524833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4524833</v>
      </c>
      <c r="O15" s="47">
        <f t="shared" si="1"/>
        <v>44.572170178393769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SUM(D17:D25)</f>
        <v>4188227</v>
      </c>
      <c r="E16" s="32">
        <f t="shared" si="3"/>
        <v>0</v>
      </c>
      <c r="F16" s="32">
        <f t="shared" si="3"/>
        <v>0</v>
      </c>
      <c r="G16" s="32">
        <f t="shared" si="3"/>
        <v>6116934</v>
      </c>
      <c r="H16" s="32">
        <f t="shared" si="3"/>
        <v>0</v>
      </c>
      <c r="I16" s="32">
        <f t="shared" si="3"/>
        <v>1628568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11933729</v>
      </c>
      <c r="O16" s="45">
        <f t="shared" si="1"/>
        <v>117.55399588246304</v>
      </c>
      <c r="P16" s="10"/>
    </row>
    <row r="17" spans="1:16">
      <c r="A17" s="12"/>
      <c r="B17" s="25">
        <v>322</v>
      </c>
      <c r="C17" s="20" t="s">
        <v>0</v>
      </c>
      <c r="D17" s="46">
        <v>1847857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1847857</v>
      </c>
      <c r="O17" s="47">
        <f t="shared" si="1"/>
        <v>18.202439000364471</v>
      </c>
      <c r="P17" s="9"/>
    </row>
    <row r="18" spans="1:16">
      <c r="A18" s="12"/>
      <c r="B18" s="25">
        <v>323.39999999999998</v>
      </c>
      <c r="C18" s="20" t="s">
        <v>20</v>
      </c>
      <c r="D18" s="46">
        <v>225994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4">SUM(D18:M18)</f>
        <v>225994</v>
      </c>
      <c r="O18" s="47">
        <f t="shared" si="1"/>
        <v>2.2261690160268723</v>
      </c>
      <c r="P18" s="9"/>
    </row>
    <row r="19" spans="1:16">
      <c r="A19" s="12"/>
      <c r="B19" s="25">
        <v>323.7</v>
      </c>
      <c r="C19" s="20" t="s">
        <v>21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586731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586731</v>
      </c>
      <c r="O19" s="47">
        <f t="shared" si="1"/>
        <v>5.7796329678773013</v>
      </c>
      <c r="P19" s="9"/>
    </row>
    <row r="20" spans="1:16">
      <c r="A20" s="12"/>
      <c r="B20" s="25">
        <v>324.12</v>
      </c>
      <c r="C20" s="20" t="s">
        <v>22</v>
      </c>
      <c r="D20" s="46">
        <v>0</v>
      </c>
      <c r="E20" s="46">
        <v>0</v>
      </c>
      <c r="F20" s="46">
        <v>0</v>
      </c>
      <c r="G20" s="46">
        <v>560543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560543</v>
      </c>
      <c r="O20" s="47">
        <f t="shared" si="1"/>
        <v>5.5216663218968254</v>
      </c>
      <c r="P20" s="9"/>
    </row>
    <row r="21" spans="1:16">
      <c r="A21" s="12"/>
      <c r="B21" s="25">
        <v>324.22000000000003</v>
      </c>
      <c r="C21" s="20" t="s">
        <v>23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1041837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1041837</v>
      </c>
      <c r="O21" s="47">
        <f t="shared" si="1"/>
        <v>10.262685067525636</v>
      </c>
      <c r="P21" s="9"/>
    </row>
    <row r="22" spans="1:16">
      <c r="A22" s="12"/>
      <c r="B22" s="25">
        <v>324.32</v>
      </c>
      <c r="C22" s="20" t="s">
        <v>24</v>
      </c>
      <c r="D22" s="46">
        <v>0</v>
      </c>
      <c r="E22" s="46">
        <v>0</v>
      </c>
      <c r="F22" s="46">
        <v>0</v>
      </c>
      <c r="G22" s="46">
        <v>2442139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2442139</v>
      </c>
      <c r="O22" s="47">
        <f t="shared" si="1"/>
        <v>24.056453598904618</v>
      </c>
      <c r="P22" s="9"/>
    </row>
    <row r="23" spans="1:16">
      <c r="A23" s="12"/>
      <c r="B23" s="25">
        <v>324.62</v>
      </c>
      <c r="C23" s="20" t="s">
        <v>25</v>
      </c>
      <c r="D23" s="46">
        <v>0</v>
      </c>
      <c r="E23" s="46">
        <v>0</v>
      </c>
      <c r="F23" s="46">
        <v>0</v>
      </c>
      <c r="G23" s="46">
        <v>557135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557135</v>
      </c>
      <c r="O23" s="47">
        <f t="shared" si="1"/>
        <v>5.4880955899011985</v>
      </c>
      <c r="P23" s="9"/>
    </row>
    <row r="24" spans="1:16">
      <c r="A24" s="12"/>
      <c r="B24" s="25">
        <v>325.10000000000002</v>
      </c>
      <c r="C24" s="20" t="s">
        <v>26</v>
      </c>
      <c r="D24" s="46">
        <v>0</v>
      </c>
      <c r="E24" s="46">
        <v>0</v>
      </c>
      <c r="F24" s="46">
        <v>0</v>
      </c>
      <c r="G24" s="46">
        <v>2557117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2557117</v>
      </c>
      <c r="O24" s="47">
        <f t="shared" si="1"/>
        <v>25.189052079947199</v>
      </c>
      <c r="P24" s="9"/>
    </row>
    <row r="25" spans="1:16">
      <c r="A25" s="12"/>
      <c r="B25" s="25">
        <v>329</v>
      </c>
      <c r="C25" s="20" t="s">
        <v>27</v>
      </c>
      <c r="D25" s="46">
        <v>2114376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5">SUM(D25:M25)</f>
        <v>2114376</v>
      </c>
      <c r="O25" s="47">
        <f t="shared" si="1"/>
        <v>20.827802240018912</v>
      </c>
      <c r="P25" s="9"/>
    </row>
    <row r="26" spans="1:16" ht="15.75">
      <c r="A26" s="29" t="s">
        <v>29</v>
      </c>
      <c r="B26" s="30"/>
      <c r="C26" s="31"/>
      <c r="D26" s="32">
        <f t="shared" ref="D26:M26" si="6">SUM(D27:D46)</f>
        <v>10713905</v>
      </c>
      <c r="E26" s="32">
        <f t="shared" si="6"/>
        <v>1311150</v>
      </c>
      <c r="F26" s="32">
        <f t="shared" si="6"/>
        <v>0</v>
      </c>
      <c r="G26" s="32">
        <f t="shared" si="6"/>
        <v>2076710</v>
      </c>
      <c r="H26" s="32">
        <f t="shared" si="6"/>
        <v>0</v>
      </c>
      <c r="I26" s="32">
        <f t="shared" si="6"/>
        <v>12614123</v>
      </c>
      <c r="J26" s="32">
        <f t="shared" si="6"/>
        <v>162844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44">
        <f t="shared" si="5"/>
        <v>26878732</v>
      </c>
      <c r="O26" s="45">
        <f t="shared" si="1"/>
        <v>264.77074775653341</v>
      </c>
      <c r="P26" s="10"/>
    </row>
    <row r="27" spans="1:16">
      <c r="A27" s="12"/>
      <c r="B27" s="25">
        <v>331.2</v>
      </c>
      <c r="C27" s="20" t="s">
        <v>28</v>
      </c>
      <c r="D27" s="46">
        <v>49218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49218</v>
      </c>
      <c r="O27" s="47">
        <f t="shared" si="1"/>
        <v>0.48482520169035725</v>
      </c>
      <c r="P27" s="9"/>
    </row>
    <row r="28" spans="1:16">
      <c r="A28" s="12"/>
      <c r="B28" s="25">
        <v>331.39</v>
      </c>
      <c r="C28" s="20" t="s">
        <v>32</v>
      </c>
      <c r="D28" s="46">
        <v>0</v>
      </c>
      <c r="E28" s="46">
        <v>0</v>
      </c>
      <c r="F28" s="46">
        <v>0</v>
      </c>
      <c r="G28" s="46">
        <v>6547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6547</v>
      </c>
      <c r="O28" s="47">
        <f t="shared" si="1"/>
        <v>6.4491661495119049E-2</v>
      </c>
      <c r="P28" s="9"/>
    </row>
    <row r="29" spans="1:16">
      <c r="A29" s="12"/>
      <c r="B29" s="25">
        <v>331.41</v>
      </c>
      <c r="C29" s="20" t="s">
        <v>33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4883242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4883242</v>
      </c>
      <c r="O29" s="47">
        <f t="shared" si="1"/>
        <v>48.102702010500707</v>
      </c>
      <c r="P29" s="9"/>
    </row>
    <row r="30" spans="1:16">
      <c r="A30" s="12"/>
      <c r="B30" s="25">
        <v>331.5</v>
      </c>
      <c r="C30" s="20" t="s">
        <v>30</v>
      </c>
      <c r="D30" s="46">
        <v>0</v>
      </c>
      <c r="E30" s="46">
        <v>1179065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1179065</v>
      </c>
      <c r="O30" s="47">
        <f t="shared" si="1"/>
        <v>11.614458662096004</v>
      </c>
      <c r="P30" s="9"/>
    </row>
    <row r="31" spans="1:16">
      <c r="A31" s="12"/>
      <c r="B31" s="25">
        <v>334.2</v>
      </c>
      <c r="C31" s="20" t="s">
        <v>31</v>
      </c>
      <c r="D31" s="46">
        <v>127124</v>
      </c>
      <c r="E31" s="46">
        <v>0</v>
      </c>
      <c r="F31" s="46">
        <v>0</v>
      </c>
      <c r="G31" s="46">
        <v>377778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504902</v>
      </c>
      <c r="O31" s="47">
        <f t="shared" si="1"/>
        <v>4.9735709290069643</v>
      </c>
      <c r="P31" s="9"/>
    </row>
    <row r="32" spans="1:16">
      <c r="A32" s="12"/>
      <c r="B32" s="25">
        <v>334.39</v>
      </c>
      <c r="C32" s="20" t="s">
        <v>36</v>
      </c>
      <c r="D32" s="46">
        <v>583196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2" si="7">SUM(D32:M32)</f>
        <v>583196</v>
      </c>
      <c r="O32" s="47">
        <f t="shared" si="1"/>
        <v>5.7448112138853595</v>
      </c>
      <c r="P32" s="9"/>
    </row>
    <row r="33" spans="1:16">
      <c r="A33" s="12"/>
      <c r="B33" s="25">
        <v>334.41</v>
      </c>
      <c r="C33" s="20" t="s">
        <v>37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7690938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7690938</v>
      </c>
      <c r="O33" s="47">
        <f t="shared" si="1"/>
        <v>75.760099293714347</v>
      </c>
      <c r="P33" s="9"/>
    </row>
    <row r="34" spans="1:16">
      <c r="A34" s="12"/>
      <c r="B34" s="25">
        <v>334.49</v>
      </c>
      <c r="C34" s="20" t="s">
        <v>39</v>
      </c>
      <c r="D34" s="46">
        <v>0</v>
      </c>
      <c r="E34" s="46">
        <v>0</v>
      </c>
      <c r="F34" s="46">
        <v>0</v>
      </c>
      <c r="G34" s="46">
        <v>930124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930124</v>
      </c>
      <c r="O34" s="47">
        <f t="shared" si="1"/>
        <v>9.1622486874119602</v>
      </c>
      <c r="P34" s="9"/>
    </row>
    <row r="35" spans="1:16">
      <c r="A35" s="12"/>
      <c r="B35" s="25">
        <v>334.5</v>
      </c>
      <c r="C35" s="20" t="s">
        <v>40</v>
      </c>
      <c r="D35" s="46">
        <v>0</v>
      </c>
      <c r="E35" s="46">
        <v>132085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132085</v>
      </c>
      <c r="O35" s="47">
        <f t="shared" si="1"/>
        <v>1.3011121290030241</v>
      </c>
      <c r="P35" s="9"/>
    </row>
    <row r="36" spans="1:16">
      <c r="A36" s="12"/>
      <c r="B36" s="25">
        <v>334.7</v>
      </c>
      <c r="C36" s="20" t="s">
        <v>41</v>
      </c>
      <c r="D36" s="46">
        <v>0</v>
      </c>
      <c r="E36" s="46">
        <v>0</v>
      </c>
      <c r="F36" s="46">
        <v>0</v>
      </c>
      <c r="G36" s="46">
        <v>466668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466668</v>
      </c>
      <c r="O36" s="47">
        <f t="shared" si="1"/>
        <v>4.5969443541475812</v>
      </c>
      <c r="P36" s="9"/>
    </row>
    <row r="37" spans="1:16">
      <c r="A37" s="12"/>
      <c r="B37" s="25">
        <v>335.14</v>
      </c>
      <c r="C37" s="20" t="s">
        <v>116</v>
      </c>
      <c r="D37" s="46">
        <v>208150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208150</v>
      </c>
      <c r="O37" s="47">
        <f t="shared" ref="O37:O68" si="8">(N37/O$85)</f>
        <v>2.0503955002610401</v>
      </c>
      <c r="P37" s="9"/>
    </row>
    <row r="38" spans="1:16">
      <c r="A38" s="12"/>
      <c r="B38" s="25">
        <v>335.15</v>
      </c>
      <c r="C38" s="20" t="s">
        <v>117</v>
      </c>
      <c r="D38" s="46">
        <v>89776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89776</v>
      </c>
      <c r="O38" s="47">
        <f t="shared" si="8"/>
        <v>0.8843444940256312</v>
      </c>
      <c r="P38" s="9"/>
    </row>
    <row r="39" spans="1:16">
      <c r="A39" s="12"/>
      <c r="B39" s="25">
        <v>335.18</v>
      </c>
      <c r="C39" s="20" t="s">
        <v>118</v>
      </c>
      <c r="D39" s="46">
        <v>5656163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5656163</v>
      </c>
      <c r="O39" s="47">
        <f t="shared" si="8"/>
        <v>55.716412029512298</v>
      </c>
      <c r="P39" s="9"/>
    </row>
    <row r="40" spans="1:16">
      <c r="A40" s="12"/>
      <c r="B40" s="25">
        <v>335.19</v>
      </c>
      <c r="C40" s="20" t="s">
        <v>119</v>
      </c>
      <c r="D40" s="46">
        <v>2443691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2443691</v>
      </c>
      <c r="O40" s="47">
        <f t="shared" si="8"/>
        <v>24.071741678733613</v>
      </c>
      <c r="P40" s="9"/>
    </row>
    <row r="41" spans="1:16">
      <c r="A41" s="12"/>
      <c r="B41" s="25">
        <v>335.29</v>
      </c>
      <c r="C41" s="20" t="s">
        <v>45</v>
      </c>
      <c r="D41" s="46">
        <v>58355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58355</v>
      </c>
      <c r="O41" s="47">
        <f t="shared" si="8"/>
        <v>0.57482983145680033</v>
      </c>
      <c r="P41" s="9"/>
    </row>
    <row r="42" spans="1:16">
      <c r="A42" s="12"/>
      <c r="B42" s="25">
        <v>335.49</v>
      </c>
      <c r="C42" s="20" t="s">
        <v>46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162844</v>
      </c>
      <c r="K42" s="46">
        <v>0</v>
      </c>
      <c r="L42" s="46">
        <v>0</v>
      </c>
      <c r="M42" s="46">
        <v>0</v>
      </c>
      <c r="N42" s="46">
        <f t="shared" si="7"/>
        <v>162844</v>
      </c>
      <c r="O42" s="47">
        <f t="shared" si="8"/>
        <v>1.6041057162839722</v>
      </c>
      <c r="P42" s="9"/>
    </row>
    <row r="43" spans="1:16">
      <c r="A43" s="12"/>
      <c r="B43" s="25">
        <v>337.2</v>
      </c>
      <c r="C43" s="20" t="s">
        <v>47</v>
      </c>
      <c r="D43" s="46">
        <v>369036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369036</v>
      </c>
      <c r="O43" s="47">
        <f t="shared" si="8"/>
        <v>3.6352138065545674</v>
      </c>
      <c r="P43" s="9"/>
    </row>
    <row r="44" spans="1:16">
      <c r="A44" s="12"/>
      <c r="B44" s="25">
        <v>337.3</v>
      </c>
      <c r="C44" s="20" t="s">
        <v>48</v>
      </c>
      <c r="D44" s="46">
        <v>1203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1203</v>
      </c>
      <c r="O44" s="47">
        <f t="shared" si="8"/>
        <v>1.1850231980850497E-2</v>
      </c>
      <c r="P44" s="9"/>
    </row>
    <row r="45" spans="1:16">
      <c r="A45" s="12"/>
      <c r="B45" s="25">
        <v>337.7</v>
      </c>
      <c r="C45" s="20" t="s">
        <v>50</v>
      </c>
      <c r="D45" s="46">
        <v>1126193</v>
      </c>
      <c r="E45" s="46">
        <v>0</v>
      </c>
      <c r="F45" s="46">
        <v>0</v>
      </c>
      <c r="G45" s="46">
        <v>295593</v>
      </c>
      <c r="H45" s="46">
        <v>0</v>
      </c>
      <c r="I45" s="46">
        <v>39943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1461729</v>
      </c>
      <c r="O45" s="47">
        <f t="shared" si="8"/>
        <v>14.398859304352966</v>
      </c>
      <c r="P45" s="9"/>
    </row>
    <row r="46" spans="1:16">
      <c r="A46" s="12"/>
      <c r="B46" s="25">
        <v>337.9</v>
      </c>
      <c r="C46" s="20" t="s">
        <v>51</v>
      </c>
      <c r="D46" s="46">
        <v>1800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1800</v>
      </c>
      <c r="O46" s="47">
        <f t="shared" si="8"/>
        <v>1.7731020420225185E-2</v>
      </c>
      <c r="P46" s="9"/>
    </row>
    <row r="47" spans="1:16" ht="15.75">
      <c r="A47" s="29" t="s">
        <v>56</v>
      </c>
      <c r="B47" s="30"/>
      <c r="C47" s="31"/>
      <c r="D47" s="32">
        <f t="shared" ref="D47:M47" si="9">SUM(D48:D62)</f>
        <v>4373111</v>
      </c>
      <c r="E47" s="32">
        <f t="shared" si="9"/>
        <v>4253882</v>
      </c>
      <c r="F47" s="32">
        <f t="shared" si="9"/>
        <v>0</v>
      </c>
      <c r="G47" s="32">
        <f t="shared" si="9"/>
        <v>426932</v>
      </c>
      <c r="H47" s="32">
        <f t="shared" si="9"/>
        <v>0</v>
      </c>
      <c r="I47" s="32">
        <f t="shared" si="9"/>
        <v>389781716</v>
      </c>
      <c r="J47" s="32">
        <f t="shared" si="9"/>
        <v>75101964</v>
      </c>
      <c r="K47" s="32">
        <f t="shared" si="9"/>
        <v>0</v>
      </c>
      <c r="L47" s="32">
        <f t="shared" si="9"/>
        <v>0</v>
      </c>
      <c r="M47" s="32">
        <f t="shared" si="9"/>
        <v>0</v>
      </c>
      <c r="N47" s="32">
        <f>SUM(D47:M47)</f>
        <v>473937605</v>
      </c>
      <c r="O47" s="45">
        <f t="shared" si="8"/>
        <v>4668.5540845375654</v>
      </c>
      <c r="P47" s="10"/>
    </row>
    <row r="48" spans="1:16">
      <c r="A48" s="12"/>
      <c r="B48" s="25">
        <v>341.2</v>
      </c>
      <c r="C48" s="20" t="s">
        <v>120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75101964</v>
      </c>
      <c r="K48" s="46">
        <v>0</v>
      </c>
      <c r="L48" s="46">
        <v>0</v>
      </c>
      <c r="M48" s="46">
        <v>0</v>
      </c>
      <c r="N48" s="46">
        <f t="shared" ref="N48:N62" si="10">SUM(D48:M48)</f>
        <v>75101964</v>
      </c>
      <c r="O48" s="47">
        <f t="shared" si="8"/>
        <v>739.79692071278703</v>
      </c>
      <c r="P48" s="9"/>
    </row>
    <row r="49" spans="1:16">
      <c r="A49" s="12"/>
      <c r="B49" s="25">
        <v>341.9</v>
      </c>
      <c r="C49" s="20" t="s">
        <v>121</v>
      </c>
      <c r="D49" s="46">
        <v>255874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255874</v>
      </c>
      <c r="O49" s="47">
        <f t="shared" si="8"/>
        <v>2.5205039550026105</v>
      </c>
      <c r="P49" s="9"/>
    </row>
    <row r="50" spans="1:16">
      <c r="A50" s="12"/>
      <c r="B50" s="25">
        <v>342.1</v>
      </c>
      <c r="C50" s="20" t="s">
        <v>62</v>
      </c>
      <c r="D50" s="46">
        <v>978721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978721</v>
      </c>
      <c r="O50" s="47">
        <f t="shared" si="8"/>
        <v>9.64095668705734</v>
      </c>
      <c r="P50" s="9"/>
    </row>
    <row r="51" spans="1:16">
      <c r="A51" s="12"/>
      <c r="B51" s="25">
        <v>342.2</v>
      </c>
      <c r="C51" s="20" t="s">
        <v>63</v>
      </c>
      <c r="D51" s="46">
        <v>165356</v>
      </c>
      <c r="E51" s="46">
        <v>0</v>
      </c>
      <c r="F51" s="46">
        <v>0</v>
      </c>
      <c r="G51" s="46">
        <v>426932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592288</v>
      </c>
      <c r="O51" s="47">
        <f t="shared" si="8"/>
        <v>5.8343725681412968</v>
      </c>
      <c r="P51" s="9"/>
    </row>
    <row r="52" spans="1:16">
      <c r="A52" s="12"/>
      <c r="B52" s="25">
        <v>343.1</v>
      </c>
      <c r="C52" s="20" t="s">
        <v>64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309502891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309502891</v>
      </c>
      <c r="O52" s="47">
        <f t="shared" si="8"/>
        <v>3048.7789335776274</v>
      </c>
      <c r="P52" s="9"/>
    </row>
    <row r="53" spans="1:16">
      <c r="A53" s="12"/>
      <c r="B53" s="25">
        <v>343.3</v>
      </c>
      <c r="C53" s="20" t="s">
        <v>65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27030520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27030520</v>
      </c>
      <c r="O53" s="47">
        <f t="shared" si="8"/>
        <v>266.26594560516958</v>
      </c>
      <c r="P53" s="9"/>
    </row>
    <row r="54" spans="1:16">
      <c r="A54" s="12"/>
      <c r="B54" s="25">
        <v>343.4</v>
      </c>
      <c r="C54" s="20" t="s">
        <v>66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14194912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14194912</v>
      </c>
      <c r="O54" s="47">
        <f t="shared" si="8"/>
        <v>139.8279302973886</v>
      </c>
      <c r="P54" s="9"/>
    </row>
    <row r="55" spans="1:16">
      <c r="A55" s="12"/>
      <c r="B55" s="25">
        <v>343.5</v>
      </c>
      <c r="C55" s="20" t="s">
        <v>67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27329008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27329008</v>
      </c>
      <c r="O55" s="47">
        <f t="shared" si="8"/>
        <v>269.20622161805414</v>
      </c>
      <c r="P55" s="9"/>
    </row>
    <row r="56" spans="1:16">
      <c r="A56" s="12"/>
      <c r="B56" s="25">
        <v>343.8</v>
      </c>
      <c r="C56" s="20" t="s">
        <v>68</v>
      </c>
      <c r="D56" s="46">
        <v>634534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634534</v>
      </c>
      <c r="O56" s="47">
        <f t="shared" si="8"/>
        <v>6.2505196174039819</v>
      </c>
      <c r="P56" s="9"/>
    </row>
    <row r="57" spans="1:16">
      <c r="A57" s="12"/>
      <c r="B57" s="25">
        <v>343.9</v>
      </c>
      <c r="C57" s="20" t="s">
        <v>69</v>
      </c>
      <c r="D57" s="46">
        <v>388953</v>
      </c>
      <c r="E57" s="46">
        <v>4253702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4642655</v>
      </c>
      <c r="O57" s="47">
        <f t="shared" si="8"/>
        <v>45.732783671700304</v>
      </c>
      <c r="P57" s="9"/>
    </row>
    <row r="58" spans="1:16">
      <c r="A58" s="12"/>
      <c r="B58" s="25">
        <v>344.1</v>
      </c>
      <c r="C58" s="20" t="s">
        <v>122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4497642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4497642</v>
      </c>
      <c r="O58" s="47">
        <f t="shared" si="8"/>
        <v>44.304323413812462</v>
      </c>
      <c r="P58" s="9"/>
    </row>
    <row r="59" spans="1:16">
      <c r="A59" s="12"/>
      <c r="B59" s="25">
        <v>344.5</v>
      </c>
      <c r="C59" s="20" t="s">
        <v>123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710911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710911</v>
      </c>
      <c r="O59" s="47">
        <f t="shared" si="8"/>
        <v>7.0028763655348367</v>
      </c>
      <c r="P59" s="9"/>
    </row>
    <row r="60" spans="1:16">
      <c r="A60" s="12"/>
      <c r="B60" s="25">
        <v>347.2</v>
      </c>
      <c r="C60" s="20" t="s">
        <v>74</v>
      </c>
      <c r="D60" s="46">
        <v>1118294</v>
      </c>
      <c r="E60" s="46">
        <v>0</v>
      </c>
      <c r="F60" s="46">
        <v>0</v>
      </c>
      <c r="G60" s="46">
        <v>0</v>
      </c>
      <c r="H60" s="46">
        <v>0</v>
      </c>
      <c r="I60" s="46">
        <v>1222406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2340700</v>
      </c>
      <c r="O60" s="47">
        <f t="shared" si="8"/>
        <v>23.057221943122826</v>
      </c>
      <c r="P60" s="9"/>
    </row>
    <row r="61" spans="1:16">
      <c r="A61" s="12"/>
      <c r="B61" s="25">
        <v>347.5</v>
      </c>
      <c r="C61" s="20" t="s">
        <v>75</v>
      </c>
      <c r="D61" s="46">
        <v>831379</v>
      </c>
      <c r="E61" s="46">
        <v>0</v>
      </c>
      <c r="F61" s="46">
        <v>0</v>
      </c>
      <c r="G61" s="46">
        <v>0</v>
      </c>
      <c r="H61" s="46">
        <v>0</v>
      </c>
      <c r="I61" s="46">
        <v>5293426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6124805</v>
      </c>
      <c r="O61" s="47">
        <f t="shared" si="8"/>
        <v>60.332801402720726</v>
      </c>
      <c r="P61" s="9"/>
    </row>
    <row r="62" spans="1:16">
      <c r="A62" s="12"/>
      <c r="B62" s="25">
        <v>349</v>
      </c>
      <c r="C62" s="20" t="s">
        <v>143</v>
      </c>
      <c r="D62" s="46">
        <v>0</v>
      </c>
      <c r="E62" s="46">
        <v>180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180</v>
      </c>
      <c r="O62" s="47">
        <f t="shared" si="8"/>
        <v>1.7731020420225184E-3</v>
      </c>
      <c r="P62" s="9"/>
    </row>
    <row r="63" spans="1:16" ht="15.75">
      <c r="A63" s="29" t="s">
        <v>57</v>
      </c>
      <c r="B63" s="30"/>
      <c r="C63" s="31"/>
      <c r="D63" s="32">
        <f t="shared" ref="D63:M63" si="11">SUM(D64:D66)</f>
        <v>1718661</v>
      </c>
      <c r="E63" s="32">
        <f t="shared" si="11"/>
        <v>0</v>
      </c>
      <c r="F63" s="32">
        <f t="shared" si="11"/>
        <v>0</v>
      </c>
      <c r="G63" s="32">
        <f t="shared" si="11"/>
        <v>0</v>
      </c>
      <c r="H63" s="32">
        <f t="shared" si="11"/>
        <v>0</v>
      </c>
      <c r="I63" s="32">
        <f t="shared" si="11"/>
        <v>0</v>
      </c>
      <c r="J63" s="32">
        <f t="shared" si="11"/>
        <v>0</v>
      </c>
      <c r="K63" s="32">
        <f t="shared" si="11"/>
        <v>0</v>
      </c>
      <c r="L63" s="32">
        <f t="shared" si="11"/>
        <v>0</v>
      </c>
      <c r="M63" s="32">
        <f t="shared" si="11"/>
        <v>0</v>
      </c>
      <c r="N63" s="32">
        <f t="shared" ref="N63:N68" si="12">SUM(D63:M63)</f>
        <v>1718661</v>
      </c>
      <c r="O63" s="45">
        <f t="shared" si="8"/>
        <v>16.929785159135907</v>
      </c>
      <c r="P63" s="10"/>
    </row>
    <row r="64" spans="1:16">
      <c r="A64" s="13"/>
      <c r="B64" s="39">
        <v>351.1</v>
      </c>
      <c r="C64" s="21" t="s">
        <v>78</v>
      </c>
      <c r="D64" s="46">
        <v>387767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387767</v>
      </c>
      <c r="O64" s="47">
        <f t="shared" si="8"/>
        <v>3.8197247751608105</v>
      </c>
      <c r="P64" s="9"/>
    </row>
    <row r="65" spans="1:16">
      <c r="A65" s="13"/>
      <c r="B65" s="39">
        <v>352</v>
      </c>
      <c r="C65" s="21" t="s">
        <v>79</v>
      </c>
      <c r="D65" s="46">
        <v>56588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56588</v>
      </c>
      <c r="O65" s="47">
        <f t="shared" si="8"/>
        <v>0.55742387974427932</v>
      </c>
      <c r="P65" s="9"/>
    </row>
    <row r="66" spans="1:16">
      <c r="A66" s="13"/>
      <c r="B66" s="39">
        <v>354</v>
      </c>
      <c r="C66" s="21" t="s">
        <v>80</v>
      </c>
      <c r="D66" s="46">
        <v>1274306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1274306</v>
      </c>
      <c r="O66" s="47">
        <f t="shared" si="8"/>
        <v>12.552636504230819</v>
      </c>
      <c r="P66" s="9"/>
    </row>
    <row r="67" spans="1:16" ht="15.75">
      <c r="A67" s="29" t="s">
        <v>3</v>
      </c>
      <c r="B67" s="30"/>
      <c r="C67" s="31"/>
      <c r="D67" s="32">
        <f t="shared" ref="D67:M67" si="13">SUM(D68:D75)</f>
        <v>1896595</v>
      </c>
      <c r="E67" s="32">
        <f t="shared" si="13"/>
        <v>1690777</v>
      </c>
      <c r="F67" s="32">
        <f t="shared" si="13"/>
        <v>0</v>
      </c>
      <c r="G67" s="32">
        <f t="shared" si="13"/>
        <v>10478722</v>
      </c>
      <c r="H67" s="32">
        <f t="shared" si="13"/>
        <v>-178400</v>
      </c>
      <c r="I67" s="32">
        <f t="shared" si="13"/>
        <v>-1918626</v>
      </c>
      <c r="J67" s="32">
        <f t="shared" si="13"/>
        <v>-109953</v>
      </c>
      <c r="K67" s="32">
        <f t="shared" si="13"/>
        <v>40367653</v>
      </c>
      <c r="L67" s="32">
        <f t="shared" si="13"/>
        <v>0</v>
      </c>
      <c r="M67" s="32">
        <f t="shared" si="13"/>
        <v>0</v>
      </c>
      <c r="N67" s="32">
        <f t="shared" si="12"/>
        <v>52226768</v>
      </c>
      <c r="O67" s="45">
        <f t="shared" si="8"/>
        <v>514.46327216131283</v>
      </c>
      <c r="P67" s="10"/>
    </row>
    <row r="68" spans="1:16">
      <c r="A68" s="12"/>
      <c r="B68" s="25">
        <v>361.1</v>
      </c>
      <c r="C68" s="20" t="s">
        <v>81</v>
      </c>
      <c r="D68" s="46">
        <v>1256814</v>
      </c>
      <c r="E68" s="46">
        <v>817351</v>
      </c>
      <c r="F68" s="46">
        <v>0</v>
      </c>
      <c r="G68" s="46">
        <v>1743030</v>
      </c>
      <c r="H68" s="46">
        <v>4296</v>
      </c>
      <c r="I68" s="46">
        <v>0</v>
      </c>
      <c r="J68" s="46">
        <v>0</v>
      </c>
      <c r="K68" s="46">
        <v>14339072</v>
      </c>
      <c r="L68" s="46">
        <v>0</v>
      </c>
      <c r="M68" s="46">
        <v>0</v>
      </c>
      <c r="N68" s="46">
        <f t="shared" si="12"/>
        <v>18160563</v>
      </c>
      <c r="O68" s="47">
        <f t="shared" si="8"/>
        <v>178.89184077543663</v>
      </c>
      <c r="P68" s="9"/>
    </row>
    <row r="69" spans="1:16">
      <c r="A69" s="12"/>
      <c r="B69" s="25">
        <v>361.3</v>
      </c>
      <c r="C69" s="20" t="s">
        <v>82</v>
      </c>
      <c r="D69" s="46">
        <v>-414000</v>
      </c>
      <c r="E69" s="46">
        <v>-318914</v>
      </c>
      <c r="F69" s="46">
        <v>0</v>
      </c>
      <c r="G69" s="46">
        <v>-1310507</v>
      </c>
      <c r="H69" s="46">
        <v>-182696</v>
      </c>
      <c r="I69" s="46">
        <v>-3472178</v>
      </c>
      <c r="J69" s="46">
        <v>-1448759</v>
      </c>
      <c r="K69" s="46">
        <v>-7505992</v>
      </c>
      <c r="L69" s="46">
        <v>0</v>
      </c>
      <c r="M69" s="46">
        <v>0</v>
      </c>
      <c r="N69" s="46">
        <f t="shared" ref="N69:N75" si="14">SUM(D69:M69)</f>
        <v>-14653046</v>
      </c>
      <c r="O69" s="47">
        <f t="shared" ref="O69:O83" si="15">(N69/O$85)</f>
        <v>-144.34080991361054</v>
      </c>
      <c r="P69" s="9"/>
    </row>
    <row r="70" spans="1:16">
      <c r="A70" s="12"/>
      <c r="B70" s="25">
        <v>362</v>
      </c>
      <c r="C70" s="20" t="s">
        <v>83</v>
      </c>
      <c r="D70" s="46">
        <v>59598</v>
      </c>
      <c r="E70" s="46">
        <v>19734</v>
      </c>
      <c r="F70" s="46">
        <v>0</v>
      </c>
      <c r="G70" s="46">
        <v>12100000</v>
      </c>
      <c r="H70" s="46">
        <v>0</v>
      </c>
      <c r="I70" s="46">
        <v>52383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12231715</v>
      </c>
      <c r="O70" s="47">
        <f t="shared" si="15"/>
        <v>120.48932691076371</v>
      </c>
      <c r="P70" s="9"/>
    </row>
    <row r="71" spans="1:16">
      <c r="A71" s="12"/>
      <c r="B71" s="25">
        <v>364</v>
      </c>
      <c r="C71" s="20" t="s">
        <v>124</v>
      </c>
      <c r="D71" s="46">
        <v>4000</v>
      </c>
      <c r="E71" s="46">
        <v>0</v>
      </c>
      <c r="F71" s="46">
        <v>0</v>
      </c>
      <c r="G71" s="46">
        <v>13915</v>
      </c>
      <c r="H71" s="46">
        <v>0</v>
      </c>
      <c r="I71" s="46">
        <v>-56815</v>
      </c>
      <c r="J71" s="46">
        <v>807921</v>
      </c>
      <c r="K71" s="46">
        <v>0</v>
      </c>
      <c r="L71" s="46">
        <v>0</v>
      </c>
      <c r="M71" s="46">
        <v>0</v>
      </c>
      <c r="N71" s="46">
        <f t="shared" si="14"/>
        <v>769021</v>
      </c>
      <c r="O71" s="47">
        <f t="shared" si="15"/>
        <v>7.5752928081011062</v>
      </c>
      <c r="P71" s="9"/>
    </row>
    <row r="72" spans="1:16">
      <c r="A72" s="12"/>
      <c r="B72" s="25">
        <v>365</v>
      </c>
      <c r="C72" s="20" t="s">
        <v>125</v>
      </c>
      <c r="D72" s="46">
        <v>5232</v>
      </c>
      <c r="E72" s="46">
        <v>895583</v>
      </c>
      <c r="F72" s="46">
        <v>0</v>
      </c>
      <c r="G72" s="46">
        <v>0</v>
      </c>
      <c r="H72" s="46">
        <v>0</v>
      </c>
      <c r="I72" s="46">
        <v>327037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1227852</v>
      </c>
      <c r="O72" s="47">
        <f t="shared" si="15"/>
        <v>12.095038269452408</v>
      </c>
      <c r="P72" s="9"/>
    </row>
    <row r="73" spans="1:16">
      <c r="A73" s="12"/>
      <c r="B73" s="25">
        <v>366</v>
      </c>
      <c r="C73" s="20" t="s">
        <v>86</v>
      </c>
      <c r="D73" s="46">
        <v>209609</v>
      </c>
      <c r="E73" s="46">
        <v>0</v>
      </c>
      <c r="F73" s="46">
        <v>0</v>
      </c>
      <c r="G73" s="46">
        <v>29103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238712</v>
      </c>
      <c r="O73" s="47">
        <f t="shared" si="15"/>
        <v>2.3514485258626632</v>
      </c>
      <c r="P73" s="9"/>
    </row>
    <row r="74" spans="1:16">
      <c r="A74" s="12"/>
      <c r="B74" s="25">
        <v>368</v>
      </c>
      <c r="C74" s="20" t="s">
        <v>87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33460749</v>
      </c>
      <c r="L74" s="46">
        <v>0</v>
      </c>
      <c r="M74" s="46">
        <v>0</v>
      </c>
      <c r="N74" s="46">
        <f t="shared" si="14"/>
        <v>33460749</v>
      </c>
      <c r="O74" s="47">
        <f t="shared" si="15"/>
        <v>329.60734655279413</v>
      </c>
      <c r="P74" s="9"/>
    </row>
    <row r="75" spans="1:16">
      <c r="A75" s="12"/>
      <c r="B75" s="25">
        <v>369.9</v>
      </c>
      <c r="C75" s="20" t="s">
        <v>88</v>
      </c>
      <c r="D75" s="46">
        <v>775342</v>
      </c>
      <c r="E75" s="46">
        <v>277023</v>
      </c>
      <c r="F75" s="46">
        <v>0</v>
      </c>
      <c r="G75" s="46">
        <v>-2096819</v>
      </c>
      <c r="H75" s="46">
        <v>0</v>
      </c>
      <c r="I75" s="46">
        <v>1230947</v>
      </c>
      <c r="J75" s="46">
        <v>530885</v>
      </c>
      <c r="K75" s="46">
        <v>73824</v>
      </c>
      <c r="L75" s="46">
        <v>0</v>
      </c>
      <c r="M75" s="46">
        <v>0</v>
      </c>
      <c r="N75" s="46">
        <f t="shared" si="14"/>
        <v>791202</v>
      </c>
      <c r="O75" s="47">
        <f t="shared" si="15"/>
        <v>7.7937882325127807</v>
      </c>
      <c r="P75" s="9"/>
    </row>
    <row r="76" spans="1:16" ht="15.75">
      <c r="A76" s="29" t="s">
        <v>58</v>
      </c>
      <c r="B76" s="30"/>
      <c r="C76" s="31"/>
      <c r="D76" s="32">
        <f t="shared" ref="D76:M76" si="16">SUM(D77:D82)</f>
        <v>43289835</v>
      </c>
      <c r="E76" s="32">
        <f t="shared" si="16"/>
        <v>40000</v>
      </c>
      <c r="F76" s="32">
        <f t="shared" si="16"/>
        <v>0</v>
      </c>
      <c r="G76" s="32">
        <f t="shared" si="16"/>
        <v>48056221</v>
      </c>
      <c r="H76" s="32">
        <f t="shared" si="16"/>
        <v>43818</v>
      </c>
      <c r="I76" s="32">
        <f t="shared" si="16"/>
        <v>21463153</v>
      </c>
      <c r="J76" s="32">
        <f t="shared" si="16"/>
        <v>6138855</v>
      </c>
      <c r="K76" s="32">
        <f t="shared" si="16"/>
        <v>0</v>
      </c>
      <c r="L76" s="32">
        <f t="shared" si="16"/>
        <v>0</v>
      </c>
      <c r="M76" s="32">
        <f t="shared" si="16"/>
        <v>0</v>
      </c>
      <c r="N76" s="32">
        <f t="shared" ref="N76:N83" si="17">SUM(D76:M76)</f>
        <v>119031882</v>
      </c>
      <c r="O76" s="45">
        <f t="shared" si="15"/>
        <v>1172.5315168887969</v>
      </c>
      <c r="P76" s="9"/>
    </row>
    <row r="77" spans="1:16">
      <c r="A77" s="12"/>
      <c r="B77" s="25">
        <v>381</v>
      </c>
      <c r="C77" s="20" t="s">
        <v>89</v>
      </c>
      <c r="D77" s="46">
        <v>43289835</v>
      </c>
      <c r="E77" s="46">
        <v>40000</v>
      </c>
      <c r="F77" s="46">
        <v>0</v>
      </c>
      <c r="G77" s="46">
        <v>1231286</v>
      </c>
      <c r="H77" s="46">
        <v>43818</v>
      </c>
      <c r="I77" s="46">
        <v>5617600</v>
      </c>
      <c r="J77" s="46">
        <v>2865668</v>
      </c>
      <c r="K77" s="46">
        <v>0</v>
      </c>
      <c r="L77" s="46">
        <v>0</v>
      </c>
      <c r="M77" s="46">
        <v>0</v>
      </c>
      <c r="N77" s="46">
        <f t="shared" si="17"/>
        <v>53088207</v>
      </c>
      <c r="O77" s="47">
        <f t="shared" si="15"/>
        <v>522.9489346611897</v>
      </c>
      <c r="P77" s="9"/>
    </row>
    <row r="78" spans="1:16">
      <c r="A78" s="12"/>
      <c r="B78" s="25">
        <v>384</v>
      </c>
      <c r="C78" s="20" t="s">
        <v>90</v>
      </c>
      <c r="D78" s="46">
        <v>0</v>
      </c>
      <c r="E78" s="46">
        <v>0</v>
      </c>
      <c r="F78" s="46">
        <v>0</v>
      </c>
      <c r="G78" s="46">
        <v>46824935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7"/>
        <v>46824935</v>
      </c>
      <c r="O78" s="47">
        <f t="shared" si="15"/>
        <v>461.2521548115094</v>
      </c>
      <c r="P78" s="9"/>
    </row>
    <row r="79" spans="1:16">
      <c r="A79" s="12"/>
      <c r="B79" s="25">
        <v>389.1</v>
      </c>
      <c r="C79" s="20" t="s">
        <v>126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8383664</v>
      </c>
      <c r="J79" s="46">
        <v>2965767</v>
      </c>
      <c r="K79" s="46">
        <v>0</v>
      </c>
      <c r="L79" s="46">
        <v>0</v>
      </c>
      <c r="M79" s="46">
        <v>0</v>
      </c>
      <c r="N79" s="46">
        <f t="shared" si="17"/>
        <v>11349431</v>
      </c>
      <c r="O79" s="47">
        <f t="shared" si="15"/>
        <v>111.79832934385374</v>
      </c>
      <c r="P79" s="9"/>
    </row>
    <row r="80" spans="1:16">
      <c r="A80" s="12"/>
      <c r="B80" s="25">
        <v>389.2</v>
      </c>
      <c r="C80" s="20" t="s">
        <v>127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307420</v>
      </c>
      <c r="K80" s="46">
        <v>0</v>
      </c>
      <c r="L80" s="46">
        <v>0</v>
      </c>
      <c r="M80" s="46">
        <v>0</v>
      </c>
      <c r="N80" s="46">
        <f t="shared" si="17"/>
        <v>307420</v>
      </c>
      <c r="O80" s="47">
        <f t="shared" si="15"/>
        <v>3.0282612764364587</v>
      </c>
      <c r="P80" s="9"/>
    </row>
    <row r="81" spans="1:119">
      <c r="A81" s="12"/>
      <c r="B81" s="25">
        <v>389.7</v>
      </c>
      <c r="C81" s="20" t="s">
        <v>128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-1826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7"/>
        <v>-1826</v>
      </c>
      <c r="O81" s="47">
        <f t="shared" si="15"/>
        <v>-1.7987135159628437E-2</v>
      </c>
      <c r="P81" s="9"/>
    </row>
    <row r="82" spans="1:119" ht="15.75" thickBot="1">
      <c r="A82" s="12"/>
      <c r="B82" s="25">
        <v>389.8</v>
      </c>
      <c r="C82" s="20" t="s">
        <v>129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7463715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7"/>
        <v>7463715</v>
      </c>
      <c r="O82" s="47">
        <f t="shared" si="15"/>
        <v>73.52182393096723</v>
      </c>
      <c r="P82" s="9"/>
    </row>
    <row r="83" spans="1:119" ht="16.5" thickBot="1">
      <c r="A83" s="14" t="s">
        <v>76</v>
      </c>
      <c r="B83" s="23"/>
      <c r="C83" s="22"/>
      <c r="D83" s="15">
        <f t="shared" ref="D83:M83" si="18">SUM(D5,D16,D26,D47,D63,D67,D76)</f>
        <v>102015517</v>
      </c>
      <c r="E83" s="15">
        <f t="shared" si="18"/>
        <v>10040431</v>
      </c>
      <c r="F83" s="15">
        <f t="shared" si="18"/>
        <v>0</v>
      </c>
      <c r="G83" s="15">
        <f t="shared" si="18"/>
        <v>72370206</v>
      </c>
      <c r="H83" s="15">
        <f t="shared" si="18"/>
        <v>-134582</v>
      </c>
      <c r="I83" s="15">
        <f t="shared" si="18"/>
        <v>423887015</v>
      </c>
      <c r="J83" s="15">
        <f t="shared" si="18"/>
        <v>81293710</v>
      </c>
      <c r="K83" s="15">
        <f t="shared" si="18"/>
        <v>40367653</v>
      </c>
      <c r="L83" s="15">
        <f t="shared" si="18"/>
        <v>0</v>
      </c>
      <c r="M83" s="15">
        <f t="shared" si="18"/>
        <v>0</v>
      </c>
      <c r="N83" s="15">
        <f t="shared" si="17"/>
        <v>729839950</v>
      </c>
      <c r="O83" s="38">
        <f t="shared" si="15"/>
        <v>7189.3372538589592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40"/>
      <c r="B85" s="41"/>
      <c r="C85" s="41"/>
      <c r="D85" s="42"/>
      <c r="E85" s="42"/>
      <c r="F85" s="42"/>
      <c r="G85" s="42"/>
      <c r="H85" s="42"/>
      <c r="I85" s="42"/>
      <c r="J85" s="42"/>
      <c r="K85" s="42"/>
      <c r="L85" s="48" t="s">
        <v>144</v>
      </c>
      <c r="M85" s="48"/>
      <c r="N85" s="48"/>
      <c r="O85" s="43">
        <v>101517</v>
      </c>
    </row>
    <row r="86" spans="1:119">
      <c r="A86" s="49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1"/>
    </row>
    <row r="87" spans="1:119" ht="15.75" customHeight="1" thickBot="1">
      <c r="A87" s="52" t="s">
        <v>105</v>
      </c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4"/>
    </row>
  </sheetData>
  <mergeCells count="10">
    <mergeCell ref="L85:N85"/>
    <mergeCell ref="A86:O86"/>
    <mergeCell ref="A87:O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2024-07-22T18:48:05Z</cp:lastPrinted>
  <dcterms:created xsi:type="dcterms:W3CDTF">2000-08-31T21:26:31Z</dcterms:created>
  <dcterms:modified xsi:type="dcterms:W3CDTF">2024-08-22T21:37:38Z</dcterms:modified>
</cp:coreProperties>
</file>