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9" documentId="11_8CBF291E0D0BC1A2164A3736CC27E6FDC8823C1D" xr6:coauthVersionLast="47" xr6:coauthVersionMax="47" xr10:uidLastSave="{87A23D87-AA73-44FF-9109-842A68057C6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'2008'!$A$1:$O$32</definedName>
    <definedName name="_xlnm.Print_Area" localSheetId="14">'2009'!$A$1:$O$44</definedName>
    <definedName name="_xlnm.Print_Area" localSheetId="13">'2010'!$A$1:$O$42</definedName>
    <definedName name="_xlnm.Print_Area" localSheetId="12">'2011'!$A$1:$O$40</definedName>
    <definedName name="_xlnm.Print_Area" localSheetId="11">'2012'!$A$1:$O$39</definedName>
    <definedName name="_xlnm.Print_Area" localSheetId="10">'2013'!$A$1:$O$46</definedName>
    <definedName name="_xlnm.Print_Area" localSheetId="9">'2014'!$A$1:$O$42</definedName>
    <definedName name="_xlnm.Print_Area" localSheetId="8">'2015'!$A$1:$O$44</definedName>
    <definedName name="_xlnm.Print_Area" localSheetId="7">'2016'!$A$1:$O$45</definedName>
    <definedName name="_xlnm.Print_Area" localSheetId="6">'2017'!$A$1:$O$51</definedName>
    <definedName name="_xlnm.Print_Area" localSheetId="5">'2018'!$A$1:$O$56</definedName>
    <definedName name="_xlnm.Print_Area" localSheetId="4">'2019'!$A$1:$O$55</definedName>
    <definedName name="_xlnm.Print_Area" localSheetId="3">'2020'!$A$1:$O$51</definedName>
    <definedName name="_xlnm.Print_Area" localSheetId="2">'2021'!$A$1:$P$58</definedName>
    <definedName name="_xlnm.Print_Area" localSheetId="1">'2022'!$A$1:$P$57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48" l="1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8" l="1"/>
  <c r="P42" i="48" s="1"/>
  <c r="O46" i="48"/>
  <c r="P46" i="48" s="1"/>
  <c r="O34" i="48"/>
  <c r="P34" i="48" s="1"/>
  <c r="O14" i="48"/>
  <c r="P14" i="48" s="1"/>
  <c r="F53" i="48"/>
  <c r="H53" i="48"/>
  <c r="G53" i="48"/>
  <c r="O5" i="48"/>
  <c r="P5" i="48" s="1"/>
  <c r="D53" i="48"/>
  <c r="E53" i="48"/>
  <c r="I53" i="48"/>
  <c r="J53" i="48"/>
  <c r="K53" i="48"/>
  <c r="L53" i="48"/>
  <c r="O24" i="48"/>
  <c r="P24" i="48" s="1"/>
  <c r="M53" i="48"/>
  <c r="N53" i="48"/>
  <c r="O51" i="48"/>
  <c r="P51" i="48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L53" i="47" s="1"/>
  <c r="K5" i="47"/>
  <c r="J5" i="47"/>
  <c r="I5" i="47"/>
  <c r="H5" i="47"/>
  <c r="G5" i="47"/>
  <c r="F5" i="47"/>
  <c r="E5" i="47"/>
  <c r="D5" i="47"/>
  <c r="O53" i="48" l="1"/>
  <c r="P53" i="48" s="1"/>
  <c r="M53" i="47"/>
  <c r="N53" i="47"/>
  <c r="D53" i="47"/>
  <c r="E53" i="47"/>
  <c r="F53" i="47"/>
  <c r="G53" i="47"/>
  <c r="H53" i="47"/>
  <c r="I53" i="47"/>
  <c r="J53" i="47"/>
  <c r="K53" i="47"/>
  <c r="O49" i="47"/>
  <c r="P49" i="47" s="1"/>
  <c r="O45" i="47"/>
  <c r="P45" i="47" s="1"/>
  <c r="O38" i="47"/>
  <c r="P38" i="47" s="1"/>
  <c r="O25" i="47"/>
  <c r="P25" i="47" s="1"/>
  <c r="O14" i="47"/>
  <c r="P14" i="47" s="1"/>
  <c r="O5" i="47"/>
  <c r="P5" i="47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 s="1"/>
  <c r="O49" i="46"/>
  <c r="P49" i="46"/>
  <c r="O48" i="46"/>
  <c r="P48" i="46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/>
  <c r="O44" i="46"/>
  <c r="P44" i="46" s="1"/>
  <c r="O43" i="46"/>
  <c r="P43" i="46" s="1"/>
  <c r="O42" i="46"/>
  <c r="P42" i="46"/>
  <c r="N41" i="46"/>
  <c r="M41" i="46"/>
  <c r="L41" i="46"/>
  <c r="K41" i="46"/>
  <c r="J41" i="46"/>
  <c r="I41" i="46"/>
  <c r="H41" i="46"/>
  <c r="G41" i="46"/>
  <c r="O41" i="46" s="1"/>
  <c r="P41" i="46" s="1"/>
  <c r="F41" i="46"/>
  <c r="E41" i="46"/>
  <c r="D41" i="46"/>
  <c r="O40" i="46"/>
  <c r="P40" i="46"/>
  <c r="O39" i="46"/>
  <c r="P39" i="46"/>
  <c r="O38" i="46"/>
  <c r="P38" i="46"/>
  <c r="O37" i="46"/>
  <c r="P37" i="46" s="1"/>
  <c r="O36" i="46"/>
  <c r="P36" i="46" s="1"/>
  <c r="O35" i="46"/>
  <c r="P35" i="46" s="1"/>
  <c r="O34" i="46"/>
  <c r="P34" i="46"/>
  <c r="N33" i="46"/>
  <c r="M33" i="46"/>
  <c r="L33" i="46"/>
  <c r="K33" i="46"/>
  <c r="K54" i="46" s="1"/>
  <c r="J33" i="46"/>
  <c r="I33" i="46"/>
  <c r="O33" i="46" s="1"/>
  <c r="P33" i="46" s="1"/>
  <c r="H33" i="46"/>
  <c r="G33" i="46"/>
  <c r="F33" i="46"/>
  <c r="E33" i="46"/>
  <c r="D33" i="46"/>
  <c r="O32" i="46"/>
  <c r="P32" i="46" s="1"/>
  <c r="O31" i="46"/>
  <c r="P31" i="46"/>
  <c r="O30" i="46"/>
  <c r="P30" i="46" s="1"/>
  <c r="O29" i="46"/>
  <c r="P29" i="46" s="1"/>
  <c r="O28" i="46"/>
  <c r="P28" i="46" s="1"/>
  <c r="O27" i="46"/>
  <c r="P27" i="46"/>
  <c r="O26" i="46"/>
  <c r="P26" i="46" s="1"/>
  <c r="O25" i="46"/>
  <c r="P25" i="46"/>
  <c r="O24" i="46"/>
  <c r="P24" i="46" s="1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/>
  <c r="O18" i="46"/>
  <c r="P18" i="46"/>
  <c r="O17" i="46"/>
  <c r="P17" i="46" s="1"/>
  <c r="O16" i="46"/>
  <c r="P16" i="46" s="1"/>
  <c r="O15" i="46"/>
  <c r="P15" i="46" s="1"/>
  <c r="N14" i="46"/>
  <c r="M14" i="46"/>
  <c r="M54" i="46" s="1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/>
  <c r="N42" i="45"/>
  <c r="O42" i="45"/>
  <c r="N41" i="45"/>
  <c r="O41" i="45" s="1"/>
  <c r="M40" i="45"/>
  <c r="L40" i="45"/>
  <c r="K40" i="45"/>
  <c r="J40" i="45"/>
  <c r="I40" i="45"/>
  <c r="I47" i="45" s="1"/>
  <c r="H40" i="45"/>
  <c r="G40" i="45"/>
  <c r="F40" i="45"/>
  <c r="E40" i="45"/>
  <c r="D40" i="45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/>
  <c r="N25" i="45"/>
  <c r="O25" i="45" s="1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N19" i="45"/>
  <c r="O19" i="45" s="1"/>
  <c r="N18" i="45"/>
  <c r="O18" i="45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47" i="45" s="1"/>
  <c r="E5" i="45"/>
  <c r="D5" i="45"/>
  <c r="N50" i="44"/>
  <c r="O50" i="44" s="1"/>
  <c r="M49" i="44"/>
  <c r="L49" i="44"/>
  <c r="N49" i="44" s="1"/>
  <c r="O49" i="44" s="1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/>
  <c r="M21" i="44"/>
  <c r="L21" i="44"/>
  <c r="K21" i="44"/>
  <c r="K51" i="44" s="1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D51" i="44" s="1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J51" i="44" s="1"/>
  <c r="I5" i="44"/>
  <c r="H5" i="44"/>
  <c r="H51" i="44" s="1"/>
  <c r="G5" i="44"/>
  <c r="N5" i="44" s="1"/>
  <c r="O5" i="44" s="1"/>
  <c r="F5" i="44"/>
  <c r="E5" i="44"/>
  <c r="D5" i="44"/>
  <c r="N51" i="43"/>
  <c r="O51" i="43" s="1"/>
  <c r="N50" i="43"/>
  <c r="O50" i="43"/>
  <c r="N49" i="43"/>
  <c r="O49" i="43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L52" i="43" s="1"/>
  <c r="K5" i="43"/>
  <c r="J5" i="43"/>
  <c r="I5" i="43"/>
  <c r="H5" i="43"/>
  <c r="G5" i="43"/>
  <c r="F5" i="43"/>
  <c r="F52" i="43" s="1"/>
  <c r="E5" i="43"/>
  <c r="D5" i="43"/>
  <c r="N46" i="42"/>
  <c r="O46" i="42" s="1"/>
  <c r="N45" i="42"/>
  <c r="O45" i="42" s="1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7" i="42" s="1"/>
  <c r="O37" i="42" s="1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/>
  <c r="M15" i="42"/>
  <c r="M47" i="42" s="1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47" i="42" s="1"/>
  <c r="E5" i="42"/>
  <c r="D5" i="42"/>
  <c r="N5" i="42" s="1"/>
  <c r="O5" i="42" s="1"/>
  <c r="N40" i="41"/>
  <c r="O40" i="41" s="1"/>
  <c r="M39" i="41"/>
  <c r="L39" i="41"/>
  <c r="K39" i="41"/>
  <c r="J39" i="41"/>
  <c r="N39" i="41" s="1"/>
  <c r="O39" i="41" s="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N30" i="41"/>
  <c r="O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K41" i="41" s="1"/>
  <c r="J5" i="41"/>
  <c r="J41" i="41" s="1"/>
  <c r="I5" i="41"/>
  <c r="I41" i="41" s="1"/>
  <c r="H5" i="41"/>
  <c r="G5" i="41"/>
  <c r="F5" i="41"/>
  <c r="E5" i="41"/>
  <c r="D5" i="4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7" i="40" s="1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H40" i="40" s="1"/>
  <c r="G32" i="40"/>
  <c r="F32" i="40"/>
  <c r="E32" i="40"/>
  <c r="D32" i="40"/>
  <c r="N32" i="40" s="1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E38" i="39" s="1"/>
  <c r="D32" i="39"/>
  <c r="N31" i="39"/>
  <c r="O31" i="39" s="1"/>
  <c r="N30" i="39"/>
  <c r="O30" i="39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/>
  <c r="N24" i="39"/>
  <c r="O24" i="39" s="1"/>
  <c r="N23" i="39"/>
  <c r="O23" i="39" s="1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M10" i="38"/>
  <c r="L10" i="38"/>
  <c r="K10" i="38"/>
  <c r="J10" i="38"/>
  <c r="J28" i="38" s="1"/>
  <c r="I10" i="38"/>
  <c r="H10" i="38"/>
  <c r="H28" i="38" s="1"/>
  <c r="G10" i="38"/>
  <c r="F10" i="38"/>
  <c r="E10" i="38"/>
  <c r="D10" i="38"/>
  <c r="N10" i="38" s="1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28" i="38" s="1"/>
  <c r="N41" i="37"/>
  <c r="O41" i="37" s="1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 s="1"/>
  <c r="N36" i="37"/>
  <c r="O36" i="37" s="1"/>
  <c r="M35" i="37"/>
  <c r="L35" i="37"/>
  <c r="L42" i="37" s="1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 s="1"/>
  <c r="N24" i="37"/>
  <c r="O24" i="37"/>
  <c r="N23" i="37"/>
  <c r="O23" i="37"/>
  <c r="N22" i="37"/>
  <c r="O22" i="37" s="1"/>
  <c r="M21" i="37"/>
  <c r="L21" i="37"/>
  <c r="K21" i="37"/>
  <c r="K42" i="37" s="1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42" i="37" s="1"/>
  <c r="L5" i="37"/>
  <c r="K5" i="37"/>
  <c r="J5" i="37"/>
  <c r="J42" i="37"/>
  <c r="I5" i="37"/>
  <c r="I42" i="37" s="1"/>
  <c r="H5" i="37"/>
  <c r="G5" i="37"/>
  <c r="F5" i="37"/>
  <c r="E5" i="37"/>
  <c r="D5" i="37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35" i="36" s="1"/>
  <c r="K5" i="36"/>
  <c r="J5" i="36"/>
  <c r="I5" i="36"/>
  <c r="H5" i="36"/>
  <c r="H35" i="36" s="1"/>
  <c r="G5" i="36"/>
  <c r="F5" i="36"/>
  <c r="E5" i="36"/>
  <c r="E35" i="36" s="1"/>
  <c r="D5" i="36"/>
  <c r="D35" i="36" s="1"/>
  <c r="N35" i="35"/>
  <c r="O35" i="35"/>
  <c r="N34" i="35"/>
  <c r="O34" i="35"/>
  <c r="N33" i="35"/>
  <c r="O33" i="35" s="1"/>
  <c r="M32" i="35"/>
  <c r="L32" i="35"/>
  <c r="L36" i="35" s="1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/>
  <c r="N27" i="35"/>
  <c r="O27" i="35"/>
  <c r="M26" i="35"/>
  <c r="L26" i="35"/>
  <c r="K26" i="35"/>
  <c r="J26" i="35"/>
  <c r="I26" i="35"/>
  <c r="H26" i="35"/>
  <c r="H36" i="35" s="1"/>
  <c r="G26" i="35"/>
  <c r="F26" i="35"/>
  <c r="E26" i="35"/>
  <c r="D26" i="35"/>
  <c r="N26" i="35" s="1"/>
  <c r="O26" i="35" s="1"/>
  <c r="N25" i="35"/>
  <c r="O25" i="35" s="1"/>
  <c r="N24" i="35"/>
  <c r="O24" i="35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E36" i="35" s="1"/>
  <c r="D13" i="35"/>
  <c r="N12" i="35"/>
  <c r="O12" i="35"/>
  <c r="N11" i="35"/>
  <c r="O11" i="35" s="1"/>
  <c r="N10" i="35"/>
  <c r="O10" i="35" s="1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37" i="34"/>
  <c r="O37" i="34" s="1"/>
  <c r="N36" i="34"/>
  <c r="O36" i="34" s="1"/>
  <c r="N35" i="34"/>
  <c r="O35" i="34" s="1"/>
  <c r="M34" i="34"/>
  <c r="L34" i="34"/>
  <c r="K34" i="34"/>
  <c r="J34" i="34"/>
  <c r="J38" i="34" s="1"/>
  <c r="I34" i="34"/>
  <c r="H34" i="34"/>
  <c r="G34" i="34"/>
  <c r="F34" i="34"/>
  <c r="F38" i="34" s="1"/>
  <c r="E34" i="34"/>
  <c r="D34" i="34"/>
  <c r="N34" i="34" s="1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38" i="34" s="1"/>
  <c r="D5" i="34"/>
  <c r="N39" i="33"/>
  <c r="O39" i="33"/>
  <c r="N27" i="33"/>
  <c r="O27" i="33"/>
  <c r="N28" i="33"/>
  <c r="O28" i="33" s="1"/>
  <c r="N29" i="33"/>
  <c r="O29" i="33"/>
  <c r="N30" i="33"/>
  <c r="O30" i="33" s="1"/>
  <c r="N31" i="33"/>
  <c r="O31" i="33"/>
  <c r="N32" i="33"/>
  <c r="O32" i="33"/>
  <c r="N20" i="33"/>
  <c r="O20" i="33"/>
  <c r="N21" i="33"/>
  <c r="O21" i="33" s="1"/>
  <c r="N22" i="33"/>
  <c r="O22" i="33"/>
  <c r="N23" i="33"/>
  <c r="O23" i="33"/>
  <c r="N24" i="33"/>
  <c r="O24" i="33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L19" i="33"/>
  <c r="M19" i="33"/>
  <c r="D19" i="33"/>
  <c r="E15" i="33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J5" i="33"/>
  <c r="K5" i="33"/>
  <c r="L5" i="33"/>
  <c r="L40" i="33" s="1"/>
  <c r="M5" i="33"/>
  <c r="D5" i="33"/>
  <c r="E38" i="33"/>
  <c r="F38" i="33"/>
  <c r="G38" i="33"/>
  <c r="H38" i="33"/>
  <c r="I38" i="33"/>
  <c r="J38" i="33"/>
  <c r="K38" i="33"/>
  <c r="L38" i="33"/>
  <c r="M38" i="33"/>
  <c r="D38" i="33"/>
  <c r="N37" i="33"/>
  <c r="O37" i="33" s="1"/>
  <c r="E36" i="33"/>
  <c r="F36" i="33"/>
  <c r="G36" i="33"/>
  <c r="H36" i="33"/>
  <c r="I36" i="33"/>
  <c r="J36" i="33"/>
  <c r="K36" i="33"/>
  <c r="L36" i="33"/>
  <c r="M36" i="33"/>
  <c r="D36" i="33"/>
  <c r="E33" i="33"/>
  <c r="F33" i="33"/>
  <c r="G33" i="33"/>
  <c r="H33" i="33"/>
  <c r="I33" i="33"/>
  <c r="J33" i="33"/>
  <c r="K33" i="33"/>
  <c r="L33" i="33"/>
  <c r="M33" i="33"/>
  <c r="D33" i="33"/>
  <c r="D40" i="33" s="1"/>
  <c r="N34" i="33"/>
  <c r="O34" i="33"/>
  <c r="N35" i="33"/>
  <c r="O35" i="33" s="1"/>
  <c r="N17" i="33"/>
  <c r="O17" i="33"/>
  <c r="N18" i="33"/>
  <c r="O18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13" i="33"/>
  <c r="O13" i="33" s="1"/>
  <c r="N14" i="33"/>
  <c r="O14" i="33"/>
  <c r="N6" i="33"/>
  <c r="O6" i="33"/>
  <c r="N16" i="33"/>
  <c r="O16" i="33"/>
  <c r="L38" i="34"/>
  <c r="E42" i="37"/>
  <c r="K40" i="40"/>
  <c r="G41" i="41"/>
  <c r="H47" i="45"/>
  <c r="J47" i="45"/>
  <c r="N45" i="45"/>
  <c r="O45" i="45" s="1"/>
  <c r="M38" i="39" l="1"/>
  <c r="N20" i="35"/>
  <c r="O20" i="35" s="1"/>
  <c r="N47" i="43"/>
  <c r="O47" i="43" s="1"/>
  <c r="N21" i="44"/>
  <c r="O21" i="44" s="1"/>
  <c r="N19" i="33"/>
  <c r="O19" i="33" s="1"/>
  <c r="K36" i="35"/>
  <c r="N5" i="36"/>
  <c r="O5" i="36" s="1"/>
  <c r="I35" i="36"/>
  <c r="G42" i="37"/>
  <c r="N15" i="37"/>
  <c r="O15" i="37" s="1"/>
  <c r="F42" i="37"/>
  <c r="D47" i="42"/>
  <c r="N43" i="44"/>
  <c r="O43" i="44" s="1"/>
  <c r="J35" i="36"/>
  <c r="H42" i="37"/>
  <c r="N14" i="38"/>
  <c r="O14" i="38" s="1"/>
  <c r="M40" i="40"/>
  <c r="D52" i="43"/>
  <c r="L54" i="46"/>
  <c r="M51" i="44"/>
  <c r="N13" i="35"/>
  <c r="O13" i="35" s="1"/>
  <c r="N20" i="41"/>
  <c r="O20" i="41" s="1"/>
  <c r="G40" i="33"/>
  <c r="K35" i="36"/>
  <c r="N5" i="33"/>
  <c r="O5" i="33" s="1"/>
  <c r="N15" i="41"/>
  <c r="O15" i="41" s="1"/>
  <c r="H41" i="41"/>
  <c r="G51" i="44"/>
  <c r="N15" i="44"/>
  <c r="O15" i="44" s="1"/>
  <c r="H40" i="33"/>
  <c r="N5" i="34"/>
  <c r="O5" i="34" s="1"/>
  <c r="N20" i="39"/>
  <c r="O20" i="39" s="1"/>
  <c r="G47" i="42"/>
  <c r="N36" i="45"/>
  <c r="O36" i="45" s="1"/>
  <c r="I51" i="44"/>
  <c r="G38" i="34"/>
  <c r="I28" i="38"/>
  <c r="D38" i="39"/>
  <c r="N15" i="45"/>
  <c r="O15" i="45" s="1"/>
  <c r="G36" i="35"/>
  <c r="I38" i="34"/>
  <c r="H47" i="42"/>
  <c r="N33" i="43"/>
  <c r="O33" i="43" s="1"/>
  <c r="G28" i="38"/>
  <c r="G38" i="39"/>
  <c r="K38" i="39"/>
  <c r="G40" i="40"/>
  <c r="J40" i="40"/>
  <c r="N34" i="40"/>
  <c r="O34" i="40" s="1"/>
  <c r="K52" i="43"/>
  <c r="O20" i="46"/>
  <c r="P20" i="46" s="1"/>
  <c r="N27" i="41"/>
  <c r="O27" i="41" s="1"/>
  <c r="H54" i="46"/>
  <c r="G54" i="46"/>
  <c r="F38" i="39"/>
  <c r="N27" i="40"/>
  <c r="O27" i="40" s="1"/>
  <c r="N27" i="39"/>
  <c r="O27" i="39" s="1"/>
  <c r="M38" i="34"/>
  <c r="E41" i="41"/>
  <c r="L47" i="45"/>
  <c r="J54" i="46"/>
  <c r="N13" i="36"/>
  <c r="O13" i="36" s="1"/>
  <c r="D36" i="35"/>
  <c r="N35" i="39"/>
  <c r="O35" i="39" s="1"/>
  <c r="G52" i="43"/>
  <c r="I40" i="33"/>
  <c r="N5" i="38"/>
  <c r="O5" i="38" s="1"/>
  <c r="L41" i="41"/>
  <c r="H38" i="34"/>
  <c r="M36" i="35"/>
  <c r="J40" i="33"/>
  <c r="F40" i="40"/>
  <c r="J52" i="43"/>
  <c r="F35" i="36"/>
  <c r="N35" i="36" s="1"/>
  <c r="O35" i="36" s="1"/>
  <c r="M35" i="36"/>
  <c r="L40" i="40"/>
  <c r="K47" i="42"/>
  <c r="N20" i="40"/>
  <c r="O20" i="40" s="1"/>
  <c r="L51" i="44"/>
  <c r="E40" i="33"/>
  <c r="G35" i="36"/>
  <c r="N21" i="37"/>
  <c r="O21" i="37" s="1"/>
  <c r="N29" i="37"/>
  <c r="O29" i="37" s="1"/>
  <c r="D41" i="41"/>
  <c r="F41" i="41"/>
  <c r="L47" i="42"/>
  <c r="N32" i="42"/>
  <c r="O32" i="42" s="1"/>
  <c r="M47" i="45"/>
  <c r="O53" i="47"/>
  <c r="P53" i="47" s="1"/>
  <c r="N32" i="35"/>
  <c r="O32" i="35" s="1"/>
  <c r="E40" i="40"/>
  <c r="N5" i="40"/>
  <c r="O5" i="40" s="1"/>
  <c r="M41" i="41"/>
  <c r="N5" i="43"/>
  <c r="O5" i="43" s="1"/>
  <c r="E52" i="43"/>
  <c r="K40" i="33"/>
  <c r="N19" i="38"/>
  <c r="O19" i="38" s="1"/>
  <c r="L38" i="39"/>
  <c r="D47" i="45"/>
  <c r="N40" i="45"/>
  <c r="O40" i="45" s="1"/>
  <c r="O52" i="46"/>
  <c r="P52" i="46" s="1"/>
  <c r="E54" i="46"/>
  <c r="N15" i="33"/>
  <c r="O15" i="33" s="1"/>
  <c r="N42" i="42"/>
  <c r="O42" i="42" s="1"/>
  <c r="N29" i="44"/>
  <c r="O29" i="44" s="1"/>
  <c r="F36" i="35"/>
  <c r="N26" i="38"/>
  <c r="O26" i="38" s="1"/>
  <c r="N5" i="45"/>
  <c r="O5" i="45" s="1"/>
  <c r="E47" i="45"/>
  <c r="N54" i="46"/>
  <c r="N28" i="34"/>
  <c r="O28" i="34" s="1"/>
  <c r="N15" i="39"/>
  <c r="O15" i="39" s="1"/>
  <c r="N32" i="39"/>
  <c r="O32" i="39" s="1"/>
  <c r="J38" i="39"/>
  <c r="F54" i="46"/>
  <c r="O14" i="46"/>
  <c r="P14" i="46" s="1"/>
  <c r="D54" i="46"/>
  <c r="O46" i="46"/>
  <c r="P46" i="46" s="1"/>
  <c r="N15" i="42"/>
  <c r="O15" i="42" s="1"/>
  <c r="H52" i="43"/>
  <c r="I52" i="43"/>
  <c r="G47" i="45"/>
  <c r="M40" i="33"/>
  <c r="D38" i="34"/>
  <c r="N20" i="34"/>
  <c r="O20" i="34" s="1"/>
  <c r="F28" i="38"/>
  <c r="E47" i="42"/>
  <c r="J47" i="42"/>
  <c r="E51" i="44"/>
  <c r="N51" i="44" s="1"/>
  <c r="O51" i="44" s="1"/>
  <c r="N36" i="33"/>
  <c r="O36" i="33" s="1"/>
  <c r="I36" i="35"/>
  <c r="N35" i="37"/>
  <c r="O35" i="37" s="1"/>
  <c r="K28" i="38"/>
  <c r="H38" i="39"/>
  <c r="I40" i="40"/>
  <c r="F51" i="44"/>
  <c r="K38" i="34"/>
  <c r="J36" i="35"/>
  <c r="N25" i="36"/>
  <c r="O25" i="36" s="1"/>
  <c r="D42" i="37"/>
  <c r="L28" i="38"/>
  <c r="N5" i="39"/>
  <c r="O5" i="39" s="1"/>
  <c r="K47" i="45"/>
  <c r="N33" i="33"/>
  <c r="O33" i="33" s="1"/>
  <c r="M28" i="38"/>
  <c r="I38" i="39"/>
  <c r="D40" i="40"/>
  <c r="N33" i="41"/>
  <c r="O33" i="41" s="1"/>
  <c r="N38" i="44"/>
  <c r="O38" i="44" s="1"/>
  <c r="N5" i="35"/>
  <c r="O5" i="35" s="1"/>
  <c r="N38" i="33"/>
  <c r="O38" i="33" s="1"/>
  <c r="N26" i="33"/>
  <c r="O26" i="33" s="1"/>
  <c r="E28" i="38"/>
  <c r="I47" i="42"/>
  <c r="N21" i="42"/>
  <c r="O21" i="42" s="1"/>
  <c r="M52" i="43"/>
  <c r="N42" i="43"/>
  <c r="O42" i="43" s="1"/>
  <c r="I54" i="46"/>
  <c r="O5" i="46"/>
  <c r="P5" i="46" s="1"/>
  <c r="F40" i="33"/>
  <c r="N5" i="41"/>
  <c r="O5" i="41" s="1"/>
  <c r="N5" i="37"/>
  <c r="O5" i="37" s="1"/>
  <c r="N15" i="40"/>
  <c r="O15" i="40" s="1"/>
  <c r="N38" i="39" l="1"/>
  <c r="O38" i="39" s="1"/>
  <c r="N28" i="38"/>
  <c r="O28" i="38" s="1"/>
  <c r="N41" i="41"/>
  <c r="O41" i="41" s="1"/>
  <c r="N40" i="40"/>
  <c r="O40" i="40" s="1"/>
  <c r="N40" i="33"/>
  <c r="O40" i="33" s="1"/>
  <c r="N36" i="35"/>
  <c r="O36" i="35" s="1"/>
  <c r="N42" i="37"/>
  <c r="O42" i="37" s="1"/>
  <c r="O54" i="46"/>
  <c r="P54" i="46" s="1"/>
  <c r="N52" i="43"/>
  <c r="O52" i="43" s="1"/>
  <c r="N47" i="42"/>
  <c r="O47" i="42" s="1"/>
  <c r="N38" i="34"/>
  <c r="O38" i="34" s="1"/>
  <c r="N47" i="45"/>
  <c r="O47" i="45" s="1"/>
</calcChain>
</file>

<file path=xl/sharedStrings.xml><?xml version="1.0" encoding="utf-8"?>
<sst xmlns="http://schemas.openxmlformats.org/spreadsheetml/2006/main" count="954" uniqueCount="164">
  <si>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</si>
  <si>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</si>
  <si>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</si>
  <si>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</si>
  <si>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</si>
  <si>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</si>
  <si>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</si>
  <si>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</si>
  <si>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</si>
  <si>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</si>
  <si>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</si>
  <si>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</si>
  <si>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</si>
  <si>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</si>
  <si>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</si>
  <si>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</si>
  <si>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</si>
  <si>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Other General Taxes</t>
  </si>
  <si>
    <t>Permits, Fees, and Special Assessments</t>
  </si>
  <si>
    <t>Franchise Fee - Electricity</t>
  </si>
  <si>
    <t>Franchise Fee - Solid Waste</t>
  </si>
  <si>
    <t>Intergovernmental Revenue</t>
  </si>
  <si>
    <t>State Shared Revenues - General Gov't - Mobile Home License Tax</t>
  </si>
  <si>
    <t>State Shared Revenues - General Gov't - Sales and Uses Taxes to Counties</t>
  </si>
  <si>
    <t>State Shared Revenues - General Gov't - Local Gov't Half-Cent Sales Tax</t>
  </si>
  <si>
    <t>State Shared Revenues - Other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</si>
  <si>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</si>
  <si>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</si>
  <si>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</si>
  <si>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</si>
  <si>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</si>
  <si>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</si>
  <si>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</si>
  <si>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</si>
  <si>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</si>
  <si>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</si>
  <si>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</si>
  <si>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</si>
  <si>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Water Utility</t>
  </si>
  <si>
    <t>Physical Environment - Garbage / Solid Waste</t>
  </si>
  <si>
    <t>Economic Environment - Other Economic Environment Charges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</si>
  <si>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</si>
  <si>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</si>
  <si>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</si>
  <si>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</si>
  <si>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Other Miscellaneous Revenues - Other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</si>
  <si>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</si>
  <si>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</si>
  <si>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</si>
  <si>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</si>
  <si>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</si>
  <si>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</si>
  <si>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</si>
  <si>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</si>
  <si>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Hamilton Revenues Reported by Account Code and Fund Type</t>
  </si>
  <si>
    <t>Local Fiscal Year Ended September 30, 2010</t>
  </si>
  <si>
    <t>Local Business Tax</t>
  </si>
  <si>
    <t>Impact Fees - Residential - Other</t>
  </si>
  <si>
    <t>Licenses</t>
  </si>
  <si>
    <t>State Grant - General Government</t>
  </si>
  <si>
    <t>Grants from Other Local Units - Transportation</t>
  </si>
  <si>
    <t>General Gov't (Not Court-Related) - Fees Remitted to County from Clerk of County Court</t>
  </si>
  <si>
    <t>General Gov't (Not Court-Related) - Fees Remitted to County from Supervisor of Elections</t>
  </si>
  <si>
    <t>Physical Environment - Water / Sewer Combination Utility</t>
  </si>
  <si>
    <t>Interest and Other Earnings - Interest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</si>
  <si>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</si>
  <si>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</si>
  <si>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</si>
  <si>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</si>
  <si>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Capital Improvement</t>
  </si>
  <si>
    <t>State Grant - Public Safety</t>
  </si>
  <si>
    <t>State Shared Revenues - General Gov't - Other General Government</t>
  </si>
  <si>
    <t>Other Charges for Services</t>
  </si>
  <si>
    <t>Sale of Surplus Materials and Scrap</t>
  </si>
  <si>
    <t>2011 Municipal Population:</t>
  </si>
  <si>
    <t>Local Fiscal Year Ended September 30, 2012</t>
  </si>
  <si>
    <t>State Grant - Physical Environment - Water Supply System</t>
  </si>
  <si>
    <t>State Shared Revenues - General Gov't - Alcoholic Beverage License Tax</t>
  </si>
  <si>
    <t>Physical Environment - Gas Utility</t>
  </si>
  <si>
    <t>2012 Municipal Population:</t>
  </si>
  <si>
    <t>Local Fiscal Year Ended September 30, 2013</t>
  </si>
  <si>
    <t>Utility Service Tax - Water</t>
  </si>
  <si>
    <t>Utility Service Tax - Propane</t>
  </si>
  <si>
    <t>Communications Services Taxes (Chapter 202, F.S.)</t>
  </si>
  <si>
    <t>Local Business Tax (Chapter 205, F.S.)</t>
  </si>
  <si>
    <t>Impact Fees - Residential - Physical Environment</t>
  </si>
  <si>
    <t>Other Permits, Fees, and Special Assessments</t>
  </si>
  <si>
    <t>Federal Grant - Public Safety</t>
  </si>
  <si>
    <t>Federal Grant - Physical Environment - Water Supply System</t>
  </si>
  <si>
    <t>State Shared Revenues - General Government - Mobile Home License Tax</t>
  </si>
  <si>
    <t>State Shared Revenues - General Government - Sales and Uses Taxes to Counties</t>
  </si>
  <si>
    <t>State Shared Revenues - General Government - Local Government Half-Cent Sales Tax</t>
  </si>
  <si>
    <t>General Government - Other General Government Charges and Fees</t>
  </si>
  <si>
    <t>Physical Environment - Other Physical Environment Charges</t>
  </si>
  <si>
    <t>Court-Ordered Judgments and Fines - As Decided by County Court Criminal</t>
  </si>
  <si>
    <t>Fines - Local Ordinance Violations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</si>
  <si>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</si>
  <si>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</si>
  <si>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</si>
  <si>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</si>
  <si>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</si>
  <si>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State Shared Revenues - General Gov't - Revenue Sharing Proceeds</t>
  </si>
  <si>
    <t>Proceeds - Debt Proceeds</t>
  </si>
  <si>
    <t>2008 Municipal Population:</t>
  </si>
  <si>
    <t>Local Fiscal Year Ended September 30, 2014</t>
  </si>
  <si>
    <t>State Shared Revenues - General Government - Alcoholic Beverage License Tax</t>
  </si>
  <si>
    <t>2014 Municipal Population:</t>
  </si>
  <si>
    <t>Local Fiscal Year Ended September 30, 2015</t>
  </si>
  <si>
    <t>State Shared Revenues - Transportation - Other Transportation</t>
  </si>
  <si>
    <t>Proceeds - Installment Purchases and Capital Lease Proceeds</t>
  </si>
  <si>
    <t>Proceeds of General Capital Asset Dispositions - Sales</t>
  </si>
  <si>
    <t>2015 Municipal Population:</t>
  </si>
  <si>
    <t>Local Fiscal Year Ended September 30, 2016</t>
  </si>
  <si>
    <t>State Grant - Culture / Recreation</t>
  </si>
  <si>
    <t>Non-Operating - Inter-Fund Group Transfers In</t>
  </si>
  <si>
    <t>2016 Municipal Population:</t>
  </si>
  <si>
    <t>Local Fiscal Year Ended September 30, 2017</t>
  </si>
  <si>
    <t>Federal Grant - Physical Environment - Sewer / Wastewater</t>
  </si>
  <si>
    <t>Grants from Other Local Units - Physical Environment</t>
  </si>
  <si>
    <t>Court-Ordered Judgments and Fines - As Decided by Circuit Court Criminal</t>
  </si>
  <si>
    <t>Sale of Contraband Property Seized by Law Enforcement</t>
  </si>
  <si>
    <t>2017 Municipal Population:</t>
  </si>
  <si>
    <t>Local Fiscal Year Ended September 30, 2018</t>
  </si>
  <si>
    <t>State Grant - Physical Environment - Stormwater Management</t>
  </si>
  <si>
    <t>State Shared Revenues - Public Safety - Emergency Management Assistance</t>
  </si>
  <si>
    <t>Physical Environment - Sewer / Wastewater Utility</t>
  </si>
  <si>
    <t>Physical Environment - Conservation and Resource Management</t>
  </si>
  <si>
    <t>Culture / Recreation - Special Events</t>
  </si>
  <si>
    <t>2018 Municipal Population:</t>
  </si>
  <si>
    <t>Local Fiscal Year Ended September 30, 2019</t>
  </si>
  <si>
    <t>Federal Grant - Physical Environment - Other Physical Environment</t>
  </si>
  <si>
    <t>Transportation - Other Transportation Charges</t>
  </si>
  <si>
    <t>Sales - Disposition of Fixed Assets</t>
  </si>
  <si>
    <t>2019 Municipal Population:</t>
  </si>
  <si>
    <t>Local Fiscal Year Ended September 30, 2020</t>
  </si>
  <si>
    <t>State Shared Revenues - General Government - Revenue Sharing Proceeds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</si>
  <si>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</si>
  <si>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</si>
  <si>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</si>
  <si>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</si>
  <si>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</si>
  <si>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</si>
  <si>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</si>
  <si>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</si>
  <si>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</si>
  <si>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</si>
  <si>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</si>
  <si>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</si>
  <si>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General Government</t>
  </si>
  <si>
    <t>State Grant - Physical Environment - Sewer / Wastewater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</si>
  <si>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</si>
  <si>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</si>
  <si>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</si>
  <si>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</si>
  <si>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Impact Fees - Residential - Public Safety</t>
  </si>
  <si>
    <t>Impact Fees - Commercial - Physical Environment</t>
  </si>
  <si>
    <t>Impact Fees - Residential - Transportation</t>
  </si>
  <si>
    <t>Impact Fees - Residential - Culture / Recreation</t>
  </si>
  <si>
    <t>State Shared Revenues - Public Safety - Other Public Safety</t>
  </si>
  <si>
    <t>2022 Municipal Population:</t>
  </si>
  <si>
    <t>Local Fiscal Year Ended September 30, 2023</t>
  </si>
  <si>
    <t>Other Miscellaneous Revenues - Settlements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</si>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</sst>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AEE5-E252-4A38-89D3-D28BBF6256B7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47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138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48</v>
      </c>
      <c r="F4" s="52" t="s">
        <v>49</v>
      </c>
      <c r="G4" s="52" t="s">
        <v>50</v>
      </c>
      <c r="H4" s="52" t="s">
        <v>5</v>
      </c>
      <c r="I4" s="52" t="s">
        <v>6</v>
      </c>
      <c r="J4" s="53" t="s">
        <v>51</v>
      </c>
      <c r="K4" s="53" t="s">
        <v>7</v>
      </c>
      <c r="L4" s="53" t="s">
        <v>8</v>
      </c>
      <c r="M4" s="53" t="s">
        <v>139</v>
      </c>
      <c r="N4" s="53" t="s">
        <v>9</v>
      </c>
      <c r="O4" s="53" t="s">
        <v>140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141</v>
      </c>
      <c r="B5" s="57"/>
      <c r="C5" s="57"/>
      <c r="D5" s="58">
        <f>SUM(D6:D13)</f>
        <v>1427188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1427188</v>
      </c>
      <c r="P5" s="60">
        <f>(O5/P$55)</f>
        <v>908.45830681094844</v>
      </c>
      <c r="Q5" s="61"/>
    </row>
    <row r="6" spans="1:134">
      <c r="A6" s="63"/>
      <c r="B6" s="64">
        <v>311</v>
      </c>
      <c r="C6" s="65" t="s">
        <v>2</v>
      </c>
      <c r="D6" s="66">
        <v>968661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968661</v>
      </c>
      <c r="P6" s="67">
        <f>(O6/P$55)</f>
        <v>616.58879694462121</v>
      </c>
      <c r="Q6" s="68"/>
    </row>
    <row r="7" spans="1:134">
      <c r="A7" s="63"/>
      <c r="B7" s="64">
        <v>312.41000000000003</v>
      </c>
      <c r="C7" s="65" t="s">
        <v>142</v>
      </c>
      <c r="D7" s="66">
        <v>76308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76308</v>
      </c>
      <c r="P7" s="67">
        <f>(O7/P$55)</f>
        <v>48.572883513685554</v>
      </c>
      <c r="Q7" s="68"/>
    </row>
    <row r="8" spans="1:134">
      <c r="A8" s="63"/>
      <c r="B8" s="64">
        <v>312.43</v>
      </c>
      <c r="C8" s="65" t="s">
        <v>143</v>
      </c>
      <c r="D8" s="66">
        <v>48165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48165</v>
      </c>
      <c r="P8" s="67">
        <f>(O8/P$55)</f>
        <v>30.658816040738383</v>
      </c>
      <c r="Q8" s="68"/>
    </row>
    <row r="9" spans="1:134">
      <c r="A9" s="63"/>
      <c r="B9" s="64">
        <v>314.10000000000002</v>
      </c>
      <c r="C9" s="65" t="s">
        <v>14</v>
      </c>
      <c r="D9" s="66">
        <v>209740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209740</v>
      </c>
      <c r="P9" s="67">
        <f>(O9/P$55)</f>
        <v>133.50732017823043</v>
      </c>
      <c r="Q9" s="68"/>
    </row>
    <row r="10" spans="1:134">
      <c r="A10" s="63"/>
      <c r="B10" s="64">
        <v>314.3</v>
      </c>
      <c r="C10" s="65" t="s">
        <v>81</v>
      </c>
      <c r="D10" s="66">
        <v>49574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49574</v>
      </c>
      <c r="P10" s="67">
        <f>(O10/P$55)</f>
        <v>31.555697008274983</v>
      </c>
      <c r="Q10" s="68"/>
    </row>
    <row r="11" spans="1:134">
      <c r="A11" s="63"/>
      <c r="B11" s="64">
        <v>314.8</v>
      </c>
      <c r="C11" s="65" t="s">
        <v>82</v>
      </c>
      <c r="D11" s="66">
        <v>4392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4392</v>
      </c>
      <c r="P11" s="67">
        <f>(O11/P$55)</f>
        <v>2.7956715467854871</v>
      </c>
      <c r="Q11" s="68"/>
    </row>
    <row r="12" spans="1:134">
      <c r="A12" s="63"/>
      <c r="B12" s="64">
        <v>315.10000000000002</v>
      </c>
      <c r="C12" s="65" t="s">
        <v>144</v>
      </c>
      <c r="D12" s="66">
        <v>64180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64180</v>
      </c>
      <c r="P12" s="67">
        <f>(O12/P$55)</f>
        <v>40.85295989815404</v>
      </c>
      <c r="Q12" s="68"/>
    </row>
    <row r="13" spans="1:134">
      <c r="A13" s="63"/>
      <c r="B13" s="64">
        <v>316</v>
      </c>
      <c r="C13" s="65" t="s">
        <v>84</v>
      </c>
      <c r="D13" s="66">
        <v>6168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6168</v>
      </c>
      <c r="P13" s="67">
        <f>(O13/P$55)</f>
        <v>3.9261616804583066</v>
      </c>
      <c r="Q13" s="68"/>
    </row>
    <row r="14" spans="1:134" ht="15.75">
      <c r="A14" s="69" t="s">
        <v>18</v>
      </c>
      <c r="B14" s="70"/>
      <c r="C14" s="71"/>
      <c r="D14" s="72">
        <f>SUM(D15:D23)</f>
        <v>1029887</v>
      </c>
      <c r="E14" s="72">
        <f>SUM(E15:E23)</f>
        <v>0</v>
      </c>
      <c r="F14" s="72">
        <f>SUM(F15:F23)</f>
        <v>0</v>
      </c>
      <c r="G14" s="72">
        <f>SUM(G15:G23)</f>
        <v>0</v>
      </c>
      <c r="H14" s="72">
        <f>SUM(H15:H23)</f>
        <v>0</v>
      </c>
      <c r="I14" s="72">
        <f>SUM(I15:I23)</f>
        <v>3729174</v>
      </c>
      <c r="J14" s="72">
        <f>SUM(J15:J23)</f>
        <v>0</v>
      </c>
      <c r="K14" s="72">
        <f>SUM(K15:K23)</f>
        <v>0</v>
      </c>
      <c r="L14" s="72">
        <f>SUM(L15:L23)</f>
        <v>0</v>
      </c>
      <c r="M14" s="72">
        <f>SUM(M15:M23)</f>
        <v>1651606</v>
      </c>
      <c r="N14" s="72">
        <f>SUM(N15:N23)</f>
        <v>0</v>
      </c>
      <c r="O14" s="73">
        <f>SUM(D14:N14)</f>
        <v>6410667</v>
      </c>
      <c r="P14" s="74">
        <f>(O14/P$55)</f>
        <v>4080.6282622533417</v>
      </c>
      <c r="Q14" s="75"/>
    </row>
    <row r="15" spans="1:134">
      <c r="A15" s="63"/>
      <c r="B15" s="64">
        <v>322</v>
      </c>
      <c r="C15" s="65" t="s">
        <v>145</v>
      </c>
      <c r="D15" s="66">
        <v>519509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519509</v>
      </c>
      <c r="P15" s="67">
        <f>(O15/P$55)</f>
        <v>330.68682367918524</v>
      </c>
      <c r="Q15" s="68"/>
    </row>
    <row r="16" spans="1:134">
      <c r="A16" s="63"/>
      <c r="B16" s="64">
        <v>323.10000000000002</v>
      </c>
      <c r="C16" s="65" t="s">
        <v>19</v>
      </c>
      <c r="D16" s="66">
        <v>150668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3" si="1">SUM(D16:N16)</f>
        <v>150668</v>
      </c>
      <c r="P16" s="67">
        <f>(O16/P$55)</f>
        <v>95.905792488860598</v>
      </c>
      <c r="Q16" s="68"/>
    </row>
    <row r="17" spans="1:17">
      <c r="A17" s="63"/>
      <c r="B17" s="64">
        <v>323.7</v>
      </c>
      <c r="C17" s="65" t="s">
        <v>20</v>
      </c>
      <c r="D17" s="66">
        <v>36036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36036</v>
      </c>
      <c r="P17" s="67">
        <f>(O17/P$55)</f>
        <v>22.938255887969447</v>
      </c>
      <c r="Q17" s="68"/>
    </row>
    <row r="18" spans="1:17">
      <c r="A18" s="63"/>
      <c r="B18" s="64">
        <v>324.11</v>
      </c>
      <c r="C18" s="65" t="s">
        <v>154</v>
      </c>
      <c r="D18" s="66">
        <v>43491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43491</v>
      </c>
      <c r="P18" s="67">
        <f>(O18/P$55)</f>
        <v>27.68364099299809</v>
      </c>
      <c r="Q18" s="68"/>
    </row>
    <row r="19" spans="1:17">
      <c r="A19" s="63"/>
      <c r="B19" s="64">
        <v>324.20999999999998</v>
      </c>
      <c r="C19" s="65" t="s">
        <v>85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3729174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3729174</v>
      </c>
      <c r="P19" s="67">
        <f>(O19/P$55)</f>
        <v>2373.7581158497774</v>
      </c>
      <c r="Q19" s="68"/>
    </row>
    <row r="20" spans="1:17">
      <c r="A20" s="63"/>
      <c r="B20" s="64">
        <v>324.31</v>
      </c>
      <c r="C20" s="65" t="s">
        <v>156</v>
      </c>
      <c r="D20" s="66">
        <v>103792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103792</v>
      </c>
      <c r="P20" s="67">
        <f>(O20/P$55)</f>
        <v>66.067472947167403</v>
      </c>
      <c r="Q20" s="68"/>
    </row>
    <row r="21" spans="1:17">
      <c r="A21" s="63"/>
      <c r="B21" s="64">
        <v>324.61</v>
      </c>
      <c r="C21" s="65" t="s">
        <v>157</v>
      </c>
      <c r="D21" s="66">
        <v>68801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68801</v>
      </c>
      <c r="P21" s="67">
        <f>(O21/P$55)</f>
        <v>43.794398472310633</v>
      </c>
      <c r="Q21" s="68"/>
    </row>
    <row r="22" spans="1:17">
      <c r="A22" s="63"/>
      <c r="B22" s="64">
        <v>324.91000000000003</v>
      </c>
      <c r="C22" s="65" t="s">
        <v>57</v>
      </c>
      <c r="D22" s="66">
        <v>43325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43325</v>
      </c>
      <c r="P22" s="67">
        <f>(O22/P$55)</f>
        <v>27.577975811584977</v>
      </c>
      <c r="Q22" s="68"/>
    </row>
    <row r="23" spans="1:17">
      <c r="A23" s="63"/>
      <c r="B23" s="64">
        <v>329.5</v>
      </c>
      <c r="C23" s="65" t="s">
        <v>146</v>
      </c>
      <c r="D23" s="66">
        <v>64265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1651606</v>
      </c>
      <c r="N23" s="66">
        <v>0</v>
      </c>
      <c r="O23" s="66">
        <f t="shared" si="1"/>
        <v>1715871</v>
      </c>
      <c r="P23" s="67">
        <f>(O23/P$55)</f>
        <v>1092.2157861234882</v>
      </c>
      <c r="Q23" s="68"/>
    </row>
    <row r="24" spans="1:17" ht="15.75">
      <c r="A24" s="69" t="s">
        <v>147</v>
      </c>
      <c r="B24" s="70"/>
      <c r="C24" s="71"/>
      <c r="D24" s="72">
        <f>SUM(D25:D33)</f>
        <v>376507</v>
      </c>
      <c r="E24" s="72">
        <f>SUM(E25:E33)</f>
        <v>0</v>
      </c>
      <c r="F24" s="72">
        <f>SUM(F25:F33)</f>
        <v>0</v>
      </c>
      <c r="G24" s="72">
        <f>SUM(G25:G33)</f>
        <v>0</v>
      </c>
      <c r="H24" s="72">
        <f>SUM(H25:H33)</f>
        <v>0</v>
      </c>
      <c r="I24" s="72">
        <f>SUM(I25:I33)</f>
        <v>4855436</v>
      </c>
      <c r="J24" s="72">
        <f>SUM(J25:J33)</f>
        <v>0</v>
      </c>
      <c r="K24" s="72">
        <f>SUM(K25:K33)</f>
        <v>0</v>
      </c>
      <c r="L24" s="72">
        <f>SUM(L25:L33)</f>
        <v>0</v>
      </c>
      <c r="M24" s="72">
        <f>SUM(M25:M33)</f>
        <v>0</v>
      </c>
      <c r="N24" s="72">
        <f>SUM(N25:N33)</f>
        <v>0</v>
      </c>
      <c r="O24" s="73">
        <f>SUM(D24:N24)</f>
        <v>5231943</v>
      </c>
      <c r="P24" s="74">
        <f>(O24/P$55)</f>
        <v>3330.3265436028009</v>
      </c>
      <c r="Q24" s="75"/>
    </row>
    <row r="25" spans="1:17">
      <c r="A25" s="63"/>
      <c r="B25" s="64">
        <v>331.1</v>
      </c>
      <c r="C25" s="65" t="s">
        <v>148</v>
      </c>
      <c r="D25" s="66">
        <v>54341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54341</v>
      </c>
      <c r="P25" s="67">
        <f>(O25/P$55)</f>
        <v>34.590070019096117</v>
      </c>
      <c r="Q25" s="68"/>
    </row>
    <row r="26" spans="1:17">
      <c r="A26" s="63"/>
      <c r="B26" s="64">
        <v>331.31</v>
      </c>
      <c r="C26" s="65" t="s">
        <v>88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28186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2" si="2">SUM(D26:N26)</f>
        <v>28186</v>
      </c>
      <c r="P26" s="67">
        <f>(O26/P$55)</f>
        <v>17.941438574156589</v>
      </c>
      <c r="Q26" s="68"/>
    </row>
    <row r="27" spans="1:17">
      <c r="A27" s="63"/>
      <c r="B27" s="64">
        <v>331.35</v>
      </c>
      <c r="C27" s="65" t="s">
        <v>117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4827250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4827250</v>
      </c>
      <c r="P27" s="67">
        <f>(O27/P$55)</f>
        <v>3072.7243793761936</v>
      </c>
      <c r="Q27" s="68"/>
    </row>
    <row r="28" spans="1:17">
      <c r="A28" s="63"/>
      <c r="B28" s="64">
        <v>334.2</v>
      </c>
      <c r="C28" s="65" t="s">
        <v>70</v>
      </c>
      <c r="D28" s="66">
        <v>12000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12000</v>
      </c>
      <c r="P28" s="67">
        <f>(O28/P$55)</f>
        <v>7.6384468491406743</v>
      </c>
      <c r="Q28" s="68"/>
    </row>
    <row r="29" spans="1:17">
      <c r="A29" s="63"/>
      <c r="B29" s="64">
        <v>334.7</v>
      </c>
      <c r="C29" s="65" t="s">
        <v>113</v>
      </c>
      <c r="D29" s="66">
        <v>95442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95442</v>
      </c>
      <c r="P29" s="67">
        <f>(O29/P$55)</f>
        <v>60.752387014640355</v>
      </c>
      <c r="Q29" s="68"/>
    </row>
    <row r="30" spans="1:17">
      <c r="A30" s="63"/>
      <c r="B30" s="64">
        <v>335.125</v>
      </c>
      <c r="C30" s="65" t="s">
        <v>150</v>
      </c>
      <c r="D30" s="66">
        <v>72390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72390</v>
      </c>
      <c r="P30" s="67">
        <f>(O30/P$55)</f>
        <v>46.078930617441124</v>
      </c>
      <c r="Q30" s="68"/>
    </row>
    <row r="31" spans="1:17">
      <c r="A31" s="63"/>
      <c r="B31" s="64">
        <v>335.14</v>
      </c>
      <c r="C31" s="65" t="s">
        <v>89</v>
      </c>
      <c r="D31" s="66">
        <v>667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667</v>
      </c>
      <c r="P31" s="67">
        <f>(O31/P$55)</f>
        <v>0.42457033736473582</v>
      </c>
      <c r="Q31" s="68"/>
    </row>
    <row r="32" spans="1:17">
      <c r="A32" s="63"/>
      <c r="B32" s="64">
        <v>335.18</v>
      </c>
      <c r="C32" s="65" t="s">
        <v>151</v>
      </c>
      <c r="D32" s="66">
        <v>129149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129149</v>
      </c>
      <c r="P32" s="67">
        <f>(O32/P$55)</f>
        <v>82.208147676639086</v>
      </c>
      <c r="Q32" s="68"/>
    </row>
    <row r="33" spans="1:17">
      <c r="A33" s="63"/>
      <c r="B33" s="64">
        <v>338</v>
      </c>
      <c r="C33" s="65" t="s">
        <v>27</v>
      </c>
      <c r="D33" s="66">
        <v>12518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12518</v>
      </c>
      <c r="P33" s="67">
        <f>(O33/P$55)</f>
        <v>7.9681731381285807</v>
      </c>
      <c r="Q33" s="68"/>
    </row>
    <row r="34" spans="1:17" ht="15.75">
      <c r="A34" s="69" t="s">
        <v>32</v>
      </c>
      <c r="B34" s="70"/>
      <c r="C34" s="71"/>
      <c r="D34" s="72">
        <f>SUM(D35:D41)</f>
        <v>509173</v>
      </c>
      <c r="E34" s="72">
        <f>SUM(E35:E41)</f>
        <v>0</v>
      </c>
      <c r="F34" s="72">
        <f>SUM(F35:F41)</f>
        <v>0</v>
      </c>
      <c r="G34" s="72">
        <f>SUM(G35:G41)</f>
        <v>0</v>
      </c>
      <c r="H34" s="72">
        <f>SUM(H35:H41)</f>
        <v>0</v>
      </c>
      <c r="I34" s="72">
        <f>SUM(I35:I41)</f>
        <v>1101073</v>
      </c>
      <c r="J34" s="72">
        <f>SUM(J35:J41)</f>
        <v>0</v>
      </c>
      <c r="K34" s="72">
        <f>SUM(K35:K41)</f>
        <v>0</v>
      </c>
      <c r="L34" s="72">
        <f>SUM(L35:L41)</f>
        <v>0</v>
      </c>
      <c r="M34" s="72">
        <f>SUM(M35:M41)</f>
        <v>0</v>
      </c>
      <c r="N34" s="72">
        <f>SUM(N35:N41)</f>
        <v>0</v>
      </c>
      <c r="O34" s="72">
        <f>SUM(D34:N34)</f>
        <v>1610246</v>
      </c>
      <c r="P34" s="74">
        <f>(O34/P$55)</f>
        <v>1024.9815404201145</v>
      </c>
      <c r="Q34" s="75"/>
    </row>
    <row r="35" spans="1:17">
      <c r="A35" s="63"/>
      <c r="B35" s="64">
        <v>341.9</v>
      </c>
      <c r="C35" s="65" t="s">
        <v>92</v>
      </c>
      <c r="D35" s="66">
        <v>207721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41" si="3">SUM(D35:N35)</f>
        <v>207721</v>
      </c>
      <c r="P35" s="67">
        <f>(O35/P$55)</f>
        <v>132.22215149586251</v>
      </c>
      <c r="Q35" s="68"/>
    </row>
    <row r="36" spans="1:17">
      <c r="A36" s="63"/>
      <c r="B36" s="64">
        <v>342.1</v>
      </c>
      <c r="C36" s="65" t="s">
        <v>36</v>
      </c>
      <c r="D36" s="66">
        <v>722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3"/>
        <v>722</v>
      </c>
      <c r="P36" s="67">
        <f>(O36/P$55)</f>
        <v>0.45957988542329725</v>
      </c>
      <c r="Q36" s="68"/>
    </row>
    <row r="37" spans="1:17">
      <c r="A37" s="63"/>
      <c r="B37" s="64">
        <v>343.3</v>
      </c>
      <c r="C37" s="65" t="s">
        <v>38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1001642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1001642</v>
      </c>
      <c r="P37" s="67">
        <f>(O37/P$55)</f>
        <v>637.58243157224695</v>
      </c>
      <c r="Q37" s="68"/>
    </row>
    <row r="38" spans="1:17">
      <c r="A38" s="63"/>
      <c r="B38" s="64">
        <v>343.4</v>
      </c>
      <c r="C38" s="65" t="s">
        <v>39</v>
      </c>
      <c r="D38" s="66">
        <v>252169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252169</v>
      </c>
      <c r="P38" s="67">
        <f>(O38/P$55)</f>
        <v>160.51495862507957</v>
      </c>
      <c r="Q38" s="68"/>
    </row>
    <row r="39" spans="1:17">
      <c r="A39" s="63"/>
      <c r="B39" s="64">
        <v>343.5</v>
      </c>
      <c r="C39" s="65" t="s">
        <v>125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99431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99431</v>
      </c>
      <c r="P39" s="67">
        <f>(O39/P$55)</f>
        <v>63.291534054742201</v>
      </c>
      <c r="Q39" s="68"/>
    </row>
    <row r="40" spans="1:17">
      <c r="A40" s="63"/>
      <c r="B40" s="64">
        <v>343.9</v>
      </c>
      <c r="C40" s="65" t="s">
        <v>93</v>
      </c>
      <c r="D40" s="66">
        <v>46535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46535</v>
      </c>
      <c r="P40" s="67">
        <f>(O40/P$55)</f>
        <v>29.621260343730107</v>
      </c>
      <c r="Q40" s="68"/>
    </row>
    <row r="41" spans="1:17">
      <c r="A41" s="63"/>
      <c r="B41" s="64">
        <v>347.4</v>
      </c>
      <c r="C41" s="65" t="s">
        <v>127</v>
      </c>
      <c r="D41" s="66">
        <v>2026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2026</v>
      </c>
      <c r="P41" s="67">
        <f>(O41/P$55)</f>
        <v>1.2896244430299173</v>
      </c>
      <c r="Q41" s="68"/>
    </row>
    <row r="42" spans="1:17" ht="15.75">
      <c r="A42" s="69" t="s">
        <v>33</v>
      </c>
      <c r="B42" s="70"/>
      <c r="C42" s="71"/>
      <c r="D42" s="72">
        <f>SUM(D43:D45)</f>
        <v>27150</v>
      </c>
      <c r="E42" s="72">
        <f>SUM(E43:E45)</f>
        <v>0</v>
      </c>
      <c r="F42" s="72">
        <f>SUM(F43:F45)</f>
        <v>0</v>
      </c>
      <c r="G42" s="72">
        <f>SUM(G43:G45)</f>
        <v>0</v>
      </c>
      <c r="H42" s="72">
        <f>SUM(H43:H45)</f>
        <v>0</v>
      </c>
      <c r="I42" s="72">
        <f>SUM(I43:I45)</f>
        <v>0</v>
      </c>
      <c r="J42" s="72">
        <f>SUM(J43:J45)</f>
        <v>0</v>
      </c>
      <c r="K42" s="72">
        <f>SUM(K43:K45)</f>
        <v>0</v>
      </c>
      <c r="L42" s="72">
        <f>SUM(L43:L45)</f>
        <v>0</v>
      </c>
      <c r="M42" s="72">
        <f>SUM(M43:M45)</f>
        <v>0</v>
      </c>
      <c r="N42" s="72">
        <f>SUM(N43:N45)</f>
        <v>0</v>
      </c>
      <c r="O42" s="72">
        <f>SUM(D42:N42)</f>
        <v>27150</v>
      </c>
      <c r="P42" s="74">
        <f>(O42/P$55)</f>
        <v>17.281985996180776</v>
      </c>
      <c r="Q42" s="75"/>
    </row>
    <row r="43" spans="1:17">
      <c r="A43" s="76"/>
      <c r="B43" s="77">
        <v>351.1</v>
      </c>
      <c r="C43" s="78" t="s">
        <v>94</v>
      </c>
      <c r="D43" s="66">
        <v>22748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22748</v>
      </c>
      <c r="P43" s="67">
        <f>(O43/P$55)</f>
        <v>14.479949077021006</v>
      </c>
      <c r="Q43" s="68"/>
    </row>
    <row r="44" spans="1:17">
      <c r="A44" s="76"/>
      <c r="B44" s="77">
        <v>354</v>
      </c>
      <c r="C44" s="78" t="s">
        <v>95</v>
      </c>
      <c r="D44" s="66">
        <v>3656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5" si="4">SUM(D44:N44)</f>
        <v>3656</v>
      </c>
      <c r="P44" s="67">
        <f>(O44/P$55)</f>
        <v>2.3271801400381924</v>
      </c>
      <c r="Q44" s="68"/>
    </row>
    <row r="45" spans="1:17">
      <c r="A45" s="76"/>
      <c r="B45" s="77">
        <v>359</v>
      </c>
      <c r="C45" s="78" t="s">
        <v>44</v>
      </c>
      <c r="D45" s="66">
        <v>746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746</v>
      </c>
      <c r="P45" s="67">
        <f>(O45/P$55)</f>
        <v>0.47485677912157859</v>
      </c>
      <c r="Q45" s="68"/>
    </row>
    <row r="46" spans="1:17" ht="15.75">
      <c r="A46" s="69" t="s">
        <v>3</v>
      </c>
      <c r="B46" s="70"/>
      <c r="C46" s="71"/>
      <c r="D46" s="72">
        <f>SUM(D47:D50)</f>
        <v>102895</v>
      </c>
      <c r="E46" s="72">
        <f>SUM(E47:E50)</f>
        <v>0</v>
      </c>
      <c r="F46" s="72">
        <f>SUM(F47:F50)</f>
        <v>0</v>
      </c>
      <c r="G46" s="72">
        <f>SUM(G47:G50)</f>
        <v>0</v>
      </c>
      <c r="H46" s="72">
        <f>SUM(H47:H50)</f>
        <v>0</v>
      </c>
      <c r="I46" s="72">
        <f>SUM(I47:I50)</f>
        <v>19814</v>
      </c>
      <c r="J46" s="72">
        <f>SUM(J47:J50)</f>
        <v>0</v>
      </c>
      <c r="K46" s="72">
        <f>SUM(K47:K50)</f>
        <v>0</v>
      </c>
      <c r="L46" s="72">
        <f>SUM(L47:L50)</f>
        <v>0</v>
      </c>
      <c r="M46" s="72">
        <f>SUM(M47:M50)</f>
        <v>0</v>
      </c>
      <c r="N46" s="72">
        <f>SUM(N47:N50)</f>
        <v>0</v>
      </c>
      <c r="O46" s="72">
        <f>SUM(D46:N46)</f>
        <v>122709</v>
      </c>
      <c r="P46" s="74">
        <f>(O46/P$55)</f>
        <v>78.108847867600261</v>
      </c>
      <c r="Q46" s="75"/>
    </row>
    <row r="47" spans="1:17">
      <c r="A47" s="63"/>
      <c r="B47" s="64">
        <v>361.1</v>
      </c>
      <c r="C47" s="65" t="s">
        <v>64</v>
      </c>
      <c r="D47" s="66">
        <v>1566</v>
      </c>
      <c r="E47" s="66">
        <v>0</v>
      </c>
      <c r="F47" s="66">
        <v>0</v>
      </c>
      <c r="G47" s="66">
        <v>0</v>
      </c>
      <c r="H47" s="66">
        <v>0</v>
      </c>
      <c r="I47" s="66">
        <v>19814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21380</v>
      </c>
      <c r="P47" s="67">
        <f>(O47/P$55)</f>
        <v>13.609166136218969</v>
      </c>
      <c r="Q47" s="68"/>
    </row>
    <row r="48" spans="1:17">
      <c r="A48" s="63"/>
      <c r="B48" s="64">
        <v>366</v>
      </c>
      <c r="C48" s="65" t="s">
        <v>65</v>
      </c>
      <c r="D48" s="66">
        <v>5425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2" si="5">SUM(D48:N48)</f>
        <v>5425</v>
      </c>
      <c r="P48" s="67">
        <f>(O48/P$55)</f>
        <v>3.4532145130490135</v>
      </c>
      <c r="Q48" s="68"/>
    </row>
    <row r="49" spans="1:120">
      <c r="A49" s="63"/>
      <c r="B49" s="64">
        <v>369.3</v>
      </c>
      <c r="C49" s="65" t="s">
        <v>161</v>
      </c>
      <c r="D49" s="66">
        <v>87379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>SUM(D49:N49)</f>
        <v>87379</v>
      </c>
      <c r="P49" s="67">
        <f>(O49/P$55)</f>
        <v>55.619987269255255</v>
      </c>
      <c r="Q49" s="68"/>
    </row>
    <row r="50" spans="1:120">
      <c r="A50" s="63"/>
      <c r="B50" s="64">
        <v>369.9</v>
      </c>
      <c r="C50" s="65" t="s">
        <v>45</v>
      </c>
      <c r="D50" s="66">
        <v>8525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8525</v>
      </c>
      <c r="P50" s="67">
        <f>(O50/P$55)</f>
        <v>5.426479949077021</v>
      </c>
      <c r="Q50" s="68"/>
    </row>
    <row r="51" spans="1:120" ht="15.75">
      <c r="A51" s="69" t="s">
        <v>34</v>
      </c>
      <c r="B51" s="70"/>
      <c r="C51" s="71"/>
      <c r="D51" s="72">
        <f>SUM(D52:D52)</f>
        <v>36306</v>
      </c>
      <c r="E51" s="72">
        <f>SUM(E52:E52)</f>
        <v>0</v>
      </c>
      <c r="F51" s="72">
        <f>SUM(F52:F52)</f>
        <v>0</v>
      </c>
      <c r="G51" s="72">
        <f>SUM(G52:G52)</f>
        <v>0</v>
      </c>
      <c r="H51" s="72">
        <f>SUM(H52:H52)</f>
        <v>0</v>
      </c>
      <c r="I51" s="72">
        <f>SUM(I52:I52)</f>
        <v>0</v>
      </c>
      <c r="J51" s="72">
        <f>SUM(J52:J52)</f>
        <v>0</v>
      </c>
      <c r="K51" s="72">
        <f>SUM(K52:K52)</f>
        <v>0</v>
      </c>
      <c r="L51" s="72">
        <f>SUM(L52:L52)</f>
        <v>0</v>
      </c>
      <c r="M51" s="72">
        <f>SUM(M52:M52)</f>
        <v>0</v>
      </c>
      <c r="N51" s="72">
        <f>SUM(N52:N52)</f>
        <v>0</v>
      </c>
      <c r="O51" s="72">
        <f t="shared" si="5"/>
        <v>36306</v>
      </c>
      <c r="P51" s="74">
        <f>(O51/P$55)</f>
        <v>23.11012094207511</v>
      </c>
      <c r="Q51" s="68"/>
    </row>
    <row r="52" spans="1:120" ht="15.75" thickBot="1">
      <c r="A52" s="63"/>
      <c r="B52" s="64">
        <v>383.1</v>
      </c>
      <c r="C52" s="65" t="s">
        <v>162</v>
      </c>
      <c r="D52" s="66">
        <v>36306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36306</v>
      </c>
      <c r="P52" s="67">
        <f>(O52/P$55)</f>
        <v>23.11012094207511</v>
      </c>
      <c r="Q52" s="68"/>
    </row>
    <row r="53" spans="1:120" ht="16.5" thickBot="1">
      <c r="A53" s="79" t="s">
        <v>41</v>
      </c>
      <c r="B53" s="80"/>
      <c r="C53" s="81"/>
      <c r="D53" s="82">
        <f>SUM(D5,D14,D24,D34,D42,D46,D51)</f>
        <v>3509106</v>
      </c>
      <c r="E53" s="82">
        <f>SUM(E5,E14,E24,E34,E42,E46,E51)</f>
        <v>0</v>
      </c>
      <c r="F53" s="82">
        <f>SUM(F5,F14,F24,F34,F42,F46,F51)</f>
        <v>0</v>
      </c>
      <c r="G53" s="82">
        <f>SUM(G5,G14,G24,G34,G42,G46,G51)</f>
        <v>0</v>
      </c>
      <c r="H53" s="82">
        <f>SUM(H5,H14,H24,H34,H42,H46,H51)</f>
        <v>0</v>
      </c>
      <c r="I53" s="82">
        <f>SUM(I5,I14,I24,I34,I42,I46,I51)</f>
        <v>9705497</v>
      </c>
      <c r="J53" s="82">
        <f>SUM(J5,J14,J24,J34,J42,J46,J51)</f>
        <v>0</v>
      </c>
      <c r="K53" s="82">
        <f>SUM(K5,K14,K24,K34,K42,K46,K51)</f>
        <v>0</v>
      </c>
      <c r="L53" s="82">
        <f>SUM(L5,L14,L24,L34,L42,L46,L51)</f>
        <v>0</v>
      </c>
      <c r="M53" s="82">
        <f>SUM(M5,M14,M24,M34,M42,M46,M51)</f>
        <v>1651606</v>
      </c>
      <c r="N53" s="82">
        <f>SUM(N5,N14,N24,N34,N42,N46,N51)</f>
        <v>0</v>
      </c>
      <c r="O53" s="82">
        <f>SUM(D53:N53)</f>
        <v>14866209</v>
      </c>
      <c r="P53" s="83">
        <f>(O53/P$55)</f>
        <v>9462.8956078930623</v>
      </c>
      <c r="Q53" s="61"/>
      <c r="R53" s="84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</row>
    <row r="54" spans="1:120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1:120">
      <c r="A55" s="89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4" t="s">
        <v>163</v>
      </c>
      <c r="N55" s="94"/>
      <c r="O55" s="94"/>
      <c r="P55" s="92">
        <v>1571</v>
      </c>
    </row>
    <row r="56" spans="1:120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98" t="s">
        <v>67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746117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746117</v>
      </c>
      <c r="O5" s="33">
        <f t="shared" ref="O5:O38" si="1">(N5/O$40)</f>
        <v>585.18980392156868</v>
      </c>
      <c r="P5" s="6"/>
    </row>
    <row r="6" spans="1:133">
      <c r="A6" s="12"/>
      <c r="B6" s="25">
        <v>311</v>
      </c>
      <c r="C6" s="20" t="s">
        <v>2</v>
      </c>
      <c r="D6" s="46">
        <v>460272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460272</v>
      </c>
      <c r="O6" s="47">
        <f t="shared" si="1"/>
        <v>360.99764705882353</v>
      </c>
      <c r="P6" s="9"/>
    </row>
    <row r="7" spans="1:133">
      <c r="A7" s="12"/>
      <c r="B7" s="25">
        <v>312.3</v>
      </c>
      <c r="C7" s="20" t="s">
        <v>11</v>
      </c>
      <c r="D7" s="46">
        <v>10329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10329</v>
      </c>
      <c r="O7" s="47">
        <f t="shared" si="1"/>
        <v>8.1011764705882356</v>
      </c>
      <c r="P7" s="9"/>
    </row>
    <row r="8" spans="1:133">
      <c r="A8" s="12"/>
      <c r="B8" s="25">
        <v>312.41000000000003</v>
      </c>
      <c r="C8" s="20" t="s">
        <v>13</v>
      </c>
      <c r="D8" s="46">
        <v>57209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57209</v>
      </c>
      <c r="O8" s="47">
        <f t="shared" si="1"/>
        <v>44.869803921568625</v>
      </c>
      <c r="P8" s="9"/>
    </row>
    <row r="9" spans="1:133">
      <c r="A9" s="12"/>
      <c r="B9" s="25">
        <v>312.42</v>
      </c>
      <c r="C9" s="20" t="s">
        <v>12</v>
      </c>
      <c r="D9" s="46">
        <v>36448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36448</v>
      </c>
      <c r="O9" s="47">
        <f t="shared" si="1"/>
        <v>28.586666666666666</v>
      </c>
      <c r="P9" s="9"/>
    </row>
    <row r="10" spans="1:133">
      <c r="A10" s="12"/>
      <c r="B10" s="25">
        <v>314.10000000000002</v>
      </c>
      <c r="C10" s="20" t="s">
        <v>14</v>
      </c>
      <c r="D10" s="46">
        <v>113642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113642</v>
      </c>
      <c r="O10" s="47">
        <f t="shared" si="1"/>
        <v>89.130980392156857</v>
      </c>
      <c r="P10" s="9"/>
    </row>
    <row r="11" spans="1:133">
      <c r="A11" s="12"/>
      <c r="B11" s="25">
        <v>314.3</v>
      </c>
      <c r="C11" s="20" t="s">
        <v>81</v>
      </c>
      <c r="D11" s="46">
        <v>36987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36987</v>
      </c>
      <c r="O11" s="47">
        <f t="shared" si="1"/>
        <v>29.009411764705881</v>
      </c>
      <c r="P11" s="9"/>
    </row>
    <row r="12" spans="1:133">
      <c r="A12" s="12"/>
      <c r="B12" s="25">
        <v>314.8</v>
      </c>
      <c r="C12" s="20" t="s">
        <v>82</v>
      </c>
      <c r="D12" s="46">
        <v>1361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1361</v>
      </c>
      <c r="O12" s="47">
        <f t="shared" si="1"/>
        <v>1.0674509803921568</v>
      </c>
      <c r="P12" s="9"/>
    </row>
    <row r="13" spans="1:133">
      <c r="A13" s="12"/>
      <c r="B13" s="25">
        <v>315</v>
      </c>
      <c r="C13" s="20" t="s">
        <v>83</v>
      </c>
      <c r="D13" s="46">
        <v>27150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27150</v>
      </c>
      <c r="O13" s="47">
        <f t="shared" si="1"/>
        <v>21.294117647058822</v>
      </c>
      <c r="P13" s="9"/>
    </row>
    <row r="14" spans="1:133">
      <c r="A14" s="12"/>
      <c r="B14" s="25">
        <v>316</v>
      </c>
      <c r="C14" s="20" t="s">
        <v>84</v>
      </c>
      <c r="D14" s="46">
        <v>2719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2719</v>
      </c>
      <c r="O14" s="47">
        <f t="shared" si="1"/>
        <v>2.1325490196078429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170904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8" si="4">SUM(D15:M15)</f>
        <v>175062</v>
      </c>
      <c r="O15" s="45">
        <f t="shared" si="1"/>
        <v>137.30352941176471</v>
      </c>
      <c r="P15" s="10"/>
    </row>
    <row r="16" spans="1:133">
      <c r="A16" s="12"/>
      <c r="B16" s="25">
        <v>322</v>
      </c>
      <c r="C16" s="20" t="s">
        <v>0</v>
      </c>
      <c r="D16" s="46">
        <v>38412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38412</v>
      </c>
      <c r="O16" s="47">
        <f t="shared" si="1"/>
        <v>30.127058823529413</v>
      </c>
      <c r="P16" s="9"/>
    </row>
    <row r="17" spans="1:16">
      <c r="A17" s="12"/>
      <c r="B17" s="25">
        <v>323.10000000000002</v>
      </c>
      <c r="C17" s="20" t="s">
        <v>19</v>
      </c>
      <c r="D17" s="46">
        <v>110067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110067</v>
      </c>
      <c r="O17" s="47">
        <f t="shared" si="1"/>
        <v>86.327058823529413</v>
      </c>
      <c r="P17" s="9"/>
    </row>
    <row r="18" spans="1:16">
      <c r="A18" s="12"/>
      <c r="B18" s="25">
        <v>323.7</v>
      </c>
      <c r="C18" s="20" t="s">
        <v>20</v>
      </c>
      <c r="D18" s="46">
        <v>22425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22425</v>
      </c>
      <c r="O18" s="47">
        <f t="shared" si="1"/>
        <v>17.588235294117649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4158</v>
      </c>
      <c r="O19" s="47">
        <f t="shared" si="1"/>
        <v>3.2611764705882353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111062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528670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639732</v>
      </c>
      <c r="O20" s="45">
        <f t="shared" si="1"/>
        <v>501.75058823529412</v>
      </c>
      <c r="P20" s="10"/>
    </row>
    <row r="21" spans="1:16">
      <c r="A21" s="12"/>
      <c r="B21" s="25">
        <v>331.2</v>
      </c>
      <c r="C21" s="20" t="s">
        <v>87</v>
      </c>
      <c r="D21" s="46">
        <v>6321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6321</v>
      </c>
      <c r="O21" s="47">
        <f t="shared" si="1"/>
        <v>4.9576470588235297</v>
      </c>
      <c r="P21" s="9"/>
    </row>
    <row r="22" spans="1:16">
      <c r="A22" s="12"/>
      <c r="B22" s="25">
        <v>331.31</v>
      </c>
      <c r="C22" s="20" t="s">
        <v>88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528670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528670</v>
      </c>
      <c r="O22" s="47">
        <f t="shared" si="1"/>
        <v>414.64313725490194</v>
      </c>
      <c r="P22" s="9"/>
    </row>
    <row r="23" spans="1:16">
      <c r="A23" s="12"/>
      <c r="B23" s="25">
        <v>335.14</v>
      </c>
      <c r="C23" s="20" t="s">
        <v>89</v>
      </c>
      <c r="D23" s="46">
        <v>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</v>
      </c>
      <c r="O23" s="47">
        <f t="shared" si="1"/>
        <v>7.4509803921568626E-2</v>
      </c>
      <c r="P23" s="9"/>
    </row>
    <row r="24" spans="1:16">
      <c r="A24" s="12"/>
      <c r="B24" s="25">
        <v>335.15</v>
      </c>
      <c r="C24" s="20" t="s">
        <v>105</v>
      </c>
      <c r="D24" s="46">
        <v>245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245</v>
      </c>
      <c r="O24" s="47">
        <f t="shared" si="1"/>
        <v>0.19215686274509805</v>
      </c>
      <c r="P24" s="9"/>
    </row>
    <row r="25" spans="1:16">
      <c r="A25" s="12"/>
      <c r="B25" s="25">
        <v>335.18</v>
      </c>
      <c r="C25" s="20" t="s">
        <v>91</v>
      </c>
      <c r="D25" s="46">
        <v>68656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68656</v>
      </c>
      <c r="O25" s="47">
        <f t="shared" si="1"/>
        <v>53.847843137254905</v>
      </c>
      <c r="P25" s="9"/>
    </row>
    <row r="26" spans="1:16">
      <c r="A26" s="12"/>
      <c r="B26" s="25">
        <v>335.9</v>
      </c>
      <c r="C26" s="20" t="s">
        <v>25</v>
      </c>
      <c r="D26" s="46">
        <v>35745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35745</v>
      </c>
      <c r="O26" s="47">
        <f t="shared" si="1"/>
        <v>28.035294117647059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166664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361799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528463</v>
      </c>
      <c r="O27" s="45">
        <f t="shared" si="1"/>
        <v>414.48078431372551</v>
      </c>
      <c r="P27" s="10"/>
    </row>
    <row r="28" spans="1:16">
      <c r="A28" s="12"/>
      <c r="B28" s="25">
        <v>341.9</v>
      </c>
      <c r="C28" s="20" t="s">
        <v>92</v>
      </c>
      <c r="D28" s="46">
        <v>19350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19350</v>
      </c>
      <c r="O28" s="47">
        <f t="shared" si="1"/>
        <v>15.176470588235293</v>
      </c>
      <c r="P28" s="9"/>
    </row>
    <row r="29" spans="1:16">
      <c r="A29" s="12"/>
      <c r="B29" s="25">
        <v>342.1</v>
      </c>
      <c r="C29" s="20" t="s">
        <v>36</v>
      </c>
      <c r="D29" s="46">
        <v>901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901</v>
      </c>
      <c r="O29" s="47">
        <f t="shared" si="1"/>
        <v>0.70666666666666667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361799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361799</v>
      </c>
      <c r="O30" s="47">
        <f t="shared" si="1"/>
        <v>283.76392156862744</v>
      </c>
      <c r="P30" s="9"/>
    </row>
    <row r="31" spans="1:16">
      <c r="A31" s="12"/>
      <c r="B31" s="25">
        <v>343.4</v>
      </c>
      <c r="C31" s="20" t="s">
        <v>39</v>
      </c>
      <c r="D31" s="46">
        <v>146413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146413</v>
      </c>
      <c r="O31" s="47">
        <f t="shared" si="1"/>
        <v>114.83372549019607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SUM(D33:D34)</f>
        <v>23437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23437</v>
      </c>
      <c r="O32" s="45">
        <f t="shared" si="1"/>
        <v>18.381960784313726</v>
      </c>
      <c r="P32" s="10"/>
    </row>
    <row r="33" spans="1:119">
      <c r="A33" s="13"/>
      <c r="B33" s="39">
        <v>351.1</v>
      </c>
      <c r="C33" s="21" t="s">
        <v>94</v>
      </c>
      <c r="D33" s="46">
        <v>23199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23199</v>
      </c>
      <c r="O33" s="47">
        <f t="shared" si="1"/>
        <v>18.195294117647059</v>
      </c>
      <c r="P33" s="9"/>
    </row>
    <row r="34" spans="1:119">
      <c r="A34" s="13"/>
      <c r="B34" s="39">
        <v>354</v>
      </c>
      <c r="C34" s="21" t="s">
        <v>95</v>
      </c>
      <c r="D34" s="46">
        <v>238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238</v>
      </c>
      <c r="O34" s="47">
        <f t="shared" si="1"/>
        <v>0.18666666666666668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SUM(D36:D37)</f>
        <v>7318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1696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9014</v>
      </c>
      <c r="O35" s="45">
        <f t="shared" si="1"/>
        <v>7.069803921568627</v>
      </c>
      <c r="P35" s="10"/>
    </row>
    <row r="36" spans="1:119">
      <c r="A36" s="12"/>
      <c r="B36" s="25">
        <v>361.1</v>
      </c>
      <c r="C36" s="20" t="s">
        <v>64</v>
      </c>
      <c r="D36" s="46">
        <v>5030</v>
      </c>
      <c r="E36" s="46">
        <v>0</v>
      </c>
      <c r="F36" s="46">
        <v>0</v>
      </c>
      <c r="G36" s="46">
        <v>0</v>
      </c>
      <c r="H36" s="46">
        <v>0</v>
      </c>
      <c r="I36" s="46">
        <v>1696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6726</v>
      </c>
      <c r="O36" s="47">
        <f t="shared" si="1"/>
        <v>5.2752941176470589</v>
      </c>
      <c r="P36" s="9"/>
    </row>
    <row r="37" spans="1:119" ht="15.75" thickBot="1">
      <c r="A37" s="12"/>
      <c r="B37" s="25">
        <v>369.9</v>
      </c>
      <c r="C37" s="20" t="s">
        <v>45</v>
      </c>
      <c r="D37" s="46">
        <v>2288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2288</v>
      </c>
      <c r="O37" s="47">
        <f t="shared" si="1"/>
        <v>1.7945098039215686</v>
      </c>
      <c r="P37" s="9"/>
    </row>
    <row r="38" spans="1:119" ht="16.5" thickBot="1">
      <c r="A38" s="14" t="s">
        <v>41</v>
      </c>
      <c r="B38" s="23"/>
      <c r="C38" s="22"/>
      <c r="D38" s="15">
        <f>SUM(D5,D15,D20,D27,D32,D35)</f>
        <v>1225502</v>
      </c>
      <c r="E38" s="15">
        <f t="shared" ref="E38:M38" si="9">SUM(E5,E15,E20,E27,E32,E35)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896323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2121825</v>
      </c>
      <c r="O38" s="38">
        <f t="shared" si="1"/>
        <v>1664.1764705882354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106</v>
      </c>
      <c r="M40" s="118"/>
      <c r="N40" s="118"/>
      <c r="O40" s="43">
        <v>1275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67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737112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737112</v>
      </c>
      <c r="O5" s="33">
        <f t="shared" ref="O5:O42" si="1">(N5/O$44)</f>
        <v>584.0824088748019</v>
      </c>
      <c r="P5" s="6"/>
    </row>
    <row r="6" spans="1:133">
      <c r="A6" s="12"/>
      <c r="B6" s="25">
        <v>311</v>
      </c>
      <c r="C6" s="20" t="s">
        <v>2</v>
      </c>
      <c r="D6" s="46">
        <v>456034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456034</v>
      </c>
      <c r="O6" s="47">
        <f t="shared" si="1"/>
        <v>361.35816164817749</v>
      </c>
      <c r="P6" s="9"/>
    </row>
    <row r="7" spans="1:133">
      <c r="A7" s="12"/>
      <c r="B7" s="25">
        <v>312.3</v>
      </c>
      <c r="C7" s="20" t="s">
        <v>11</v>
      </c>
      <c r="D7" s="46">
        <v>9097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9097</v>
      </c>
      <c r="O7" s="47">
        <f t="shared" si="1"/>
        <v>7.2083993660855787</v>
      </c>
      <c r="P7" s="9"/>
    </row>
    <row r="8" spans="1:133">
      <c r="A8" s="12"/>
      <c r="B8" s="25">
        <v>312.41000000000003</v>
      </c>
      <c r="C8" s="20" t="s">
        <v>13</v>
      </c>
      <c r="D8" s="46">
        <v>55194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55194</v>
      </c>
      <c r="O8" s="47">
        <f t="shared" si="1"/>
        <v>43.735340729001585</v>
      </c>
      <c r="P8" s="9"/>
    </row>
    <row r="9" spans="1:133">
      <c r="A9" s="12"/>
      <c r="B9" s="25">
        <v>312.42</v>
      </c>
      <c r="C9" s="20" t="s">
        <v>12</v>
      </c>
      <c r="D9" s="46">
        <v>34884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34884</v>
      </c>
      <c r="O9" s="47">
        <f t="shared" si="1"/>
        <v>27.641838351822503</v>
      </c>
      <c r="P9" s="9"/>
    </row>
    <row r="10" spans="1:133">
      <c r="A10" s="12"/>
      <c r="B10" s="25">
        <v>314.10000000000002</v>
      </c>
      <c r="C10" s="20" t="s">
        <v>14</v>
      </c>
      <c r="D10" s="46">
        <v>108705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108705</v>
      </c>
      <c r="O10" s="47">
        <f t="shared" si="1"/>
        <v>86.137083993660852</v>
      </c>
      <c r="P10" s="9"/>
    </row>
    <row r="11" spans="1:133">
      <c r="A11" s="12"/>
      <c r="B11" s="25">
        <v>314.3</v>
      </c>
      <c r="C11" s="20" t="s">
        <v>81</v>
      </c>
      <c r="D11" s="46">
        <v>39700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39700</v>
      </c>
      <c r="O11" s="47">
        <f t="shared" si="1"/>
        <v>31.458003169572109</v>
      </c>
      <c r="P11" s="9"/>
    </row>
    <row r="12" spans="1:133">
      <c r="A12" s="12"/>
      <c r="B12" s="25">
        <v>314.8</v>
      </c>
      <c r="C12" s="20" t="s">
        <v>82</v>
      </c>
      <c r="D12" s="46">
        <v>1247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1247</v>
      </c>
      <c r="O12" s="47">
        <f t="shared" si="1"/>
        <v>0.98811410459587956</v>
      </c>
      <c r="P12" s="9"/>
    </row>
    <row r="13" spans="1:133">
      <c r="A13" s="12"/>
      <c r="B13" s="25">
        <v>315</v>
      </c>
      <c r="C13" s="20" t="s">
        <v>83</v>
      </c>
      <c r="D13" s="46">
        <v>29910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29910</v>
      </c>
      <c r="O13" s="47">
        <f t="shared" si="1"/>
        <v>23.700475435816166</v>
      </c>
      <c r="P13" s="9"/>
    </row>
    <row r="14" spans="1:133">
      <c r="A14" s="12"/>
      <c r="B14" s="25">
        <v>316</v>
      </c>
      <c r="C14" s="20" t="s">
        <v>84</v>
      </c>
      <c r="D14" s="46">
        <v>2341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2341</v>
      </c>
      <c r="O14" s="47">
        <f t="shared" si="1"/>
        <v>1.8549920760697305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171097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9932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181029</v>
      </c>
      <c r="O15" s="45">
        <f t="shared" si="1"/>
        <v>143.44611727416799</v>
      </c>
      <c r="P15" s="10"/>
    </row>
    <row r="16" spans="1:133">
      <c r="A16" s="12"/>
      <c r="B16" s="25">
        <v>322</v>
      </c>
      <c r="C16" s="20" t="s">
        <v>0</v>
      </c>
      <c r="D16" s="46">
        <v>46464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46464</v>
      </c>
      <c r="O16" s="47">
        <f t="shared" si="1"/>
        <v>36.817749603803485</v>
      </c>
      <c r="P16" s="9"/>
    </row>
    <row r="17" spans="1:16">
      <c r="A17" s="12"/>
      <c r="B17" s="25">
        <v>323.10000000000002</v>
      </c>
      <c r="C17" s="20" t="s">
        <v>19</v>
      </c>
      <c r="D17" s="46">
        <v>100866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100866</v>
      </c>
      <c r="O17" s="47">
        <f t="shared" si="1"/>
        <v>79.925515055467514</v>
      </c>
      <c r="P17" s="9"/>
    </row>
    <row r="18" spans="1:16">
      <c r="A18" s="12"/>
      <c r="B18" s="25">
        <v>323.7</v>
      </c>
      <c r="C18" s="20" t="s">
        <v>20</v>
      </c>
      <c r="D18" s="46">
        <v>23732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23732</v>
      </c>
      <c r="O18" s="47">
        <f t="shared" si="1"/>
        <v>18.805071315372423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9932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9932</v>
      </c>
      <c r="O19" s="47">
        <f t="shared" si="1"/>
        <v>7.8700475435816166</v>
      </c>
      <c r="P19" s="9"/>
    </row>
    <row r="20" spans="1:16">
      <c r="A20" s="12"/>
      <c r="B20" s="25">
        <v>329</v>
      </c>
      <c r="C20" s="20" t="s">
        <v>86</v>
      </c>
      <c r="D20" s="46">
        <v>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</v>
      </c>
      <c r="O20" s="47">
        <f t="shared" si="1"/>
        <v>2.7733755942947701E-2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SUM(D22:D28)</f>
        <v>105228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338658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443886</v>
      </c>
      <c r="O21" s="45">
        <f t="shared" si="1"/>
        <v>351.7321711568938</v>
      </c>
      <c r="P21" s="10"/>
    </row>
    <row r="22" spans="1:16">
      <c r="A22" s="12"/>
      <c r="B22" s="25">
        <v>331.2</v>
      </c>
      <c r="C22" s="20" t="s">
        <v>87</v>
      </c>
      <c r="D22" s="46">
        <v>6205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6205</v>
      </c>
      <c r="O22" s="47">
        <f t="shared" si="1"/>
        <v>4.9167987321711566</v>
      </c>
      <c r="P22" s="9"/>
    </row>
    <row r="23" spans="1:16">
      <c r="A23" s="12"/>
      <c r="B23" s="25">
        <v>331.31</v>
      </c>
      <c r="C23" s="20" t="s">
        <v>88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255830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255830</v>
      </c>
      <c r="O23" s="47">
        <f t="shared" si="1"/>
        <v>202.71790808240888</v>
      </c>
      <c r="P23" s="9"/>
    </row>
    <row r="24" spans="1:16">
      <c r="A24" s="12"/>
      <c r="B24" s="25">
        <v>334.31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82828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82828</v>
      </c>
      <c r="O24" s="47">
        <f t="shared" si="1"/>
        <v>65.632329635499204</v>
      </c>
      <c r="P24" s="9"/>
    </row>
    <row r="25" spans="1:16">
      <c r="A25" s="12"/>
      <c r="B25" s="25">
        <v>335.14</v>
      </c>
      <c r="C25" s="20" t="s">
        <v>89</v>
      </c>
      <c r="D25" s="46">
        <v>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</v>
      </c>
      <c r="O25" s="47">
        <f t="shared" si="1"/>
        <v>6.5768621236133126E-2</v>
      </c>
      <c r="P25" s="9"/>
    </row>
    <row r="26" spans="1:16">
      <c r="A26" s="12"/>
      <c r="B26" s="25">
        <v>335.16</v>
      </c>
      <c r="C26" s="20" t="s">
        <v>90</v>
      </c>
      <c r="D26" s="46">
        <v>25313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25313</v>
      </c>
      <c r="O26" s="47">
        <f t="shared" si="1"/>
        <v>20.057844690966718</v>
      </c>
      <c r="P26" s="9"/>
    </row>
    <row r="27" spans="1:16">
      <c r="A27" s="12"/>
      <c r="B27" s="25">
        <v>335.18</v>
      </c>
      <c r="C27" s="20" t="s">
        <v>91</v>
      </c>
      <c r="D27" s="46">
        <v>64530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64530</v>
      </c>
      <c r="O27" s="47">
        <f t="shared" si="1"/>
        <v>51.133122028526152</v>
      </c>
      <c r="P27" s="9"/>
    </row>
    <row r="28" spans="1:16">
      <c r="A28" s="12"/>
      <c r="B28" s="25">
        <v>335.9</v>
      </c>
      <c r="C28" s="20" t="s">
        <v>25</v>
      </c>
      <c r="D28" s="46">
        <v>9097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9097</v>
      </c>
      <c r="O28" s="47">
        <f t="shared" si="1"/>
        <v>7.2083993660855787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SUM(D30:D34)</f>
        <v>954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502734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503688</v>
      </c>
      <c r="O29" s="45">
        <f t="shared" si="1"/>
        <v>399.11885895404123</v>
      </c>
      <c r="P29" s="10"/>
    </row>
    <row r="30" spans="1:16">
      <c r="A30" s="12"/>
      <c r="B30" s="25">
        <v>341.9</v>
      </c>
      <c r="C30" s="20" t="s">
        <v>92</v>
      </c>
      <c r="D30" s="46">
        <v>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</v>
      </c>
      <c r="O30" s="47">
        <f t="shared" si="1"/>
        <v>1.347068145800317E-2</v>
      </c>
      <c r="P30" s="9"/>
    </row>
    <row r="31" spans="1:16">
      <c r="A31" s="12"/>
      <c r="B31" s="25">
        <v>342.1</v>
      </c>
      <c r="C31" s="20" t="s">
        <v>36</v>
      </c>
      <c r="D31" s="46">
        <v>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937</v>
      </c>
      <c r="O31" s="47">
        <f t="shared" si="1"/>
        <v>0.74247226624405704</v>
      </c>
      <c r="P31" s="9"/>
    </row>
    <row r="32" spans="1:16">
      <c r="A32" s="12"/>
      <c r="B32" s="25">
        <v>343.3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341639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341639</v>
      </c>
      <c r="O32" s="47">
        <f t="shared" si="1"/>
        <v>270.71236133122028</v>
      </c>
      <c r="P32" s="9"/>
    </row>
    <row r="33" spans="1:119">
      <c r="A33" s="12"/>
      <c r="B33" s="25">
        <v>343.4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140990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140990</v>
      </c>
      <c r="O33" s="47">
        <f t="shared" si="1"/>
        <v>111.71949286846275</v>
      </c>
      <c r="P33" s="9"/>
    </row>
    <row r="34" spans="1:119">
      <c r="A34" s="12"/>
      <c r="B34" s="25">
        <v>343.9</v>
      </c>
      <c r="C34" s="20" t="s">
        <v>93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20105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20105</v>
      </c>
      <c r="O34" s="47">
        <f t="shared" si="1"/>
        <v>15.931061806656102</v>
      </c>
      <c r="P34" s="9"/>
    </row>
    <row r="35" spans="1:119" ht="15.75">
      <c r="A35" s="29" t="s">
        <v>33</v>
      </c>
      <c r="B35" s="30"/>
      <c r="C35" s="31"/>
      <c r="D35" s="32">
        <f t="shared" ref="D35:M35" si="7">SUM(D36:D37)</f>
        <v>17698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17698</v>
      </c>
      <c r="O35" s="45">
        <f t="shared" si="1"/>
        <v>14.02377179080824</v>
      </c>
      <c r="P35" s="10"/>
    </row>
    <row r="36" spans="1:119">
      <c r="A36" s="13"/>
      <c r="B36" s="39">
        <v>351.1</v>
      </c>
      <c r="C36" s="21" t="s">
        <v>94</v>
      </c>
      <c r="D36" s="46">
        <v>16498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16498</v>
      </c>
      <c r="O36" s="47">
        <f t="shared" si="1"/>
        <v>13.072900158478605</v>
      </c>
      <c r="P36" s="9"/>
    </row>
    <row r="37" spans="1:119">
      <c r="A37" s="13"/>
      <c r="B37" s="39">
        <v>354</v>
      </c>
      <c r="C37" s="21" t="s">
        <v>95</v>
      </c>
      <c r="D37" s="46">
        <v>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1200</v>
      </c>
      <c r="O37" s="47">
        <f t="shared" si="1"/>
        <v>0.95087163232963545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SUM(D39:D41)</f>
        <v>48454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48454</v>
      </c>
      <c r="O38" s="45">
        <f t="shared" si="1"/>
        <v>38.394611727416802</v>
      </c>
      <c r="P38" s="10"/>
    </row>
    <row r="39" spans="1:119">
      <c r="A39" s="12"/>
      <c r="B39" s="25">
        <v>361.1</v>
      </c>
      <c r="C39" s="20" t="s">
        <v>64</v>
      </c>
      <c r="D39" s="46">
        <v>7097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7097</v>
      </c>
      <c r="O39" s="47">
        <f t="shared" si="1"/>
        <v>5.6236133122028527</v>
      </c>
      <c r="P39" s="9"/>
    </row>
    <row r="40" spans="1:119">
      <c r="A40" s="12"/>
      <c r="B40" s="25">
        <v>365</v>
      </c>
      <c r="C40" s="20" t="s">
        <v>96</v>
      </c>
      <c r="D40" s="46">
        <v>2747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2747</v>
      </c>
      <c r="O40" s="47">
        <f t="shared" si="1"/>
        <v>2.1767036450079238</v>
      </c>
      <c r="P40" s="9"/>
    </row>
    <row r="41" spans="1:119" ht="15.75" thickBot="1">
      <c r="A41" s="12"/>
      <c r="B41" s="25">
        <v>369.9</v>
      </c>
      <c r="C41" s="20" t="s">
        <v>45</v>
      </c>
      <c r="D41" s="46">
        <v>38610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38610</v>
      </c>
      <c r="O41" s="47">
        <f t="shared" si="1"/>
        <v>30.594294770206023</v>
      </c>
      <c r="P41" s="9"/>
    </row>
    <row r="42" spans="1:119" ht="16.5" thickBot="1">
      <c r="A42" s="14" t="s">
        <v>41</v>
      </c>
      <c r="B42" s="23"/>
      <c r="C42" s="22"/>
      <c r="D42" s="15">
        <f>SUM(D5,D15,D21,D29,D35,D38)</f>
        <v>1080543</v>
      </c>
      <c r="E42" s="15">
        <f t="shared" ref="E42:M42" si="9">SUM(E5,E15,E21,E29,E35,E38)</f>
        <v>0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851324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4"/>
        <v>1931867</v>
      </c>
      <c r="O42" s="38">
        <f t="shared" si="1"/>
        <v>1530.7979397781301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97</v>
      </c>
      <c r="M44" s="118"/>
      <c r="N44" s="118"/>
      <c r="O44" s="43">
        <v>1262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688142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688142</v>
      </c>
      <c r="O5" s="33">
        <f t="shared" ref="O5:O35" si="1">(N5/O$37)</f>
        <v>549.19553072625695</v>
      </c>
      <c r="P5" s="6"/>
    </row>
    <row r="6" spans="1:133">
      <c r="A6" s="12"/>
      <c r="B6" s="25">
        <v>311</v>
      </c>
      <c r="C6" s="20" t="s">
        <v>2</v>
      </c>
      <c r="D6" s="46">
        <v>441929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441929</v>
      </c>
      <c r="O6" s="47">
        <f t="shared" si="1"/>
        <v>352.69672785315242</v>
      </c>
      <c r="P6" s="9"/>
    </row>
    <row r="7" spans="1:133">
      <c r="A7" s="12"/>
      <c r="B7" s="25">
        <v>312.10000000000002</v>
      </c>
      <c r="C7" s="20" t="s">
        <v>10</v>
      </c>
      <c r="D7" s="46">
        <v>54458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54458</v>
      </c>
      <c r="O7" s="47">
        <f t="shared" si="1"/>
        <v>43.462090981644053</v>
      </c>
      <c r="P7" s="9"/>
    </row>
    <row r="8" spans="1:133">
      <c r="A8" s="12"/>
      <c r="B8" s="25">
        <v>312.3</v>
      </c>
      <c r="C8" s="20" t="s">
        <v>11</v>
      </c>
      <c r="D8" s="46">
        <v>13234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13234</v>
      </c>
      <c r="O8" s="47">
        <f t="shared" si="1"/>
        <v>10.561851556264964</v>
      </c>
      <c r="P8" s="9"/>
    </row>
    <row r="9" spans="1:133">
      <c r="A9" s="12"/>
      <c r="B9" s="25">
        <v>312.42</v>
      </c>
      <c r="C9" s="20" t="s">
        <v>12</v>
      </c>
      <c r="D9" s="46">
        <v>41613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41613</v>
      </c>
      <c r="O9" s="47">
        <f t="shared" si="1"/>
        <v>33.210694333599363</v>
      </c>
      <c r="P9" s="9"/>
    </row>
    <row r="10" spans="1:133">
      <c r="A10" s="12"/>
      <c r="B10" s="25">
        <v>314.10000000000002</v>
      </c>
      <c r="C10" s="20" t="s">
        <v>14</v>
      </c>
      <c r="D10" s="46">
        <v>102028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102028</v>
      </c>
      <c r="O10" s="47">
        <f t="shared" si="1"/>
        <v>81.4269752593775</v>
      </c>
      <c r="P10" s="9"/>
    </row>
    <row r="11" spans="1:133">
      <c r="A11" s="12"/>
      <c r="B11" s="25">
        <v>315</v>
      </c>
      <c r="C11" s="20" t="s">
        <v>16</v>
      </c>
      <c r="D11" s="46">
        <v>32451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32451</v>
      </c>
      <c r="O11" s="47">
        <f t="shared" si="1"/>
        <v>25.898643256185157</v>
      </c>
      <c r="P11" s="9"/>
    </row>
    <row r="12" spans="1:133">
      <c r="A12" s="12"/>
      <c r="B12" s="25">
        <v>316</v>
      </c>
      <c r="C12" s="20" t="s">
        <v>56</v>
      </c>
      <c r="D12" s="46">
        <v>2429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2429</v>
      </c>
      <c r="O12" s="47">
        <f t="shared" si="1"/>
        <v>1.9385474860335195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166898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166898</v>
      </c>
      <c r="O13" s="45">
        <f t="shared" si="1"/>
        <v>133.19872306464487</v>
      </c>
      <c r="P13" s="10"/>
    </row>
    <row r="14" spans="1:133">
      <c r="A14" s="12"/>
      <c r="B14" s="25">
        <v>322</v>
      </c>
      <c r="C14" s="20" t="s">
        <v>0</v>
      </c>
      <c r="D14" s="46">
        <v>36023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36023</v>
      </c>
      <c r="O14" s="47">
        <f t="shared" si="1"/>
        <v>28.749401436552276</v>
      </c>
      <c r="P14" s="9"/>
    </row>
    <row r="15" spans="1:133">
      <c r="A15" s="12"/>
      <c r="B15" s="25">
        <v>323.10000000000002</v>
      </c>
      <c r="C15" s="20" t="s">
        <v>19</v>
      </c>
      <c r="D15" s="46">
        <v>99143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99143</v>
      </c>
      <c r="O15" s="47">
        <f t="shared" si="1"/>
        <v>79.124501197126889</v>
      </c>
      <c r="P15" s="9"/>
    </row>
    <row r="16" spans="1:133">
      <c r="A16" s="12"/>
      <c r="B16" s="25">
        <v>323.7</v>
      </c>
      <c r="C16" s="20" t="s">
        <v>20</v>
      </c>
      <c r="D16" s="46">
        <v>31732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31732</v>
      </c>
      <c r="O16" s="47">
        <f t="shared" si="1"/>
        <v>25.324820430965683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SUM(D18:D24)</f>
        <v>103933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980875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1084808</v>
      </c>
      <c r="O17" s="45">
        <f t="shared" si="1"/>
        <v>865.76855546687943</v>
      </c>
      <c r="P17" s="10"/>
    </row>
    <row r="18" spans="1:16">
      <c r="A18" s="12"/>
      <c r="B18" s="25">
        <v>334.2</v>
      </c>
      <c r="C18" s="20" t="s">
        <v>70</v>
      </c>
      <c r="D18" s="46">
        <v>6835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6835</v>
      </c>
      <c r="O18" s="47">
        <f t="shared" si="1"/>
        <v>5.4549082202713484</v>
      </c>
      <c r="P18" s="9"/>
    </row>
    <row r="19" spans="1:16">
      <c r="A19" s="12"/>
      <c r="B19" s="25">
        <v>334.31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980875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980875</v>
      </c>
      <c r="O19" s="47">
        <f t="shared" si="1"/>
        <v>782.82122905027938</v>
      </c>
      <c r="P19" s="9"/>
    </row>
    <row r="20" spans="1:16">
      <c r="A20" s="12"/>
      <c r="B20" s="25">
        <v>335.14</v>
      </c>
      <c r="C20" s="20" t="s">
        <v>22</v>
      </c>
      <c r="D20" s="46">
        <v>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</v>
      </c>
      <c r="O20" s="47">
        <f t="shared" si="1"/>
        <v>6.6241021548284124E-2</v>
      </c>
      <c r="P20" s="9"/>
    </row>
    <row r="21" spans="1:16">
      <c r="A21" s="12"/>
      <c r="B21" s="25">
        <v>335.15</v>
      </c>
      <c r="C21" s="20" t="s">
        <v>77</v>
      </c>
      <c r="D21" s="46">
        <v>1646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1646</v>
      </c>
      <c r="O21" s="47">
        <f t="shared" si="1"/>
        <v>1.3136472466081404</v>
      </c>
      <c r="P21" s="9"/>
    </row>
    <row r="22" spans="1:16">
      <c r="A22" s="12"/>
      <c r="B22" s="25">
        <v>335.16</v>
      </c>
      <c r="C22" s="20" t="s">
        <v>23</v>
      </c>
      <c r="D22" s="46">
        <v>24918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24918</v>
      </c>
      <c r="O22" s="47">
        <f t="shared" si="1"/>
        <v>19.886671987230645</v>
      </c>
      <c r="P22" s="9"/>
    </row>
    <row r="23" spans="1:16">
      <c r="A23" s="12"/>
      <c r="B23" s="25">
        <v>335.18</v>
      </c>
      <c r="C23" s="20" t="s">
        <v>24</v>
      </c>
      <c r="D23" s="46">
        <v>60555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60555</v>
      </c>
      <c r="O23" s="47">
        <f t="shared" si="1"/>
        <v>48.328012769353549</v>
      </c>
      <c r="P23" s="9"/>
    </row>
    <row r="24" spans="1:16">
      <c r="A24" s="12"/>
      <c r="B24" s="25">
        <v>335.19</v>
      </c>
      <c r="C24" s="20" t="s">
        <v>71</v>
      </c>
      <c r="D24" s="46">
        <v>9896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9896</v>
      </c>
      <c r="O24" s="47">
        <f t="shared" si="1"/>
        <v>7.8978451715881883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SUM(D26:D31)</f>
        <v>22790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529125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551915</v>
      </c>
      <c r="O25" s="45">
        <f t="shared" si="1"/>
        <v>440.47486033519556</v>
      </c>
      <c r="P25" s="10"/>
    </row>
    <row r="26" spans="1:16">
      <c r="A26" s="12"/>
      <c r="B26" s="25">
        <v>341.55</v>
      </c>
      <c r="C26" s="20" t="s">
        <v>62</v>
      </c>
      <c r="D26" s="46">
        <v>209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209</v>
      </c>
      <c r="O26" s="47">
        <f t="shared" si="1"/>
        <v>0.16679968076616122</v>
      </c>
      <c r="P26" s="9"/>
    </row>
    <row r="27" spans="1:16">
      <c r="A27" s="12"/>
      <c r="B27" s="25">
        <v>341.9</v>
      </c>
      <c r="C27" s="20" t="s">
        <v>35</v>
      </c>
      <c r="D27" s="46">
        <v>2631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2631</v>
      </c>
      <c r="O27" s="47">
        <f t="shared" si="1"/>
        <v>2.0997605746209098</v>
      </c>
      <c r="P27" s="9"/>
    </row>
    <row r="28" spans="1:16">
      <c r="A28" s="12"/>
      <c r="B28" s="25">
        <v>342.1</v>
      </c>
      <c r="C28" s="20" t="s">
        <v>36</v>
      </c>
      <c r="D28" s="46">
        <v>19027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19027</v>
      </c>
      <c r="O28" s="47">
        <f t="shared" si="1"/>
        <v>15.185155626496408</v>
      </c>
      <c r="P28" s="9"/>
    </row>
    <row r="29" spans="1:16">
      <c r="A29" s="12"/>
      <c r="B29" s="25">
        <v>343.2</v>
      </c>
      <c r="C29" s="20" t="s">
        <v>78</v>
      </c>
      <c r="D29" s="46">
        <v>923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923</v>
      </c>
      <c r="O29" s="47">
        <f t="shared" si="1"/>
        <v>0.73663208300079808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409223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409223</v>
      </c>
      <c r="O30" s="47">
        <f t="shared" si="1"/>
        <v>326.59457302474061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119902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119902</v>
      </c>
      <c r="O31" s="47">
        <f t="shared" si="1"/>
        <v>95.691939345570631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SUM(D33:D34)</f>
        <v>28382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1506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>SUM(D32:M32)</f>
        <v>29888</v>
      </c>
      <c r="O32" s="45">
        <f t="shared" si="1"/>
        <v>23.853152434158019</v>
      </c>
      <c r="P32" s="10"/>
    </row>
    <row r="33" spans="1:119">
      <c r="A33" s="12"/>
      <c r="B33" s="25">
        <v>361.1</v>
      </c>
      <c r="C33" s="20" t="s">
        <v>64</v>
      </c>
      <c r="D33" s="46">
        <v>9622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9622</v>
      </c>
      <c r="O33" s="47">
        <f t="shared" si="1"/>
        <v>7.6791699920191538</v>
      </c>
      <c r="P33" s="9"/>
    </row>
    <row r="34" spans="1:119" ht="15.75" thickBot="1">
      <c r="A34" s="12"/>
      <c r="B34" s="25">
        <v>369.9</v>
      </c>
      <c r="C34" s="20" t="s">
        <v>45</v>
      </c>
      <c r="D34" s="46">
        <v>18760</v>
      </c>
      <c r="E34" s="46">
        <v>0</v>
      </c>
      <c r="F34" s="46">
        <v>0</v>
      </c>
      <c r="G34" s="46">
        <v>0</v>
      </c>
      <c r="H34" s="46">
        <v>0</v>
      </c>
      <c r="I34" s="46">
        <v>1506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20266</v>
      </c>
      <c r="O34" s="47">
        <f t="shared" si="1"/>
        <v>16.173982442138868</v>
      </c>
      <c r="P34" s="9"/>
    </row>
    <row r="35" spans="1:119" ht="16.5" thickBot="1">
      <c r="A35" s="14" t="s">
        <v>41</v>
      </c>
      <c r="B35" s="23"/>
      <c r="C35" s="22"/>
      <c r="D35" s="15">
        <f>SUM(D5,D13,D17,D25,D32)</f>
        <v>1010145</v>
      </c>
      <c r="E35" s="15">
        <f t="shared" ref="E35:M35" si="9">SUM(E5,E13,E17,E25,E32)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1511506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>SUM(D35:M35)</f>
        <v>2521651</v>
      </c>
      <c r="O35" s="38">
        <f t="shared" si="1"/>
        <v>2012.490822027135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79</v>
      </c>
      <c r="M37" s="118"/>
      <c r="N37" s="118"/>
      <c r="O37" s="43">
        <v>1253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67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724566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724566</v>
      </c>
      <c r="O5" s="33">
        <f t="shared" ref="O5:O36" si="1">(N5/O$38)</f>
        <v>582.91713596138379</v>
      </c>
      <c r="P5" s="6"/>
    </row>
    <row r="6" spans="1:133">
      <c r="A6" s="12"/>
      <c r="B6" s="25">
        <v>311</v>
      </c>
      <c r="C6" s="20" t="s">
        <v>2</v>
      </c>
      <c r="D6" s="46">
        <v>462837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462837</v>
      </c>
      <c r="O6" s="47">
        <f t="shared" si="1"/>
        <v>372.35478680611425</v>
      </c>
      <c r="P6" s="9"/>
    </row>
    <row r="7" spans="1:133">
      <c r="A7" s="12"/>
      <c r="B7" s="25">
        <v>312.10000000000002</v>
      </c>
      <c r="C7" s="20" t="s">
        <v>10</v>
      </c>
      <c r="D7" s="46">
        <v>54990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54990</v>
      </c>
      <c r="O7" s="47">
        <f t="shared" si="1"/>
        <v>44.239742558326633</v>
      </c>
      <c r="P7" s="9"/>
    </row>
    <row r="8" spans="1:133">
      <c r="A8" s="12"/>
      <c r="B8" s="25">
        <v>312.3</v>
      </c>
      <c r="C8" s="20" t="s">
        <v>11</v>
      </c>
      <c r="D8" s="46">
        <v>8855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8855</v>
      </c>
      <c r="O8" s="47">
        <f t="shared" si="1"/>
        <v>7.1238938053097343</v>
      </c>
      <c r="P8" s="9"/>
    </row>
    <row r="9" spans="1:133">
      <c r="A9" s="12"/>
      <c r="B9" s="25">
        <v>312.42</v>
      </c>
      <c r="C9" s="20" t="s">
        <v>12</v>
      </c>
      <c r="D9" s="46">
        <v>34291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34291</v>
      </c>
      <c r="O9" s="47">
        <f t="shared" si="1"/>
        <v>27.587288817377313</v>
      </c>
      <c r="P9" s="9"/>
    </row>
    <row r="10" spans="1:133">
      <c r="A10" s="12"/>
      <c r="B10" s="25">
        <v>314.10000000000002</v>
      </c>
      <c r="C10" s="20" t="s">
        <v>14</v>
      </c>
      <c r="D10" s="46">
        <v>128371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128371</v>
      </c>
      <c r="O10" s="47">
        <f t="shared" si="1"/>
        <v>103.27514078841513</v>
      </c>
      <c r="P10" s="9"/>
    </row>
    <row r="11" spans="1:133">
      <c r="A11" s="12"/>
      <c r="B11" s="25">
        <v>315</v>
      </c>
      <c r="C11" s="20" t="s">
        <v>16</v>
      </c>
      <c r="D11" s="46">
        <v>30457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30457</v>
      </c>
      <c r="O11" s="47">
        <f t="shared" si="1"/>
        <v>24.502815768302494</v>
      </c>
      <c r="P11" s="9"/>
    </row>
    <row r="12" spans="1:133">
      <c r="A12" s="12"/>
      <c r="B12" s="25">
        <v>316</v>
      </c>
      <c r="C12" s="20" t="s">
        <v>56</v>
      </c>
      <c r="D12" s="46">
        <v>4765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4765</v>
      </c>
      <c r="O12" s="47">
        <f t="shared" si="1"/>
        <v>3.833467417538214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365682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2079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367761</v>
      </c>
      <c r="O13" s="45">
        <f t="shared" si="1"/>
        <v>295.86564762670957</v>
      </c>
      <c r="P13" s="10"/>
    </row>
    <row r="14" spans="1:133">
      <c r="A14" s="12"/>
      <c r="B14" s="25">
        <v>322</v>
      </c>
      <c r="C14" s="20" t="s">
        <v>0</v>
      </c>
      <c r="D14" s="46">
        <v>9193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9193</v>
      </c>
      <c r="O14" s="47">
        <f t="shared" si="1"/>
        <v>7.395816572807723</v>
      </c>
      <c r="P14" s="9"/>
    </row>
    <row r="15" spans="1:133">
      <c r="A15" s="12"/>
      <c r="B15" s="25">
        <v>323.10000000000002</v>
      </c>
      <c r="C15" s="20" t="s">
        <v>19</v>
      </c>
      <c r="D15" s="46">
        <v>128526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128526</v>
      </c>
      <c r="O15" s="47">
        <f t="shared" si="1"/>
        <v>103.39983909895415</v>
      </c>
      <c r="P15" s="9"/>
    </row>
    <row r="16" spans="1:133">
      <c r="A16" s="12"/>
      <c r="B16" s="25">
        <v>323.7</v>
      </c>
      <c r="C16" s="20" t="s">
        <v>20</v>
      </c>
      <c r="D16" s="46">
        <v>31834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31834</v>
      </c>
      <c r="O16" s="47">
        <f t="shared" si="1"/>
        <v>25.610619469026549</v>
      </c>
      <c r="P16" s="9"/>
    </row>
    <row r="17" spans="1:16">
      <c r="A17" s="12"/>
      <c r="B17" s="25">
        <v>324.70999999999998</v>
      </c>
      <c r="C17" s="20" t="s">
        <v>57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2079</v>
      </c>
      <c r="O17" s="47">
        <f t="shared" si="1"/>
        <v>1.6725663716814159</v>
      </c>
      <c r="P17" s="9"/>
    </row>
    <row r="18" spans="1:16">
      <c r="A18" s="12"/>
      <c r="B18" s="25">
        <v>325.10000000000002</v>
      </c>
      <c r="C18" s="20" t="s">
        <v>69</v>
      </c>
      <c r="D18" s="46">
        <v>196064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196064</v>
      </c>
      <c r="O18" s="47">
        <f t="shared" si="1"/>
        <v>157.73451327433628</v>
      </c>
      <c r="P18" s="9"/>
    </row>
    <row r="19" spans="1:16">
      <c r="A19" s="12"/>
      <c r="B19" s="25">
        <v>367</v>
      </c>
      <c r="C19" s="20" t="s">
        <v>58</v>
      </c>
      <c r="D19" s="46">
        <v>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</v>
      </c>
      <c r="O19" s="47">
        <f t="shared" si="1"/>
        <v>5.229283990345937E-2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SUM(D21:D25)</f>
        <v>104096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104096</v>
      </c>
      <c r="O20" s="45">
        <f t="shared" si="1"/>
        <v>83.745776347546254</v>
      </c>
      <c r="P20" s="10"/>
    </row>
    <row r="21" spans="1:16">
      <c r="A21" s="12"/>
      <c r="B21" s="25">
        <v>334.2</v>
      </c>
      <c r="C21" s="20" t="s">
        <v>70</v>
      </c>
      <c r="D21" s="46">
        <v>11164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11164</v>
      </c>
      <c r="O21" s="47">
        <f t="shared" si="1"/>
        <v>8.9814963797264689</v>
      </c>
      <c r="P21" s="9"/>
    </row>
    <row r="22" spans="1:16">
      <c r="A22" s="12"/>
      <c r="B22" s="25">
        <v>335.14</v>
      </c>
      <c r="C22" s="20" t="s">
        <v>22</v>
      </c>
      <c r="D22" s="46">
        <v>133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</v>
      </c>
      <c r="O22" s="47">
        <f t="shared" si="1"/>
        <v>0.10699919549477072</v>
      </c>
      <c r="P22" s="9"/>
    </row>
    <row r="23" spans="1:16">
      <c r="A23" s="12"/>
      <c r="B23" s="25">
        <v>335.16</v>
      </c>
      <c r="C23" s="20" t="s">
        <v>23</v>
      </c>
      <c r="D23" s="46">
        <v>20692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20692</v>
      </c>
      <c r="O23" s="47">
        <f t="shared" si="1"/>
        <v>16.646822204344328</v>
      </c>
      <c r="P23" s="9"/>
    </row>
    <row r="24" spans="1:16">
      <c r="A24" s="12"/>
      <c r="B24" s="25">
        <v>335.18</v>
      </c>
      <c r="C24" s="20" t="s">
        <v>24</v>
      </c>
      <c r="D24" s="46">
        <v>60815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60815</v>
      </c>
      <c r="O24" s="47">
        <f t="shared" si="1"/>
        <v>48.925985518905875</v>
      </c>
      <c r="P24" s="9"/>
    </row>
    <row r="25" spans="1:16">
      <c r="A25" s="12"/>
      <c r="B25" s="25">
        <v>335.19</v>
      </c>
      <c r="C25" s="20" t="s">
        <v>71</v>
      </c>
      <c r="D25" s="46">
        <v>11292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11292</v>
      </c>
      <c r="O25" s="47">
        <f t="shared" si="1"/>
        <v>9.0844730490748198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32479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622613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655092</v>
      </c>
      <c r="O26" s="45">
        <f t="shared" si="1"/>
        <v>527.02493966210784</v>
      </c>
      <c r="P26" s="10"/>
    </row>
    <row r="27" spans="1:16">
      <c r="A27" s="12"/>
      <c r="B27" s="25">
        <v>341.54</v>
      </c>
      <c r="C27" s="20" t="s">
        <v>61</v>
      </c>
      <c r="D27" s="46">
        <v>21525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21525</v>
      </c>
      <c r="O27" s="47">
        <f t="shared" si="1"/>
        <v>17.316975060337892</v>
      </c>
      <c r="P27" s="9"/>
    </row>
    <row r="28" spans="1:16">
      <c r="A28" s="12"/>
      <c r="B28" s="25">
        <v>342.1</v>
      </c>
      <c r="C28" s="20" t="s">
        <v>36</v>
      </c>
      <c r="D28" s="46">
        <v>8413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8413</v>
      </c>
      <c r="O28" s="47">
        <f t="shared" si="1"/>
        <v>6.7683024939662104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479155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479155</v>
      </c>
      <c r="O29" s="47">
        <f t="shared" si="1"/>
        <v>385.48270313757041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143458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143458</v>
      </c>
      <c r="O30" s="47">
        <f t="shared" si="1"/>
        <v>115.41271118262269</v>
      </c>
      <c r="P30" s="9"/>
    </row>
    <row r="31" spans="1:16">
      <c r="A31" s="12"/>
      <c r="B31" s="25">
        <v>349</v>
      </c>
      <c r="C31" s="20" t="s">
        <v>72</v>
      </c>
      <c r="D31" s="46">
        <v>2541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2541</v>
      </c>
      <c r="O31" s="47">
        <f t="shared" si="1"/>
        <v>2.0442477876106193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SUM(D33:D35)</f>
        <v>88004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88004</v>
      </c>
      <c r="O32" s="45">
        <f t="shared" si="1"/>
        <v>70.799678197908293</v>
      </c>
      <c r="P32" s="10"/>
    </row>
    <row r="33" spans="1:119">
      <c r="A33" s="12"/>
      <c r="B33" s="25">
        <v>361.1</v>
      </c>
      <c r="C33" s="20" t="s">
        <v>64</v>
      </c>
      <c r="D33" s="46">
        <v>4968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4968</v>
      </c>
      <c r="O33" s="47">
        <f t="shared" si="1"/>
        <v>3.996781979082864</v>
      </c>
      <c r="P33" s="9"/>
    </row>
    <row r="34" spans="1:119">
      <c r="A34" s="12"/>
      <c r="B34" s="25">
        <v>365</v>
      </c>
      <c r="C34" s="20" t="s">
        <v>73</v>
      </c>
      <c r="D34" s="46">
        <v>1947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1947</v>
      </c>
      <c r="O34" s="47">
        <f t="shared" si="1"/>
        <v>1.5663716814159292</v>
      </c>
      <c r="P34" s="9"/>
    </row>
    <row r="35" spans="1:119" ht="15.75" thickBot="1">
      <c r="A35" s="12"/>
      <c r="B35" s="25">
        <v>369.9</v>
      </c>
      <c r="C35" s="20" t="s">
        <v>45</v>
      </c>
      <c r="D35" s="46">
        <v>81089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81089</v>
      </c>
      <c r="O35" s="47">
        <f t="shared" si="1"/>
        <v>65.236524537409494</v>
      </c>
      <c r="P35" s="9"/>
    </row>
    <row r="36" spans="1:119" ht="16.5" thickBot="1">
      <c r="A36" s="14" t="s">
        <v>41</v>
      </c>
      <c r="B36" s="23"/>
      <c r="C36" s="22"/>
      <c r="D36" s="15">
        <f>SUM(D5,D13,D20,D26,D32)</f>
        <v>1314827</v>
      </c>
      <c r="E36" s="15">
        <f t="shared" ref="E36:M36" si="8">SUM(E5,E13,E20,E26,E32)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624692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4"/>
        <v>1939519</v>
      </c>
      <c r="O36" s="38">
        <f t="shared" si="1"/>
        <v>1560.3531777956557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74</v>
      </c>
      <c r="M38" s="118"/>
      <c r="N38" s="118"/>
      <c r="O38" s="43">
        <v>1243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765255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765255</v>
      </c>
      <c r="O5" s="33">
        <f t="shared" ref="O5:O38" si="1">(N5/O$40)</f>
        <v>621.65312753858655</v>
      </c>
      <c r="P5" s="6"/>
    </row>
    <row r="6" spans="1:133">
      <c r="A6" s="12"/>
      <c r="B6" s="25">
        <v>311</v>
      </c>
      <c r="C6" s="20" t="s">
        <v>2</v>
      </c>
      <c r="D6" s="46">
        <v>558249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558249</v>
      </c>
      <c r="O6" s="47">
        <f t="shared" si="1"/>
        <v>453.49228269699432</v>
      </c>
      <c r="P6" s="9"/>
    </row>
    <row r="7" spans="1:133">
      <c r="A7" s="12"/>
      <c r="B7" s="25">
        <v>312.3</v>
      </c>
      <c r="C7" s="20" t="s">
        <v>11</v>
      </c>
      <c r="D7" s="46">
        <v>7727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7727</v>
      </c>
      <c r="O7" s="47">
        <f t="shared" si="1"/>
        <v>6.2770105605199022</v>
      </c>
      <c r="P7" s="9"/>
    </row>
    <row r="8" spans="1:133">
      <c r="A8" s="12"/>
      <c r="B8" s="25">
        <v>312.41000000000003</v>
      </c>
      <c r="C8" s="20" t="s">
        <v>13</v>
      </c>
      <c r="D8" s="46">
        <v>18607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18607</v>
      </c>
      <c r="O8" s="47">
        <f t="shared" si="1"/>
        <v>15.115353371242891</v>
      </c>
      <c r="P8" s="9"/>
    </row>
    <row r="9" spans="1:133">
      <c r="A9" s="12"/>
      <c r="B9" s="25">
        <v>312.42</v>
      </c>
      <c r="C9" s="20" t="s">
        <v>12</v>
      </c>
      <c r="D9" s="46">
        <v>44738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44738</v>
      </c>
      <c r="O9" s="47">
        <f t="shared" si="1"/>
        <v>36.342810722989441</v>
      </c>
      <c r="P9" s="9"/>
    </row>
    <row r="10" spans="1:133">
      <c r="A10" s="12"/>
      <c r="B10" s="25">
        <v>314.10000000000002</v>
      </c>
      <c r="C10" s="20" t="s">
        <v>14</v>
      </c>
      <c r="D10" s="46">
        <v>103094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103094</v>
      </c>
      <c r="O10" s="47">
        <f t="shared" si="1"/>
        <v>83.748172217709183</v>
      </c>
      <c r="P10" s="9"/>
    </row>
    <row r="11" spans="1:133">
      <c r="A11" s="12"/>
      <c r="B11" s="25">
        <v>314.39999999999998</v>
      </c>
      <c r="C11" s="20" t="s">
        <v>15</v>
      </c>
      <c r="D11" s="46">
        <v>766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766</v>
      </c>
      <c r="O11" s="47">
        <f t="shared" si="1"/>
        <v>0.62225832656376934</v>
      </c>
      <c r="P11" s="9"/>
    </row>
    <row r="12" spans="1:133">
      <c r="A12" s="12"/>
      <c r="B12" s="25">
        <v>315</v>
      </c>
      <c r="C12" s="20" t="s">
        <v>16</v>
      </c>
      <c r="D12" s="46">
        <v>31580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31580</v>
      </c>
      <c r="O12" s="47">
        <f t="shared" si="1"/>
        <v>25.653939886271324</v>
      </c>
      <c r="P12" s="9"/>
    </row>
    <row r="13" spans="1:133">
      <c r="A13" s="12"/>
      <c r="B13" s="25">
        <v>316</v>
      </c>
      <c r="C13" s="20" t="s">
        <v>56</v>
      </c>
      <c r="D13" s="46">
        <v>494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494</v>
      </c>
      <c r="O13" s="47">
        <f t="shared" si="1"/>
        <v>0.40129975629569453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124628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126707</v>
      </c>
      <c r="O14" s="45">
        <f t="shared" si="1"/>
        <v>102.93013809910641</v>
      </c>
      <c r="P14" s="10"/>
    </row>
    <row r="15" spans="1:133">
      <c r="A15" s="12"/>
      <c r="B15" s="25">
        <v>322</v>
      </c>
      <c r="C15" s="20" t="s">
        <v>0</v>
      </c>
      <c r="D15" s="46">
        <v>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</v>
      </c>
      <c r="O15" s="47">
        <f t="shared" si="1"/>
        <v>0.28432168968318439</v>
      </c>
      <c r="P15" s="9"/>
    </row>
    <row r="16" spans="1:133">
      <c r="A16" s="12"/>
      <c r="B16" s="25">
        <v>323.10000000000002</v>
      </c>
      <c r="C16" s="20" t="s">
        <v>19</v>
      </c>
      <c r="D16" s="46">
        <v>96273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96273</v>
      </c>
      <c r="O16" s="47">
        <f t="shared" si="1"/>
        <v>78.207148659626327</v>
      </c>
      <c r="P16" s="9"/>
    </row>
    <row r="17" spans="1:16">
      <c r="A17" s="12"/>
      <c r="B17" s="25">
        <v>323.7</v>
      </c>
      <c r="C17" s="20" t="s">
        <v>20</v>
      </c>
      <c r="D17" s="46">
        <v>25992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25992</v>
      </c>
      <c r="O17" s="47">
        <f t="shared" si="1"/>
        <v>21.114541023558083</v>
      </c>
      <c r="P17" s="9"/>
    </row>
    <row r="18" spans="1:16">
      <c r="A18" s="12"/>
      <c r="B18" s="25">
        <v>324.70999999999998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2079</v>
      </c>
      <c r="O18" s="47">
        <f t="shared" si="1"/>
        <v>1.6888708367181153</v>
      </c>
      <c r="P18" s="9"/>
    </row>
    <row r="19" spans="1:16">
      <c r="A19" s="12"/>
      <c r="B19" s="25">
        <v>367</v>
      </c>
      <c r="C19" s="20" t="s">
        <v>58</v>
      </c>
      <c r="D19" s="46">
        <v>2013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2013</v>
      </c>
      <c r="O19" s="47">
        <f t="shared" si="1"/>
        <v>1.6352558895207148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SUM(D21:D27)</f>
        <v>479006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479006</v>
      </c>
      <c r="O20" s="45">
        <f t="shared" si="1"/>
        <v>389.11941510966693</v>
      </c>
      <c r="P20" s="10"/>
    </row>
    <row r="21" spans="1:16">
      <c r="A21" s="12"/>
      <c r="B21" s="25">
        <v>334.1</v>
      </c>
      <c r="C21" s="20" t="s">
        <v>59</v>
      </c>
      <c r="D21" s="46">
        <v>231228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231228</v>
      </c>
      <c r="O21" s="47">
        <f t="shared" si="1"/>
        <v>187.83753046303818</v>
      </c>
      <c r="P21" s="9"/>
    </row>
    <row r="22" spans="1:16">
      <c r="A22" s="12"/>
      <c r="B22" s="25">
        <v>335.14</v>
      </c>
      <c r="C22" s="20" t="s">
        <v>22</v>
      </c>
      <c r="D22" s="46">
        <v>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</v>
      </c>
      <c r="O22" s="47">
        <f t="shared" si="1"/>
        <v>8.3671811535337121E-2</v>
      </c>
      <c r="P22" s="9"/>
    </row>
    <row r="23" spans="1:16">
      <c r="A23" s="12"/>
      <c r="B23" s="25">
        <v>335.16</v>
      </c>
      <c r="C23" s="20" t="s">
        <v>23</v>
      </c>
      <c r="D23" s="46">
        <v>27739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27739</v>
      </c>
      <c r="O23" s="47">
        <f t="shared" si="1"/>
        <v>22.533712428919578</v>
      </c>
      <c r="P23" s="9"/>
    </row>
    <row r="24" spans="1:16">
      <c r="A24" s="12"/>
      <c r="B24" s="25">
        <v>335.18</v>
      </c>
      <c r="C24" s="20" t="s">
        <v>24</v>
      </c>
      <c r="D24" s="46">
        <v>53867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53867</v>
      </c>
      <c r="O24" s="47">
        <f t="shared" si="1"/>
        <v>43.758732737611695</v>
      </c>
      <c r="P24" s="9"/>
    </row>
    <row r="25" spans="1:16">
      <c r="A25" s="12"/>
      <c r="B25" s="25">
        <v>335.9</v>
      </c>
      <c r="C25" s="20" t="s">
        <v>25</v>
      </c>
      <c r="D25" s="46">
        <v>9416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9416</v>
      </c>
      <c r="O25" s="47">
        <f t="shared" si="1"/>
        <v>7.6490658001624698</v>
      </c>
      <c r="P25" s="9"/>
    </row>
    <row r="26" spans="1:16">
      <c r="A26" s="12"/>
      <c r="B26" s="25">
        <v>337.2</v>
      </c>
      <c r="C26" s="20" t="s">
        <v>26</v>
      </c>
      <c r="D26" s="46">
        <v>56653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56653</v>
      </c>
      <c r="O26" s="47">
        <f t="shared" si="1"/>
        <v>46.021933387489845</v>
      </c>
      <c r="P26" s="9"/>
    </row>
    <row r="27" spans="1:16">
      <c r="A27" s="12"/>
      <c r="B27" s="25">
        <v>337.4</v>
      </c>
      <c r="C27" s="20" t="s">
        <v>60</v>
      </c>
      <c r="D27" s="46">
        <v>100000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100000</v>
      </c>
      <c r="O27" s="47">
        <f t="shared" si="1"/>
        <v>81.234768480909835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SUM(D29:D33)</f>
        <v>26859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447851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474710</v>
      </c>
      <c r="O28" s="45">
        <f t="shared" si="1"/>
        <v>385.62956945572705</v>
      </c>
      <c r="P28" s="10"/>
    </row>
    <row r="29" spans="1:16">
      <c r="A29" s="12"/>
      <c r="B29" s="25">
        <v>341.54</v>
      </c>
      <c r="C29" s="20" t="s">
        <v>61</v>
      </c>
      <c r="D29" s="46">
        <v>14439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14439</v>
      </c>
      <c r="O29" s="47">
        <f t="shared" si="1"/>
        <v>11.72948822095857</v>
      </c>
      <c r="P29" s="9"/>
    </row>
    <row r="30" spans="1:16">
      <c r="A30" s="12"/>
      <c r="B30" s="25">
        <v>341.55</v>
      </c>
      <c r="C30" s="20" t="s">
        <v>62</v>
      </c>
      <c r="D30" s="46">
        <v>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833</v>
      </c>
      <c r="O30" s="47">
        <f t="shared" si="1"/>
        <v>0.67668562144597888</v>
      </c>
      <c r="P30" s="9"/>
    </row>
    <row r="31" spans="1:16">
      <c r="A31" s="12"/>
      <c r="B31" s="25">
        <v>342.1</v>
      </c>
      <c r="C31" s="20" t="s">
        <v>36</v>
      </c>
      <c r="D31" s="46">
        <v>11587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11587</v>
      </c>
      <c r="O31" s="47">
        <f t="shared" si="1"/>
        <v>9.4126726238830223</v>
      </c>
      <c r="P31" s="9"/>
    </row>
    <row r="32" spans="1:16">
      <c r="A32" s="12"/>
      <c r="B32" s="25">
        <v>343.3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690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690</v>
      </c>
      <c r="O32" s="47">
        <f t="shared" si="1"/>
        <v>0.56051990251827777</v>
      </c>
      <c r="P32" s="9"/>
    </row>
    <row r="33" spans="1:119">
      <c r="A33" s="12"/>
      <c r="B33" s="25">
        <v>343.6</v>
      </c>
      <c r="C33" s="20" t="s">
        <v>63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447161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447161</v>
      </c>
      <c r="O33" s="47">
        <f t="shared" si="1"/>
        <v>363.2502030869212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29616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29616</v>
      </c>
      <c r="O34" s="45">
        <f t="shared" si="1"/>
        <v>24.058489033306255</v>
      </c>
      <c r="P34" s="10"/>
    </row>
    <row r="35" spans="1:119">
      <c r="A35" s="12"/>
      <c r="B35" s="25">
        <v>361.1</v>
      </c>
      <c r="C35" s="20" t="s">
        <v>64</v>
      </c>
      <c r="D35" s="46">
        <v>10422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10422</v>
      </c>
      <c r="O35" s="47">
        <f t="shared" si="1"/>
        <v>8.4662875710804233</v>
      </c>
      <c r="P35" s="9"/>
    </row>
    <row r="36" spans="1:119">
      <c r="A36" s="12"/>
      <c r="B36" s="25">
        <v>366</v>
      </c>
      <c r="C36" s="20" t="s">
        <v>65</v>
      </c>
      <c r="D36" s="46">
        <v>2680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2680</v>
      </c>
      <c r="O36" s="47">
        <f t="shared" si="1"/>
        <v>2.1770917952883835</v>
      </c>
      <c r="P36" s="9"/>
    </row>
    <row r="37" spans="1:119" ht="15.75" thickBot="1">
      <c r="A37" s="12"/>
      <c r="B37" s="25">
        <v>369.9</v>
      </c>
      <c r="C37" s="20" t="s">
        <v>45</v>
      </c>
      <c r="D37" s="46">
        <v>16514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16514</v>
      </c>
      <c r="O37" s="47">
        <f t="shared" si="1"/>
        <v>13.415109666937449</v>
      </c>
      <c r="P37" s="9"/>
    </row>
    <row r="38" spans="1:119" ht="16.5" thickBot="1">
      <c r="A38" s="14" t="s">
        <v>41</v>
      </c>
      <c r="B38" s="23"/>
      <c r="C38" s="22"/>
      <c r="D38" s="15">
        <f>SUM(D5,D14,D20,D28,D34)</f>
        <v>1425364</v>
      </c>
      <c r="E38" s="15">
        <f t="shared" ref="E38:M38" si="8">SUM(E5,E14,E20,E28,E34)</f>
        <v>0</v>
      </c>
      <c r="F38" s="15">
        <f t="shared" si="8"/>
        <v>0</v>
      </c>
      <c r="G38" s="15">
        <f t="shared" si="8"/>
        <v>0</v>
      </c>
      <c r="H38" s="15">
        <f t="shared" si="8"/>
        <v>0</v>
      </c>
      <c r="I38" s="15">
        <f t="shared" si="8"/>
        <v>449930</v>
      </c>
      <c r="J38" s="15">
        <f t="shared" si="8"/>
        <v>0</v>
      </c>
      <c r="K38" s="15">
        <f t="shared" si="8"/>
        <v>0</v>
      </c>
      <c r="L38" s="15">
        <f t="shared" si="8"/>
        <v>0</v>
      </c>
      <c r="M38" s="15">
        <f t="shared" si="8"/>
        <v>0</v>
      </c>
      <c r="N38" s="15">
        <f t="shared" si="4"/>
        <v>1875294</v>
      </c>
      <c r="O38" s="38">
        <f t="shared" si="1"/>
        <v>1523.3907392363931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66</v>
      </c>
      <c r="M40" s="118"/>
      <c r="N40" s="118"/>
      <c r="O40" s="43">
        <v>1231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thickBot="1">
      <c r="A42" s="120" t="s">
        <v>67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717715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717715</v>
      </c>
      <c r="O5" s="33">
        <f t="shared" ref="O5:O40" si="1">(N5/O$42)</f>
        <v>516.71346292296619</v>
      </c>
      <c r="P5" s="6"/>
    </row>
    <row r="6" spans="1:133">
      <c r="A6" s="12"/>
      <c r="B6" s="25">
        <v>311</v>
      </c>
      <c r="C6" s="20" t="s">
        <v>2</v>
      </c>
      <c r="D6" s="46">
        <v>490046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490046</v>
      </c>
      <c r="O6" s="47">
        <f t="shared" si="1"/>
        <v>352.80489560835133</v>
      </c>
      <c r="P6" s="9"/>
    </row>
    <row r="7" spans="1:133">
      <c r="A7" s="12"/>
      <c r="B7" s="25">
        <v>312.10000000000002</v>
      </c>
      <c r="C7" s="20" t="s">
        <v>10</v>
      </c>
      <c r="D7" s="46">
        <v>10054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10054</v>
      </c>
      <c r="O7" s="47">
        <f t="shared" si="1"/>
        <v>7.2383009359251256</v>
      </c>
      <c r="P7" s="9"/>
    </row>
    <row r="8" spans="1:133">
      <c r="A8" s="12"/>
      <c r="B8" s="25">
        <v>312.3</v>
      </c>
      <c r="C8" s="20" t="s">
        <v>11</v>
      </c>
      <c r="D8" s="46">
        <v>631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631</v>
      </c>
      <c r="O8" s="47">
        <f t="shared" si="1"/>
        <v>0.45428365730741543</v>
      </c>
      <c r="P8" s="9"/>
    </row>
    <row r="9" spans="1:133">
      <c r="A9" s="12"/>
      <c r="B9" s="25">
        <v>312.41000000000003</v>
      </c>
      <c r="C9" s="20" t="s">
        <v>13</v>
      </c>
      <c r="D9" s="46">
        <v>54730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54730</v>
      </c>
      <c r="O9" s="47">
        <f t="shared" si="1"/>
        <v>39.402447804175665</v>
      </c>
      <c r="P9" s="9"/>
    </row>
    <row r="10" spans="1:133">
      <c r="A10" s="12"/>
      <c r="B10" s="25">
        <v>312.42</v>
      </c>
      <c r="C10" s="20" t="s">
        <v>12</v>
      </c>
      <c r="D10" s="46">
        <v>15793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15793</v>
      </c>
      <c r="O10" s="47">
        <f t="shared" si="1"/>
        <v>11.370050395968322</v>
      </c>
      <c r="P10" s="9"/>
    </row>
    <row r="11" spans="1:133">
      <c r="A11" s="12"/>
      <c r="B11" s="25">
        <v>314.10000000000002</v>
      </c>
      <c r="C11" s="20" t="s">
        <v>14</v>
      </c>
      <c r="D11" s="46">
        <v>121693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121693</v>
      </c>
      <c r="O11" s="47">
        <f t="shared" si="1"/>
        <v>87.611951043916491</v>
      </c>
      <c r="P11" s="9"/>
    </row>
    <row r="12" spans="1:133">
      <c r="A12" s="12"/>
      <c r="B12" s="25">
        <v>314.39999999999998</v>
      </c>
      <c r="C12" s="20" t="s">
        <v>15</v>
      </c>
      <c r="D12" s="46">
        <v>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598</v>
      </c>
      <c r="O12" s="47">
        <f t="shared" si="1"/>
        <v>0.43052555795536357</v>
      </c>
      <c r="P12" s="9"/>
    </row>
    <row r="13" spans="1:133">
      <c r="A13" s="12"/>
      <c r="B13" s="25">
        <v>315</v>
      </c>
      <c r="C13" s="20" t="s">
        <v>16</v>
      </c>
      <c r="D13" s="46">
        <v>23964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23964</v>
      </c>
      <c r="O13" s="47">
        <f t="shared" si="1"/>
        <v>17.252699784017278</v>
      </c>
      <c r="P13" s="9"/>
    </row>
    <row r="14" spans="1:133">
      <c r="A14" s="12"/>
      <c r="B14" s="25">
        <v>319</v>
      </c>
      <c r="C14" s="20" t="s">
        <v>17</v>
      </c>
      <c r="D14" s="46">
        <v>206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206</v>
      </c>
      <c r="O14" s="47">
        <f t="shared" si="1"/>
        <v>0.14830813534917206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SUM(D16:D18)</f>
        <v>141768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141768</v>
      </c>
      <c r="O15" s="45">
        <f t="shared" si="1"/>
        <v>102.06479481641469</v>
      </c>
      <c r="P15" s="10"/>
    </row>
    <row r="16" spans="1:133">
      <c r="A16" s="12"/>
      <c r="B16" s="25">
        <v>322</v>
      </c>
      <c r="C16" s="20" t="s">
        <v>0</v>
      </c>
      <c r="D16" s="46">
        <v>17501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17501</v>
      </c>
      <c r="O16" s="47">
        <f t="shared" si="1"/>
        <v>12.599712023038157</v>
      </c>
      <c r="P16" s="9"/>
    </row>
    <row r="17" spans="1:16">
      <c r="A17" s="12"/>
      <c r="B17" s="25">
        <v>323.10000000000002</v>
      </c>
      <c r="C17" s="20" t="s">
        <v>19</v>
      </c>
      <c r="D17" s="46">
        <v>98723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98723</v>
      </c>
      <c r="O17" s="47">
        <f t="shared" si="1"/>
        <v>71.074874010079199</v>
      </c>
      <c r="P17" s="9"/>
    </row>
    <row r="18" spans="1:16">
      <c r="A18" s="12"/>
      <c r="B18" s="25">
        <v>323.7</v>
      </c>
      <c r="C18" s="20" t="s">
        <v>20</v>
      </c>
      <c r="D18" s="46">
        <v>25544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25544</v>
      </c>
      <c r="O18" s="47">
        <f t="shared" si="1"/>
        <v>18.390208783297336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101934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101934</v>
      </c>
      <c r="O19" s="45">
        <f t="shared" si="1"/>
        <v>73.386609071274293</v>
      </c>
      <c r="P19" s="10"/>
    </row>
    <row r="20" spans="1:16">
      <c r="A20" s="12"/>
      <c r="B20" s="25">
        <v>335.14</v>
      </c>
      <c r="C20" s="20" t="s">
        <v>22</v>
      </c>
      <c r="D20" s="46">
        <v>217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</v>
      </c>
      <c r="O20" s="47">
        <f t="shared" si="1"/>
        <v>0.15622750179985601</v>
      </c>
      <c r="P20" s="9"/>
    </row>
    <row r="21" spans="1:16">
      <c r="A21" s="12"/>
      <c r="B21" s="25">
        <v>335.16</v>
      </c>
      <c r="C21" s="20" t="s">
        <v>23</v>
      </c>
      <c r="D21" s="46">
        <v>9090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9090</v>
      </c>
      <c r="O21" s="47">
        <f t="shared" si="1"/>
        <v>6.5442764578833694</v>
      </c>
      <c r="P21" s="9"/>
    </row>
    <row r="22" spans="1:16">
      <c r="A22" s="12"/>
      <c r="B22" s="25">
        <v>335.18</v>
      </c>
      <c r="C22" s="20" t="s">
        <v>24</v>
      </c>
      <c r="D22" s="46">
        <v>61704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61704</v>
      </c>
      <c r="O22" s="47">
        <f t="shared" si="1"/>
        <v>44.423326133909285</v>
      </c>
      <c r="P22" s="9"/>
    </row>
    <row r="23" spans="1:16">
      <c r="A23" s="12"/>
      <c r="B23" s="25">
        <v>335.9</v>
      </c>
      <c r="C23" s="20" t="s">
        <v>25</v>
      </c>
      <c r="D23" s="46">
        <v>26087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26087</v>
      </c>
      <c r="O23" s="47">
        <f t="shared" si="1"/>
        <v>18.781137508999279</v>
      </c>
      <c r="P23" s="9"/>
    </row>
    <row r="24" spans="1:16">
      <c r="A24" s="12"/>
      <c r="B24" s="25">
        <v>337.2</v>
      </c>
      <c r="C24" s="20" t="s">
        <v>26</v>
      </c>
      <c r="D24" s="46">
        <v>4469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4469</v>
      </c>
      <c r="O24" s="47">
        <f t="shared" si="1"/>
        <v>3.2174226061915046</v>
      </c>
      <c r="P24" s="9"/>
    </row>
    <row r="25" spans="1:16">
      <c r="A25" s="12"/>
      <c r="B25" s="25">
        <v>338</v>
      </c>
      <c r="C25" s="20" t="s">
        <v>27</v>
      </c>
      <c r="D25" s="46">
        <v>367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367</v>
      </c>
      <c r="O25" s="47">
        <f t="shared" si="1"/>
        <v>0.26421886249100074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SUM(D27:D32)</f>
        <v>22726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677283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700009</v>
      </c>
      <c r="O26" s="45">
        <f t="shared" si="1"/>
        <v>503.96616270698343</v>
      </c>
      <c r="P26" s="10"/>
    </row>
    <row r="27" spans="1:16">
      <c r="A27" s="12"/>
      <c r="B27" s="25">
        <v>341.9</v>
      </c>
      <c r="C27" s="20" t="s">
        <v>35</v>
      </c>
      <c r="D27" s="46">
        <v>1965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1965</v>
      </c>
      <c r="O27" s="47">
        <f t="shared" si="1"/>
        <v>1.4146868250539957</v>
      </c>
      <c r="P27" s="9"/>
    </row>
    <row r="28" spans="1:16">
      <c r="A28" s="12"/>
      <c r="B28" s="25">
        <v>342.1</v>
      </c>
      <c r="C28" s="20" t="s">
        <v>36</v>
      </c>
      <c r="D28" s="46">
        <v>14146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14146</v>
      </c>
      <c r="O28" s="47">
        <f t="shared" si="1"/>
        <v>10.184305255579554</v>
      </c>
      <c r="P28" s="9"/>
    </row>
    <row r="29" spans="1:16">
      <c r="A29" s="12"/>
      <c r="B29" s="25">
        <v>342.9</v>
      </c>
      <c r="C29" s="20" t="s">
        <v>37</v>
      </c>
      <c r="D29" s="46">
        <v>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</v>
      </c>
      <c r="O29" s="47">
        <f t="shared" si="1"/>
        <v>7.199424046076314E-3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537283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537283</v>
      </c>
      <c r="O30" s="47">
        <f t="shared" si="1"/>
        <v>386.812814974802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140000</v>
      </c>
      <c r="O31" s="47">
        <f t="shared" si="1"/>
        <v>100.79193664506839</v>
      </c>
      <c r="P31" s="9"/>
    </row>
    <row r="32" spans="1:16">
      <c r="A32" s="12"/>
      <c r="B32" s="25">
        <v>345.9</v>
      </c>
      <c r="C32" s="20" t="s">
        <v>40</v>
      </c>
      <c r="D32" s="46">
        <v>6605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6605</v>
      </c>
      <c r="O32" s="47">
        <f t="shared" si="1"/>
        <v>4.7552195824334049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49065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0" si="9">SUM(D33:M33)</f>
        <v>49065</v>
      </c>
      <c r="O33" s="45">
        <f t="shared" si="1"/>
        <v>35.323974082073434</v>
      </c>
      <c r="P33" s="10"/>
    </row>
    <row r="34" spans="1:119">
      <c r="A34" s="13"/>
      <c r="B34" s="39">
        <v>351.5</v>
      </c>
      <c r="C34" s="21" t="s">
        <v>43</v>
      </c>
      <c r="D34" s="46">
        <v>35501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35501</v>
      </c>
      <c r="O34" s="47">
        <f t="shared" si="1"/>
        <v>25.558675305975523</v>
      </c>
      <c r="P34" s="9"/>
    </row>
    <row r="35" spans="1:119">
      <c r="A35" s="13"/>
      <c r="B35" s="39">
        <v>359</v>
      </c>
      <c r="C35" s="21" t="s">
        <v>44</v>
      </c>
      <c r="D35" s="46">
        <v>13564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13564</v>
      </c>
      <c r="O35" s="47">
        <f t="shared" si="1"/>
        <v>9.7652987760979126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SUM(D37:D37)</f>
        <v>28792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28792</v>
      </c>
      <c r="O36" s="45">
        <f t="shared" si="1"/>
        <v>20.728581713462923</v>
      </c>
      <c r="P36" s="10"/>
    </row>
    <row r="37" spans="1:119">
      <c r="A37" s="12"/>
      <c r="B37" s="25">
        <v>369.9</v>
      </c>
      <c r="C37" s="20" t="s">
        <v>45</v>
      </c>
      <c r="D37" s="46">
        <v>28792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28792</v>
      </c>
      <c r="O37" s="47">
        <f t="shared" si="1"/>
        <v>20.728581713462923</v>
      </c>
      <c r="P37" s="9"/>
    </row>
    <row r="38" spans="1:119" ht="15.75">
      <c r="A38" s="29" t="s">
        <v>34</v>
      </c>
      <c r="B38" s="30"/>
      <c r="C38" s="31"/>
      <c r="D38" s="32">
        <f t="shared" ref="D38:M38" si="11">SUM(D39:D39)</f>
        <v>26056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26056</v>
      </c>
      <c r="O38" s="45">
        <f t="shared" si="1"/>
        <v>18.758819294456444</v>
      </c>
      <c r="P38" s="9"/>
    </row>
    <row r="39" spans="1:119" ht="15.75" thickBot="1">
      <c r="A39" s="12"/>
      <c r="B39" s="25">
        <v>389.1</v>
      </c>
      <c r="C39" s="20" t="s">
        <v>46</v>
      </c>
      <c r="D39" s="46">
        <v>26056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26056</v>
      </c>
      <c r="O39" s="47">
        <f t="shared" si="1"/>
        <v>18.758819294456444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SUM(D5,D15,D19,D26,D33,D36,D38)</f>
        <v>1088056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677283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1765339</v>
      </c>
      <c r="O40" s="38">
        <f t="shared" si="1"/>
        <v>1270.9424046076315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53</v>
      </c>
      <c r="M42" s="118"/>
      <c r="N42" s="118"/>
      <c r="O42" s="43">
        <v>1389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686195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686195</v>
      </c>
      <c r="O5" s="33">
        <f t="shared" ref="O5:O28" si="2">(N5/O$30)</f>
        <v>487.00851667849537</v>
      </c>
      <c r="P5" s="6"/>
    </row>
    <row r="6" spans="1:133">
      <c r="A6" s="12"/>
      <c r="B6" s="25">
        <v>311</v>
      </c>
      <c r="C6" s="20" t="s">
        <v>2</v>
      </c>
      <c r="D6" s="46">
        <v>462426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462426</v>
      </c>
      <c r="O6" s="47">
        <f t="shared" si="2"/>
        <v>328.19446415897801</v>
      </c>
      <c r="P6" s="9"/>
    </row>
    <row r="7" spans="1:133">
      <c r="A7" s="12"/>
      <c r="B7" s="25">
        <v>312.41000000000003</v>
      </c>
      <c r="C7" s="20" t="s">
        <v>13</v>
      </c>
      <c r="D7" s="46">
        <v>81823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81823</v>
      </c>
      <c r="O7" s="47">
        <f t="shared" si="2"/>
        <v>58.071682044002841</v>
      </c>
      <c r="P7" s="9"/>
    </row>
    <row r="8" spans="1:133">
      <c r="A8" s="12"/>
      <c r="B8" s="25">
        <v>314.10000000000002</v>
      </c>
      <c r="C8" s="20" t="s">
        <v>14</v>
      </c>
      <c r="D8" s="46">
        <v>103720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103720</v>
      </c>
      <c r="O8" s="47">
        <f t="shared" si="2"/>
        <v>73.612491128459894</v>
      </c>
      <c r="P8" s="9"/>
    </row>
    <row r="9" spans="1:133">
      <c r="A9" s="12"/>
      <c r="B9" s="25">
        <v>315</v>
      </c>
      <c r="C9" s="20" t="s">
        <v>16</v>
      </c>
      <c r="D9" s="46">
        <v>38226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38226</v>
      </c>
      <c r="O9" s="47">
        <f t="shared" si="2"/>
        <v>27.129879347054647</v>
      </c>
      <c r="P9" s="9"/>
    </row>
    <row r="10" spans="1:133" ht="15.75">
      <c r="A10" s="29" t="s">
        <v>99</v>
      </c>
      <c r="B10" s="30"/>
      <c r="C10" s="31"/>
      <c r="D10" s="32">
        <f t="shared" ref="D10:M10" si="3">SUM(D11:D13)</f>
        <v>150144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150144</v>
      </c>
      <c r="O10" s="45">
        <f t="shared" si="2"/>
        <v>106.56068133427964</v>
      </c>
      <c r="P10" s="10"/>
    </row>
    <row r="11" spans="1:133">
      <c r="A11" s="12"/>
      <c r="B11" s="25">
        <v>322</v>
      </c>
      <c r="C11" s="20" t="s">
        <v>0</v>
      </c>
      <c r="D11" s="46">
        <v>23982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23982</v>
      </c>
      <c r="O11" s="47">
        <f t="shared" si="2"/>
        <v>17.020581973030517</v>
      </c>
      <c r="P11" s="9"/>
    </row>
    <row r="12" spans="1:133">
      <c r="A12" s="12"/>
      <c r="B12" s="25">
        <v>323.10000000000002</v>
      </c>
      <c r="C12" s="20" t="s">
        <v>19</v>
      </c>
      <c r="D12" s="46">
        <v>124739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124739</v>
      </c>
      <c r="O12" s="47">
        <f t="shared" si="2"/>
        <v>88.530163236337827</v>
      </c>
      <c r="P12" s="9"/>
    </row>
    <row r="13" spans="1:133">
      <c r="A13" s="12"/>
      <c r="B13" s="25">
        <v>329</v>
      </c>
      <c r="C13" s="20" t="s">
        <v>100</v>
      </c>
      <c r="D13" s="46">
        <v>1423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1423</v>
      </c>
      <c r="O13" s="47">
        <f t="shared" si="2"/>
        <v>1.0099361249112846</v>
      </c>
      <c r="P13" s="9"/>
    </row>
    <row r="14" spans="1:133" ht="15.75">
      <c r="A14" s="29" t="s">
        <v>21</v>
      </c>
      <c r="B14" s="30"/>
      <c r="C14" s="31"/>
      <c r="D14" s="32">
        <f t="shared" ref="D14:M14" si="4">SUM(D15:D18)</f>
        <v>118356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118356</v>
      </c>
      <c r="O14" s="45">
        <f t="shared" si="2"/>
        <v>84</v>
      </c>
      <c r="P14" s="10"/>
    </row>
    <row r="15" spans="1:133">
      <c r="A15" s="12"/>
      <c r="B15" s="25">
        <v>335.12</v>
      </c>
      <c r="C15" s="20" t="s">
        <v>101</v>
      </c>
      <c r="D15" s="46">
        <v>39691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39691</v>
      </c>
      <c r="O15" s="47">
        <f t="shared" si="2"/>
        <v>28.169623846699785</v>
      </c>
      <c r="P15" s="9"/>
    </row>
    <row r="16" spans="1:133">
      <c r="A16" s="12"/>
      <c r="B16" s="25">
        <v>335.15</v>
      </c>
      <c r="C16" s="20" t="s">
        <v>77</v>
      </c>
      <c r="D16" s="46">
        <v>245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245</v>
      </c>
      <c r="O16" s="47">
        <f t="shared" si="2"/>
        <v>0.17388218594748048</v>
      </c>
      <c r="P16" s="9"/>
    </row>
    <row r="17" spans="1:119">
      <c r="A17" s="12"/>
      <c r="B17" s="25">
        <v>335.18</v>
      </c>
      <c r="C17" s="20" t="s">
        <v>24</v>
      </c>
      <c r="D17" s="46">
        <v>77812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77812</v>
      </c>
      <c r="O17" s="47">
        <f t="shared" si="2"/>
        <v>55.224982256919802</v>
      </c>
      <c r="P17" s="9"/>
    </row>
    <row r="18" spans="1:119">
      <c r="A18" s="12"/>
      <c r="B18" s="25">
        <v>338</v>
      </c>
      <c r="C18" s="20" t="s">
        <v>27</v>
      </c>
      <c r="D18" s="46">
        <v>608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608</v>
      </c>
      <c r="O18" s="47">
        <f t="shared" si="2"/>
        <v>0.43151171043293118</v>
      </c>
      <c r="P18" s="9"/>
    </row>
    <row r="19" spans="1:119" ht="15.75">
      <c r="A19" s="29" t="s">
        <v>32</v>
      </c>
      <c r="B19" s="30"/>
      <c r="C19" s="31"/>
      <c r="D19" s="32">
        <f t="shared" ref="D19:M19" si="5">SUM(D20:D22)</f>
        <v>50103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501770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551873</v>
      </c>
      <c r="O19" s="45">
        <f t="shared" si="2"/>
        <v>391.67707594038325</v>
      </c>
      <c r="P19" s="10"/>
    </row>
    <row r="20" spans="1:119">
      <c r="A20" s="12"/>
      <c r="B20" s="25">
        <v>341.54</v>
      </c>
      <c r="C20" s="20" t="s">
        <v>61</v>
      </c>
      <c r="D20" s="46">
        <v>50103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50103</v>
      </c>
      <c r="O20" s="47">
        <f t="shared" si="2"/>
        <v>35.559261887863734</v>
      </c>
      <c r="P20" s="9"/>
    </row>
    <row r="21" spans="1:119">
      <c r="A21" s="12"/>
      <c r="B21" s="25">
        <v>343.3</v>
      </c>
      <c r="C21" s="20" t="s">
        <v>38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360870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360870</v>
      </c>
      <c r="O21" s="47">
        <f t="shared" si="2"/>
        <v>256.11781405251952</v>
      </c>
      <c r="P21" s="9"/>
    </row>
    <row r="22" spans="1:119">
      <c r="A22" s="12"/>
      <c r="B22" s="25">
        <v>343.4</v>
      </c>
      <c r="C22" s="20" t="s">
        <v>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140900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140900</v>
      </c>
      <c r="O22" s="47">
        <f t="shared" si="2"/>
        <v>100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SUM(D24:D25)</f>
        <v>162271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162271</v>
      </c>
      <c r="O23" s="45">
        <f t="shared" si="2"/>
        <v>115.16749467707594</v>
      </c>
      <c r="P23" s="10"/>
    </row>
    <row r="24" spans="1:119">
      <c r="A24" s="12"/>
      <c r="B24" s="25">
        <v>361.1</v>
      </c>
      <c r="C24" s="20" t="s">
        <v>64</v>
      </c>
      <c r="D24" s="46">
        <v>20220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20220</v>
      </c>
      <c r="O24" s="47">
        <f t="shared" si="2"/>
        <v>14.350603264726757</v>
      </c>
      <c r="P24" s="9"/>
    </row>
    <row r="25" spans="1:119">
      <c r="A25" s="12"/>
      <c r="B25" s="25">
        <v>369.9</v>
      </c>
      <c r="C25" s="20" t="s">
        <v>45</v>
      </c>
      <c r="D25" s="46">
        <v>142051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142051</v>
      </c>
      <c r="O25" s="47">
        <f t="shared" si="2"/>
        <v>100.81689141234918</v>
      </c>
      <c r="P25" s="9"/>
    </row>
    <row r="26" spans="1:119" ht="15.75">
      <c r="A26" s="29" t="s">
        <v>34</v>
      </c>
      <c r="B26" s="30"/>
      <c r="C26" s="31"/>
      <c r="D26" s="32">
        <f t="shared" ref="D26:M26" si="7">SUM(D27:D27)</f>
        <v>98642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98642</v>
      </c>
      <c r="O26" s="45">
        <f t="shared" si="2"/>
        <v>70.008516678495383</v>
      </c>
      <c r="P26" s="9"/>
    </row>
    <row r="27" spans="1:119" ht="15.75" thickBot="1">
      <c r="A27" s="12"/>
      <c r="B27" s="25">
        <v>384</v>
      </c>
      <c r="C27" s="20" t="s">
        <v>102</v>
      </c>
      <c r="D27" s="46">
        <v>98642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98642</v>
      </c>
      <c r="O27" s="47">
        <f t="shared" si="2"/>
        <v>70.008516678495383</v>
      </c>
      <c r="P27" s="9"/>
    </row>
    <row r="28" spans="1:119" ht="16.5" thickBot="1">
      <c r="A28" s="14" t="s">
        <v>41</v>
      </c>
      <c r="B28" s="23"/>
      <c r="C28" s="22"/>
      <c r="D28" s="15">
        <f>SUM(D5,D10,D14,D19,D23,D26)</f>
        <v>1265711</v>
      </c>
      <c r="E28" s="15">
        <f t="shared" ref="E28:M28" si="8">SUM(E5,E10,E14,E19,E23,E26)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501770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1767481</v>
      </c>
      <c r="O28" s="38">
        <f t="shared" si="2"/>
        <v>1254.4222853087297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103</v>
      </c>
      <c r="M30" s="118"/>
      <c r="N30" s="118"/>
      <c r="O30" s="43">
        <v>1409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67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139</v>
      </c>
      <c r="N4" s="35" t="s">
        <v>9</v>
      </c>
      <c r="O4" s="35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141</v>
      </c>
      <c r="B5" s="26"/>
      <c r="C5" s="26"/>
      <c r="D5" s="27">
        <f t="shared" ref="D5:N5" si="0">SUM(D6:D13)</f>
        <v>1150873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1150873</v>
      </c>
      <c r="P5" s="33">
        <f t="shared" ref="P5:P36" si="1">(O5/P$55)</f>
        <v>737.73910256410261</v>
      </c>
      <c r="Q5" s="6"/>
    </row>
    <row r="6" spans="1:134">
      <c r="A6" s="12"/>
      <c r="B6" s="25">
        <v>311</v>
      </c>
      <c r="C6" s="20" t="s">
        <v>2</v>
      </c>
      <c r="D6" s="46">
        <v>800376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800376</v>
      </c>
      <c r="P6" s="47">
        <f t="shared" si="1"/>
        <v>513.06153846153848</v>
      </c>
      <c r="Q6" s="9"/>
    </row>
    <row r="7" spans="1:134">
      <c r="A7" s="12"/>
      <c r="B7" s="25">
        <v>312.41000000000003</v>
      </c>
      <c r="C7" s="20" t="s">
        <v>142</v>
      </c>
      <c r="D7" s="46">
        <v>74308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74308</v>
      </c>
      <c r="P7" s="47">
        <f t="shared" si="1"/>
        <v>47.633333333333333</v>
      </c>
      <c r="Q7" s="9"/>
    </row>
    <row r="8" spans="1:134">
      <c r="A8" s="12"/>
      <c r="B8" s="25">
        <v>312.43</v>
      </c>
      <c r="C8" s="20" t="s">
        <v>143</v>
      </c>
      <c r="D8" s="46">
        <v>47160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47160</v>
      </c>
      <c r="P8" s="47">
        <f t="shared" si="1"/>
        <v>30.23076923076923</v>
      </c>
      <c r="Q8" s="9"/>
    </row>
    <row r="9" spans="1:134">
      <c r="A9" s="12"/>
      <c r="B9" s="25">
        <v>314.10000000000002</v>
      </c>
      <c r="C9" s="20" t="s">
        <v>14</v>
      </c>
      <c r="D9" s="46">
        <v>143864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143864</v>
      </c>
      <c r="P9" s="47">
        <f t="shared" si="1"/>
        <v>92.220512820512823</v>
      </c>
      <c r="Q9" s="9"/>
    </row>
    <row r="10" spans="1:134">
      <c r="A10" s="12"/>
      <c r="B10" s="25">
        <v>314.3</v>
      </c>
      <c r="C10" s="20" t="s">
        <v>81</v>
      </c>
      <c r="D10" s="46">
        <v>54366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54366</v>
      </c>
      <c r="P10" s="47">
        <f t="shared" si="1"/>
        <v>34.85</v>
      </c>
      <c r="Q10" s="9"/>
    </row>
    <row r="11" spans="1:134">
      <c r="A11" s="12"/>
      <c r="B11" s="25">
        <v>314.8</v>
      </c>
      <c r="C11" s="20" t="s">
        <v>82</v>
      </c>
      <c r="D11" s="46">
        <v>4047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4047</v>
      </c>
      <c r="P11" s="47">
        <f t="shared" si="1"/>
        <v>2.5942307692307693</v>
      </c>
      <c r="Q11" s="9"/>
    </row>
    <row r="12" spans="1:134">
      <c r="A12" s="12"/>
      <c r="B12" s="25">
        <v>315.10000000000002</v>
      </c>
      <c r="C12" s="20" t="s">
        <v>144</v>
      </c>
      <c r="D12" s="46">
        <v>21795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21795</v>
      </c>
      <c r="P12" s="47">
        <f t="shared" si="1"/>
        <v>13.971153846153847</v>
      </c>
      <c r="Q12" s="9"/>
    </row>
    <row r="13" spans="1:134">
      <c r="A13" s="12"/>
      <c r="B13" s="25">
        <v>316</v>
      </c>
      <c r="C13" s="20" t="s">
        <v>84</v>
      </c>
      <c r="D13" s="46">
        <v>4957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4957</v>
      </c>
      <c r="P13" s="47">
        <f t="shared" si="1"/>
        <v>3.1775641025641024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SUM(D15:D24)</f>
        <v>246374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1135583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163107</v>
      </c>
      <c r="N14" s="32">
        <f t="shared" si="3"/>
        <v>0</v>
      </c>
      <c r="O14" s="44">
        <f>SUM(D14:N14)</f>
        <v>1545064</v>
      </c>
      <c r="P14" s="45">
        <f t="shared" si="1"/>
        <v>990.42564102564097</v>
      </c>
      <c r="Q14" s="10"/>
    </row>
    <row r="15" spans="1:134">
      <c r="A15" s="12"/>
      <c r="B15" s="25">
        <v>322</v>
      </c>
      <c r="C15" s="20" t="s">
        <v>145</v>
      </c>
      <c r="D15" s="46">
        <v>80070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80070</v>
      </c>
      <c r="P15" s="47">
        <f t="shared" si="1"/>
        <v>51.32692307692308</v>
      </c>
      <c r="Q15" s="9"/>
    </row>
    <row r="16" spans="1:134">
      <c r="A16" s="12"/>
      <c r="B16" s="25">
        <v>323.10000000000002</v>
      </c>
      <c r="C16" s="20" t="s">
        <v>19</v>
      </c>
      <c r="D16" s="46">
        <v>124935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124935</v>
      </c>
      <c r="P16" s="47">
        <f t="shared" si="1"/>
        <v>80.086538461538467</v>
      </c>
      <c r="Q16" s="9"/>
    </row>
    <row r="17" spans="1:17">
      <c r="A17" s="12"/>
      <c r="B17" s="25">
        <v>323.7</v>
      </c>
      <c r="C17" s="20" t="s">
        <v>20</v>
      </c>
      <c r="D17" s="46">
        <v>34307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34307</v>
      </c>
      <c r="P17" s="47">
        <f t="shared" si="1"/>
        <v>21.991666666666667</v>
      </c>
      <c r="Q17" s="9"/>
    </row>
    <row r="18" spans="1:17">
      <c r="A18" s="12"/>
      <c r="B18" s="25">
        <v>324.11</v>
      </c>
      <c r="C18" s="20" t="s">
        <v>154</v>
      </c>
      <c r="D18" s="46">
        <v>286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286</v>
      </c>
      <c r="P18" s="47">
        <f t="shared" si="1"/>
        <v>0.18333333333333332</v>
      </c>
      <c r="Q18" s="9"/>
    </row>
    <row r="19" spans="1:17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1133263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1133263</v>
      </c>
      <c r="P19" s="47">
        <f t="shared" si="1"/>
        <v>726.45064102564106</v>
      </c>
      <c r="Q19" s="9"/>
    </row>
    <row r="20" spans="1:17">
      <c r="A20" s="12"/>
      <c r="B20" s="25">
        <v>324.22000000000003</v>
      </c>
      <c r="C20" s="20" t="s">
        <v>155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2320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2320</v>
      </c>
      <c r="P20" s="47">
        <f t="shared" si="1"/>
        <v>1.4871794871794872</v>
      </c>
      <c r="Q20" s="9"/>
    </row>
    <row r="21" spans="1:17">
      <c r="A21" s="12"/>
      <c r="B21" s="25">
        <v>324.31</v>
      </c>
      <c r="C21" s="20" t="s">
        <v>156</v>
      </c>
      <c r="D21" s="46">
        <v>707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707</v>
      </c>
      <c r="P21" s="47">
        <f t="shared" si="1"/>
        <v>0.4532051282051282</v>
      </c>
      <c r="Q21" s="9"/>
    </row>
    <row r="22" spans="1:17">
      <c r="A22" s="12"/>
      <c r="B22" s="25">
        <v>324.61</v>
      </c>
      <c r="C22" s="20" t="s">
        <v>157</v>
      </c>
      <c r="D22" s="46">
        <v>461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461</v>
      </c>
      <c r="P22" s="47">
        <f t="shared" si="1"/>
        <v>0.29551282051282052</v>
      </c>
      <c r="Q22" s="9"/>
    </row>
    <row r="23" spans="1:17">
      <c r="A23" s="12"/>
      <c r="B23" s="25">
        <v>324.91000000000003</v>
      </c>
      <c r="C23" s="20" t="s">
        <v>57</v>
      </c>
      <c r="D23" s="46">
        <v>288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288</v>
      </c>
      <c r="P23" s="47">
        <f t="shared" si="1"/>
        <v>0.18461538461538463</v>
      </c>
      <c r="Q23" s="9"/>
    </row>
    <row r="24" spans="1:17">
      <c r="A24" s="12"/>
      <c r="B24" s="25">
        <v>329.5</v>
      </c>
      <c r="C24" s="20" t="s">
        <v>146</v>
      </c>
      <c r="D24" s="46">
        <v>5320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163107</v>
      </c>
      <c r="N24" s="46">
        <v>0</v>
      </c>
      <c r="O24" s="46">
        <f t="shared" si="4"/>
        <v>168427</v>
      </c>
      <c r="P24" s="47">
        <f t="shared" si="1"/>
        <v>107.96602564102564</v>
      </c>
      <c r="Q24" s="9"/>
    </row>
    <row r="25" spans="1:17" ht="15.75">
      <c r="A25" s="29" t="s">
        <v>147</v>
      </c>
      <c r="B25" s="30"/>
      <c r="C25" s="31"/>
      <c r="D25" s="32">
        <f t="shared" ref="D25:N25" si="5">SUM(D26:D37)</f>
        <v>307370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1108641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1416011</v>
      </c>
      <c r="P25" s="45">
        <f t="shared" si="1"/>
        <v>907.69935897435903</v>
      </c>
      <c r="Q25" s="10"/>
    </row>
    <row r="26" spans="1:17">
      <c r="A26" s="12"/>
      <c r="B26" s="25">
        <v>331.2</v>
      </c>
      <c r="C26" s="20" t="s">
        <v>87</v>
      </c>
      <c r="D26" s="46">
        <v>27973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27973</v>
      </c>
      <c r="P26" s="47">
        <f t="shared" si="1"/>
        <v>17.931410256410256</v>
      </c>
      <c r="Q26" s="9"/>
    </row>
    <row r="27" spans="1:17">
      <c r="A27" s="12"/>
      <c r="B27" s="25">
        <v>331.31</v>
      </c>
      <c r="C27" s="20" t="s">
        <v>88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462517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6" si="6">SUM(D27:N27)</f>
        <v>462517</v>
      </c>
      <c r="P27" s="47">
        <f t="shared" si="1"/>
        <v>296.4852564102564</v>
      </c>
      <c r="Q27" s="9"/>
    </row>
    <row r="28" spans="1:17">
      <c r="A28" s="12"/>
      <c r="B28" s="25">
        <v>331.35</v>
      </c>
      <c r="C28" s="20" t="s">
        <v>117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581717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581717</v>
      </c>
      <c r="P28" s="47">
        <f t="shared" si="1"/>
        <v>372.89551282051281</v>
      </c>
      <c r="Q28" s="9"/>
    </row>
    <row r="29" spans="1:17">
      <c r="A29" s="12"/>
      <c r="B29" s="25">
        <v>334.2</v>
      </c>
      <c r="C29" s="20" t="s">
        <v>70</v>
      </c>
      <c r="D29" s="46">
        <v>25258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25258</v>
      </c>
      <c r="P29" s="47">
        <f t="shared" si="1"/>
        <v>16.191025641025639</v>
      </c>
      <c r="Q29" s="9"/>
    </row>
    <row r="30" spans="1:17">
      <c r="A30" s="12"/>
      <c r="B30" s="25">
        <v>334.35</v>
      </c>
      <c r="C30" s="20" t="s">
        <v>149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64407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64407</v>
      </c>
      <c r="P30" s="47">
        <f t="shared" si="1"/>
        <v>41.286538461538463</v>
      </c>
      <c r="Q30" s="9"/>
    </row>
    <row r="31" spans="1:17">
      <c r="A31" s="12"/>
      <c r="B31" s="25">
        <v>335.125</v>
      </c>
      <c r="C31" s="20" t="s">
        <v>150</v>
      </c>
      <c r="D31" s="46">
        <v>69139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69139</v>
      </c>
      <c r="P31" s="47">
        <f t="shared" si="1"/>
        <v>44.319871794871794</v>
      </c>
      <c r="Q31" s="9"/>
    </row>
    <row r="32" spans="1:17">
      <c r="A32" s="12"/>
      <c r="B32" s="25">
        <v>335.14</v>
      </c>
      <c r="C32" s="20" t="s">
        <v>89</v>
      </c>
      <c r="D32" s="46">
        <v>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160</v>
      </c>
      <c r="P32" s="47">
        <f t="shared" si="1"/>
        <v>0.10256410256410256</v>
      </c>
      <c r="Q32" s="9"/>
    </row>
    <row r="33" spans="1:17">
      <c r="A33" s="12"/>
      <c r="B33" s="25">
        <v>335.15</v>
      </c>
      <c r="C33" s="20" t="s">
        <v>105</v>
      </c>
      <c r="D33" s="46">
        <v>930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930</v>
      </c>
      <c r="P33" s="47">
        <f t="shared" si="1"/>
        <v>0.59615384615384615</v>
      </c>
      <c r="Q33" s="9"/>
    </row>
    <row r="34" spans="1:17">
      <c r="A34" s="12"/>
      <c r="B34" s="25">
        <v>335.18</v>
      </c>
      <c r="C34" s="20" t="s">
        <v>151</v>
      </c>
      <c r="D34" s="46">
        <v>128634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128634</v>
      </c>
      <c r="P34" s="47">
        <f t="shared" si="1"/>
        <v>82.457692307692312</v>
      </c>
      <c r="Q34" s="9"/>
    </row>
    <row r="35" spans="1:17">
      <c r="A35" s="12"/>
      <c r="B35" s="25">
        <v>335.23</v>
      </c>
      <c r="C35" s="20" t="s">
        <v>124</v>
      </c>
      <c r="D35" s="46">
        <v>42000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42000</v>
      </c>
      <c r="P35" s="47">
        <f t="shared" si="1"/>
        <v>26.923076923076923</v>
      </c>
      <c r="Q35" s="9"/>
    </row>
    <row r="36" spans="1:17">
      <c r="A36" s="12"/>
      <c r="B36" s="25">
        <v>335.29</v>
      </c>
      <c r="C36" s="20" t="s">
        <v>158</v>
      </c>
      <c r="D36" s="46">
        <v>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</v>
      </c>
      <c r="P36" s="47">
        <f t="shared" si="1"/>
        <v>3.205128205128205E-3</v>
      </c>
      <c r="Q36" s="9"/>
    </row>
    <row r="37" spans="1:17">
      <c r="A37" s="12"/>
      <c r="B37" s="25">
        <v>338</v>
      </c>
      <c r="C37" s="20" t="s">
        <v>27</v>
      </c>
      <c r="D37" s="46">
        <v>13271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13271</v>
      </c>
      <c r="P37" s="47">
        <f t="shared" ref="P37:P53" si="7">(O37/P$55)</f>
        <v>8.5070512820512825</v>
      </c>
      <c r="Q37" s="9"/>
    </row>
    <row r="38" spans="1:17" ht="15.75">
      <c r="A38" s="29" t="s">
        <v>32</v>
      </c>
      <c r="B38" s="30"/>
      <c r="C38" s="31"/>
      <c r="D38" s="32">
        <f t="shared" ref="D38:N38" si="8">SUM(D39:D44)</f>
        <v>460608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735003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1195611</v>
      </c>
      <c r="P38" s="45">
        <f t="shared" si="7"/>
        <v>766.41730769230765</v>
      </c>
      <c r="Q38" s="10"/>
    </row>
    <row r="39" spans="1:17">
      <c r="A39" s="12"/>
      <c r="B39" s="25">
        <v>341.9</v>
      </c>
      <c r="C39" s="20" t="s">
        <v>92</v>
      </c>
      <c r="D39" s="46">
        <v>161178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4" si="9">SUM(D39:N39)</f>
        <v>161178</v>
      </c>
      <c r="P39" s="47">
        <f t="shared" si="7"/>
        <v>103.31923076923077</v>
      </c>
      <c r="Q39" s="9"/>
    </row>
    <row r="40" spans="1:17">
      <c r="A40" s="12"/>
      <c r="B40" s="25">
        <v>342.1</v>
      </c>
      <c r="C40" s="20" t="s">
        <v>36</v>
      </c>
      <c r="D40" s="46">
        <v>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955</v>
      </c>
      <c r="P40" s="47">
        <f t="shared" si="7"/>
        <v>0.61217948717948723</v>
      </c>
      <c r="Q40" s="9"/>
    </row>
    <row r="41" spans="1:17">
      <c r="A41" s="12"/>
      <c r="B41" s="25">
        <v>343.3</v>
      </c>
      <c r="C41" s="20" t="s">
        <v>38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681327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681327</v>
      </c>
      <c r="P41" s="47">
        <f t="shared" si="7"/>
        <v>436.74807692307695</v>
      </c>
      <c r="Q41" s="9"/>
    </row>
    <row r="42" spans="1:17">
      <c r="A42" s="12"/>
      <c r="B42" s="25">
        <v>343.4</v>
      </c>
      <c r="C42" s="20" t="s">
        <v>39</v>
      </c>
      <c r="D42" s="46">
        <v>253108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253108</v>
      </c>
      <c r="P42" s="47">
        <f t="shared" si="7"/>
        <v>162.24871794871794</v>
      </c>
      <c r="Q42" s="9"/>
    </row>
    <row r="43" spans="1:17">
      <c r="A43" s="12"/>
      <c r="B43" s="25">
        <v>343.5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53676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53676</v>
      </c>
      <c r="P43" s="47">
        <f t="shared" si="7"/>
        <v>34.407692307692308</v>
      </c>
      <c r="Q43" s="9"/>
    </row>
    <row r="44" spans="1:17">
      <c r="A44" s="12"/>
      <c r="B44" s="25">
        <v>343.9</v>
      </c>
      <c r="C44" s="20" t="s">
        <v>93</v>
      </c>
      <c r="D44" s="46">
        <v>45367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45367</v>
      </c>
      <c r="P44" s="47">
        <f t="shared" si="7"/>
        <v>29.081410256410255</v>
      </c>
      <c r="Q44" s="9"/>
    </row>
    <row r="45" spans="1:17" ht="15.75">
      <c r="A45" s="29" t="s">
        <v>33</v>
      </c>
      <c r="B45" s="30"/>
      <c r="C45" s="31"/>
      <c r="D45" s="32">
        <f t="shared" ref="D45:N45" si="10">SUM(D46:D48)</f>
        <v>17641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>SUM(D45:N45)</f>
        <v>17641</v>
      </c>
      <c r="P45" s="45">
        <f t="shared" si="7"/>
        <v>11.308333333333334</v>
      </c>
      <c r="Q45" s="10"/>
    </row>
    <row r="46" spans="1:17">
      <c r="A46" s="13"/>
      <c r="B46" s="39">
        <v>351.1</v>
      </c>
      <c r="C46" s="21" t="s">
        <v>94</v>
      </c>
      <c r="D46" s="46">
        <v>15698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15698</v>
      </c>
      <c r="P46" s="47">
        <f t="shared" si="7"/>
        <v>10.062820512820513</v>
      </c>
      <c r="Q46" s="9"/>
    </row>
    <row r="47" spans="1:17">
      <c r="A47" s="13"/>
      <c r="B47" s="39">
        <v>354</v>
      </c>
      <c r="C47" s="21" t="s">
        <v>95</v>
      </c>
      <c r="D47" s="46">
        <v>544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48" si="11">SUM(D47:N47)</f>
        <v>544</v>
      </c>
      <c r="P47" s="47">
        <f t="shared" si="7"/>
        <v>0.3487179487179487</v>
      </c>
      <c r="Q47" s="9"/>
    </row>
    <row r="48" spans="1:17">
      <c r="A48" s="13"/>
      <c r="B48" s="39">
        <v>359</v>
      </c>
      <c r="C48" s="21" t="s">
        <v>44</v>
      </c>
      <c r="D48" s="46">
        <v>1399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1399</v>
      </c>
      <c r="P48" s="47">
        <f t="shared" si="7"/>
        <v>0.89679487179487183</v>
      </c>
      <c r="Q48" s="9"/>
    </row>
    <row r="49" spans="1:120" ht="15.75">
      <c r="A49" s="29" t="s">
        <v>3</v>
      </c>
      <c r="B49" s="30"/>
      <c r="C49" s="31"/>
      <c r="D49" s="32">
        <f t="shared" ref="D49:N49" si="12">SUM(D50:D52)</f>
        <v>79466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>SUM(D49:N49)</f>
        <v>79466</v>
      </c>
      <c r="P49" s="45">
        <f t="shared" si="7"/>
        <v>50.939743589743593</v>
      </c>
      <c r="Q49" s="10"/>
    </row>
    <row r="50" spans="1:120">
      <c r="A50" s="12"/>
      <c r="B50" s="25">
        <v>361.1</v>
      </c>
      <c r="C50" s="20" t="s">
        <v>64</v>
      </c>
      <c r="D50" s="46">
        <v>1029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1029</v>
      </c>
      <c r="P50" s="47">
        <f t="shared" si="7"/>
        <v>0.6596153846153846</v>
      </c>
      <c r="Q50" s="9"/>
    </row>
    <row r="51" spans="1:120">
      <c r="A51" s="12"/>
      <c r="B51" s="25">
        <v>366</v>
      </c>
      <c r="C51" s="20" t="s">
        <v>65</v>
      </c>
      <c r="D51" s="46">
        <v>4602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2" si="13">SUM(D51:N51)</f>
        <v>4602</v>
      </c>
      <c r="P51" s="47">
        <f t="shared" si="7"/>
        <v>2.95</v>
      </c>
      <c r="Q51" s="9"/>
    </row>
    <row r="52" spans="1:120" ht="15.75" thickBot="1">
      <c r="A52" s="12"/>
      <c r="B52" s="25">
        <v>369.9</v>
      </c>
      <c r="C52" s="20" t="s">
        <v>45</v>
      </c>
      <c r="D52" s="46">
        <v>73835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73835</v>
      </c>
      <c r="P52" s="47">
        <f t="shared" si="7"/>
        <v>47.330128205128204</v>
      </c>
      <c r="Q52" s="9"/>
    </row>
    <row r="53" spans="1:120" ht="16.5" thickBot="1">
      <c r="A53" s="14" t="s">
        <v>41</v>
      </c>
      <c r="B53" s="23"/>
      <c r="C53" s="22"/>
      <c r="D53" s="15">
        <f>SUM(D5,D14,D25,D38,D45,D49)</f>
        <v>2262332</v>
      </c>
      <c r="E53" s="15">
        <f t="shared" ref="E53:N53" si="14">SUM(E5,E14,E25,E38,E45,E49)</f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2979227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163107</v>
      </c>
      <c r="N53" s="15">
        <f t="shared" si="14"/>
        <v>0</v>
      </c>
      <c r="O53" s="15">
        <f>SUM(D53:N53)</f>
        <v>5404666</v>
      </c>
      <c r="P53" s="38">
        <f t="shared" si="7"/>
        <v>3464.5294871794872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118" t="s">
        <v>159</v>
      </c>
      <c r="N55" s="118"/>
      <c r="O55" s="118"/>
      <c r="P55" s="43">
        <v>1560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67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139</v>
      </c>
      <c r="N4" s="35" t="s">
        <v>9</v>
      </c>
      <c r="O4" s="35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141</v>
      </c>
      <c r="B5" s="26"/>
      <c r="C5" s="26"/>
      <c r="D5" s="27">
        <f t="shared" ref="D5:N5" si="0">SUM(D6:D13)</f>
        <v>1110466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1110466</v>
      </c>
      <c r="P5" s="33">
        <f t="shared" ref="P5:P36" si="1">(O5/P$56)</f>
        <v>708.20535714285711</v>
      </c>
      <c r="Q5" s="6"/>
    </row>
    <row r="6" spans="1:134">
      <c r="A6" s="12"/>
      <c r="B6" s="25">
        <v>311</v>
      </c>
      <c r="C6" s="20" t="s">
        <v>2</v>
      </c>
      <c r="D6" s="46">
        <v>758057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758057</v>
      </c>
      <c r="P6" s="47">
        <f t="shared" si="1"/>
        <v>483.45471938775512</v>
      </c>
      <c r="Q6" s="9"/>
    </row>
    <row r="7" spans="1:134">
      <c r="A7" s="12"/>
      <c r="B7" s="25">
        <v>312.41000000000003</v>
      </c>
      <c r="C7" s="20" t="s">
        <v>142</v>
      </c>
      <c r="D7" s="46">
        <v>73897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73897</v>
      </c>
      <c r="P7" s="47">
        <f t="shared" si="1"/>
        <v>47.128188775510203</v>
      </c>
      <c r="Q7" s="9"/>
    </row>
    <row r="8" spans="1:134">
      <c r="A8" s="12"/>
      <c r="B8" s="25">
        <v>312.43</v>
      </c>
      <c r="C8" s="20" t="s">
        <v>143</v>
      </c>
      <c r="D8" s="46">
        <v>46612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46612</v>
      </c>
      <c r="P8" s="47">
        <f t="shared" si="1"/>
        <v>29.727040816326532</v>
      </c>
      <c r="Q8" s="9"/>
    </row>
    <row r="9" spans="1:134">
      <c r="A9" s="12"/>
      <c r="B9" s="25">
        <v>314.10000000000002</v>
      </c>
      <c r="C9" s="20" t="s">
        <v>14</v>
      </c>
      <c r="D9" s="46">
        <v>146306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146306</v>
      </c>
      <c r="P9" s="47">
        <f t="shared" si="1"/>
        <v>93.307397959183675</v>
      </c>
      <c r="Q9" s="9"/>
    </row>
    <row r="10" spans="1:134">
      <c r="A10" s="12"/>
      <c r="B10" s="25">
        <v>314.3</v>
      </c>
      <c r="C10" s="20" t="s">
        <v>81</v>
      </c>
      <c r="D10" s="46">
        <v>55184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55184</v>
      </c>
      <c r="P10" s="47">
        <f t="shared" si="1"/>
        <v>35.193877551020407</v>
      </c>
      <c r="Q10" s="9"/>
    </row>
    <row r="11" spans="1:134">
      <c r="A11" s="12"/>
      <c r="B11" s="25">
        <v>314.8</v>
      </c>
      <c r="C11" s="20" t="s">
        <v>82</v>
      </c>
      <c r="D11" s="46">
        <v>5582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5582</v>
      </c>
      <c r="P11" s="47">
        <f t="shared" si="1"/>
        <v>3.5599489795918369</v>
      </c>
      <c r="Q11" s="9"/>
    </row>
    <row r="12" spans="1:134">
      <c r="A12" s="12"/>
      <c r="B12" s="25">
        <v>315.10000000000002</v>
      </c>
      <c r="C12" s="20" t="s">
        <v>144</v>
      </c>
      <c r="D12" s="46">
        <v>19023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19023</v>
      </c>
      <c r="P12" s="47">
        <f t="shared" si="1"/>
        <v>12.132015306122449</v>
      </c>
      <c r="Q12" s="9"/>
    </row>
    <row r="13" spans="1:134">
      <c r="A13" s="12"/>
      <c r="B13" s="25">
        <v>316</v>
      </c>
      <c r="C13" s="20" t="s">
        <v>84</v>
      </c>
      <c r="D13" s="46">
        <v>5805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5805</v>
      </c>
      <c r="P13" s="47">
        <f t="shared" si="1"/>
        <v>3.702168367346939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SUM(D15:D19)</f>
        <v>288861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61461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163107</v>
      </c>
      <c r="N14" s="32">
        <f t="shared" si="3"/>
        <v>0</v>
      </c>
      <c r="O14" s="44">
        <f t="shared" ref="O14:O22" si="4">SUM(D14:N14)</f>
        <v>513429</v>
      </c>
      <c r="P14" s="45">
        <f t="shared" si="1"/>
        <v>327.44196428571428</v>
      </c>
      <c r="Q14" s="10"/>
    </row>
    <row r="15" spans="1:134">
      <c r="A15" s="12"/>
      <c r="B15" s="25">
        <v>322</v>
      </c>
      <c r="C15" s="20" t="s">
        <v>145</v>
      </c>
      <c r="D15" s="46">
        <v>114151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114151</v>
      </c>
      <c r="P15" s="47">
        <f t="shared" si="1"/>
        <v>72.80038265306122</v>
      </c>
      <c r="Q15" s="9"/>
    </row>
    <row r="16" spans="1:134">
      <c r="A16" s="12"/>
      <c r="B16" s="25">
        <v>323.10000000000002</v>
      </c>
      <c r="C16" s="20" t="s">
        <v>19</v>
      </c>
      <c r="D16" s="46">
        <v>135131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135131</v>
      </c>
      <c r="P16" s="47">
        <f t="shared" si="1"/>
        <v>86.180484693877546</v>
      </c>
      <c r="Q16" s="9"/>
    </row>
    <row r="17" spans="1:17">
      <c r="A17" s="12"/>
      <c r="B17" s="25">
        <v>323.7</v>
      </c>
      <c r="C17" s="20" t="s">
        <v>20</v>
      </c>
      <c r="D17" s="46">
        <v>20577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20577</v>
      </c>
      <c r="P17" s="47">
        <f t="shared" si="1"/>
        <v>13.123086734693878</v>
      </c>
      <c r="Q17" s="9"/>
    </row>
    <row r="18" spans="1:17">
      <c r="A18" s="12"/>
      <c r="B18" s="25">
        <v>324.20999999999998</v>
      </c>
      <c r="C18" s="20" t="s">
        <v>85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61461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61461</v>
      </c>
      <c r="P18" s="47">
        <f t="shared" si="1"/>
        <v>39.19706632653061</v>
      </c>
      <c r="Q18" s="9"/>
    </row>
    <row r="19" spans="1:17">
      <c r="A19" s="12"/>
      <c r="B19" s="25">
        <v>329.5</v>
      </c>
      <c r="C19" s="20" t="s">
        <v>146</v>
      </c>
      <c r="D19" s="46">
        <v>19002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163107</v>
      </c>
      <c r="N19" s="46">
        <v>0</v>
      </c>
      <c r="O19" s="46">
        <f t="shared" si="4"/>
        <v>182109</v>
      </c>
      <c r="P19" s="47">
        <f t="shared" si="1"/>
        <v>116.14094387755102</v>
      </c>
      <c r="Q19" s="9"/>
    </row>
    <row r="20" spans="1:17" ht="15.75">
      <c r="A20" s="29" t="s">
        <v>147</v>
      </c>
      <c r="B20" s="30"/>
      <c r="C20" s="31"/>
      <c r="D20" s="32">
        <f t="shared" ref="D20:N20" si="5">SUM(D21:D32)</f>
        <v>882886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1318727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2201613</v>
      </c>
      <c r="P20" s="45">
        <f t="shared" si="1"/>
        <v>1404.0899234693877</v>
      </c>
      <c r="Q20" s="10"/>
    </row>
    <row r="21" spans="1:17">
      <c r="A21" s="12"/>
      <c r="B21" s="25">
        <v>331.1</v>
      </c>
      <c r="C21" s="20" t="s">
        <v>148</v>
      </c>
      <c r="D21" s="46">
        <v>43060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43060</v>
      </c>
      <c r="P21" s="47">
        <f t="shared" si="1"/>
        <v>27.461734693877553</v>
      </c>
      <c r="Q21" s="9"/>
    </row>
    <row r="22" spans="1:17">
      <c r="A22" s="12"/>
      <c r="B22" s="25">
        <v>331.2</v>
      </c>
      <c r="C22" s="20" t="s">
        <v>87</v>
      </c>
      <c r="D22" s="46">
        <v>34322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34322</v>
      </c>
      <c r="P22" s="47">
        <f t="shared" si="1"/>
        <v>21.889030612244898</v>
      </c>
      <c r="Q22" s="9"/>
    </row>
    <row r="23" spans="1:17">
      <c r="A23" s="12"/>
      <c r="B23" s="25">
        <v>331.31</v>
      </c>
      <c r="C23" s="20" t="s">
        <v>88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984811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984811</v>
      </c>
      <c r="P23" s="47">
        <f t="shared" si="1"/>
        <v>628.06823979591832</v>
      </c>
      <c r="Q23" s="9"/>
    </row>
    <row r="24" spans="1:17">
      <c r="A24" s="12"/>
      <c r="B24" s="25">
        <v>331.39</v>
      </c>
      <c r="C24" s="20" t="s">
        <v>130</v>
      </c>
      <c r="D24" s="46">
        <v>632913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632913</v>
      </c>
      <c r="P24" s="47">
        <f t="shared" si="1"/>
        <v>403.64349489795916</v>
      </c>
      <c r="Q24" s="9"/>
    </row>
    <row r="25" spans="1:17">
      <c r="A25" s="12"/>
      <c r="B25" s="25">
        <v>334.35</v>
      </c>
      <c r="C25" s="20" t="s">
        <v>149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209306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209306</v>
      </c>
      <c r="P25" s="47">
        <f t="shared" si="1"/>
        <v>133.48596938775509</v>
      </c>
      <c r="Q25" s="9"/>
    </row>
    <row r="26" spans="1:17">
      <c r="A26" s="12"/>
      <c r="B26" s="25">
        <v>335.125</v>
      </c>
      <c r="C26" s="20" t="s">
        <v>150</v>
      </c>
      <c r="D26" s="46">
        <v>51461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51461</v>
      </c>
      <c r="P26" s="47">
        <f t="shared" si="1"/>
        <v>32.819515306122447</v>
      </c>
      <c r="Q26" s="9"/>
    </row>
    <row r="27" spans="1:17">
      <c r="A27" s="12"/>
      <c r="B27" s="25">
        <v>335.14</v>
      </c>
      <c r="C27" s="20" t="s">
        <v>89</v>
      </c>
      <c r="D27" s="46">
        <v>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82</v>
      </c>
      <c r="P27" s="47">
        <f t="shared" si="1"/>
        <v>5.2295918367346941E-2</v>
      </c>
      <c r="Q27" s="9"/>
    </row>
    <row r="28" spans="1:17">
      <c r="A28" s="12"/>
      <c r="B28" s="25">
        <v>335.15</v>
      </c>
      <c r="C28" s="20" t="s">
        <v>105</v>
      </c>
      <c r="D28" s="46">
        <v>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196</v>
      </c>
      <c r="P28" s="47">
        <f t="shared" si="1"/>
        <v>0.125</v>
      </c>
      <c r="Q28" s="9"/>
    </row>
    <row r="29" spans="1:17">
      <c r="A29" s="12"/>
      <c r="B29" s="25">
        <v>335.18</v>
      </c>
      <c r="C29" s="20" t="s">
        <v>151</v>
      </c>
      <c r="D29" s="46">
        <v>106535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106535</v>
      </c>
      <c r="P29" s="47">
        <f t="shared" si="1"/>
        <v>67.943239795918373</v>
      </c>
      <c r="Q29" s="9"/>
    </row>
    <row r="30" spans="1:17">
      <c r="A30" s="12"/>
      <c r="B30" s="25">
        <v>335.48</v>
      </c>
      <c r="C30" s="20" t="s">
        <v>108</v>
      </c>
      <c r="D30" s="46">
        <v>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10</v>
      </c>
      <c r="P30" s="47">
        <f t="shared" si="1"/>
        <v>6.3775510204081634E-3</v>
      </c>
      <c r="Q30" s="9"/>
    </row>
    <row r="31" spans="1:17">
      <c r="A31" s="12"/>
      <c r="B31" s="25">
        <v>337.3</v>
      </c>
      <c r="C31" s="20" t="s">
        <v>118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124610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124610</v>
      </c>
      <c r="P31" s="47">
        <f t="shared" si="1"/>
        <v>79.470663265306129</v>
      </c>
      <c r="Q31" s="9"/>
    </row>
    <row r="32" spans="1:17">
      <c r="A32" s="12"/>
      <c r="B32" s="25">
        <v>338</v>
      </c>
      <c r="C32" s="20" t="s">
        <v>27</v>
      </c>
      <c r="D32" s="46">
        <v>14307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14307</v>
      </c>
      <c r="P32" s="47">
        <f t="shared" si="1"/>
        <v>9.1243622448979593</v>
      </c>
      <c r="Q32" s="9"/>
    </row>
    <row r="33" spans="1:17" ht="15.75">
      <c r="A33" s="29" t="s">
        <v>32</v>
      </c>
      <c r="B33" s="30"/>
      <c r="C33" s="31"/>
      <c r="D33" s="32">
        <f t="shared" ref="D33:N33" si="7">SUM(D34:D40)</f>
        <v>396524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673080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>SUM(D33:N33)</f>
        <v>1069604</v>
      </c>
      <c r="P33" s="45">
        <f t="shared" si="1"/>
        <v>682.1454081632653</v>
      </c>
      <c r="Q33" s="10"/>
    </row>
    <row r="34" spans="1:17">
      <c r="A34" s="12"/>
      <c r="B34" s="25">
        <v>341.9</v>
      </c>
      <c r="C34" s="20" t="s">
        <v>92</v>
      </c>
      <c r="D34" s="46">
        <v>113235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0" si="8">SUM(D34:N34)</f>
        <v>113235</v>
      </c>
      <c r="P34" s="47">
        <f t="shared" si="1"/>
        <v>72.216198979591837</v>
      </c>
      <c r="Q34" s="9"/>
    </row>
    <row r="35" spans="1:17">
      <c r="A35" s="12"/>
      <c r="B35" s="25">
        <v>342.1</v>
      </c>
      <c r="C35" s="20" t="s">
        <v>36</v>
      </c>
      <c r="D35" s="46">
        <v>856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856</v>
      </c>
      <c r="P35" s="47">
        <f t="shared" si="1"/>
        <v>0.54591836734693877</v>
      </c>
      <c r="Q35" s="9"/>
    </row>
    <row r="36" spans="1:17">
      <c r="A36" s="12"/>
      <c r="B36" s="25">
        <v>343.3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629182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629182</v>
      </c>
      <c r="P36" s="47">
        <f t="shared" si="1"/>
        <v>401.26403061224488</v>
      </c>
      <c r="Q36" s="9"/>
    </row>
    <row r="37" spans="1:17">
      <c r="A37" s="12"/>
      <c r="B37" s="25">
        <v>343.4</v>
      </c>
      <c r="C37" s="20" t="s">
        <v>39</v>
      </c>
      <c r="D37" s="46">
        <v>224484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224484</v>
      </c>
      <c r="P37" s="47">
        <f t="shared" ref="P37:P54" si="9">(O37/P$56)</f>
        <v>143.1658163265306</v>
      </c>
      <c r="Q37" s="9"/>
    </row>
    <row r="38" spans="1:17">
      <c r="A38" s="12"/>
      <c r="B38" s="25">
        <v>343.5</v>
      </c>
      <c r="C38" s="20" t="s">
        <v>125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43898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43898</v>
      </c>
      <c r="P38" s="47">
        <f t="shared" si="9"/>
        <v>27.996173469387756</v>
      </c>
      <c r="Q38" s="9"/>
    </row>
    <row r="39" spans="1:17">
      <c r="A39" s="12"/>
      <c r="B39" s="25">
        <v>343.9</v>
      </c>
      <c r="C39" s="20" t="s">
        <v>93</v>
      </c>
      <c r="D39" s="46">
        <v>44174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44174</v>
      </c>
      <c r="P39" s="47">
        <f t="shared" si="9"/>
        <v>28.17219387755102</v>
      </c>
      <c r="Q39" s="9"/>
    </row>
    <row r="40" spans="1:17">
      <c r="A40" s="12"/>
      <c r="B40" s="25">
        <v>344.9</v>
      </c>
      <c r="C40" s="20" t="s">
        <v>131</v>
      </c>
      <c r="D40" s="46">
        <v>13775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13775</v>
      </c>
      <c r="P40" s="47">
        <f t="shared" si="9"/>
        <v>8.785076530612244</v>
      </c>
      <c r="Q40" s="9"/>
    </row>
    <row r="41" spans="1:17" ht="15.75">
      <c r="A41" s="29" t="s">
        <v>33</v>
      </c>
      <c r="B41" s="30"/>
      <c r="C41" s="31"/>
      <c r="D41" s="32">
        <f t="shared" ref="D41:N41" si="10">SUM(D42:D45)</f>
        <v>74504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 t="shared" ref="O41:O54" si="11">SUM(D41:N41)</f>
        <v>74504</v>
      </c>
      <c r="P41" s="45">
        <f t="shared" si="9"/>
        <v>47.515306122448976</v>
      </c>
      <c r="Q41" s="10"/>
    </row>
    <row r="42" spans="1:17">
      <c r="A42" s="13"/>
      <c r="B42" s="39">
        <v>351.1</v>
      </c>
      <c r="C42" s="21" t="s">
        <v>94</v>
      </c>
      <c r="D42" s="46">
        <v>38356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38356</v>
      </c>
      <c r="P42" s="47">
        <f t="shared" si="9"/>
        <v>24.461734693877553</v>
      </c>
      <c r="Q42" s="9"/>
    </row>
    <row r="43" spans="1:17">
      <c r="A43" s="13"/>
      <c r="B43" s="39">
        <v>354</v>
      </c>
      <c r="C43" s="21" t="s">
        <v>95</v>
      </c>
      <c r="D43" s="46">
        <v>34924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34924</v>
      </c>
      <c r="P43" s="47">
        <f t="shared" si="9"/>
        <v>22.272959183673468</v>
      </c>
      <c r="Q43" s="9"/>
    </row>
    <row r="44" spans="1:17">
      <c r="A44" s="13"/>
      <c r="B44" s="39">
        <v>358.2</v>
      </c>
      <c r="C44" s="21" t="s">
        <v>120</v>
      </c>
      <c r="D44" s="46">
        <v>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8</v>
      </c>
      <c r="P44" s="47">
        <f t="shared" si="9"/>
        <v>5.1020408163265302E-3</v>
      </c>
      <c r="Q44" s="9"/>
    </row>
    <row r="45" spans="1:17">
      <c r="A45" s="13"/>
      <c r="B45" s="39">
        <v>359</v>
      </c>
      <c r="C45" s="21" t="s">
        <v>44</v>
      </c>
      <c r="D45" s="46">
        <v>1216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1216</v>
      </c>
      <c r="P45" s="47">
        <f t="shared" si="9"/>
        <v>0.77551020408163263</v>
      </c>
      <c r="Q45" s="9"/>
    </row>
    <row r="46" spans="1:17" ht="15.75">
      <c r="A46" s="29" t="s">
        <v>3</v>
      </c>
      <c r="B46" s="30"/>
      <c r="C46" s="31"/>
      <c r="D46" s="32">
        <f t="shared" ref="D46:N46" si="12">SUM(D47:D51)</f>
        <v>64183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3189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1"/>
        <v>67372</v>
      </c>
      <c r="P46" s="45">
        <f t="shared" si="9"/>
        <v>42.966836734693878</v>
      </c>
      <c r="Q46" s="10"/>
    </row>
    <row r="47" spans="1:17">
      <c r="A47" s="12"/>
      <c r="B47" s="25">
        <v>361.1</v>
      </c>
      <c r="C47" s="20" t="s">
        <v>64</v>
      </c>
      <c r="D47" s="46">
        <v>3189</v>
      </c>
      <c r="E47" s="46">
        <v>0</v>
      </c>
      <c r="F47" s="46">
        <v>0</v>
      </c>
      <c r="G47" s="46">
        <v>0</v>
      </c>
      <c r="H47" s="46">
        <v>0</v>
      </c>
      <c r="I47" s="46">
        <v>3189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6378</v>
      </c>
      <c r="P47" s="47">
        <f t="shared" si="9"/>
        <v>4.0676020408163263</v>
      </c>
      <c r="Q47" s="9"/>
    </row>
    <row r="48" spans="1:17">
      <c r="A48" s="12"/>
      <c r="B48" s="25">
        <v>364</v>
      </c>
      <c r="C48" s="20" t="s">
        <v>132</v>
      </c>
      <c r="D48" s="46">
        <v>53864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53864</v>
      </c>
      <c r="P48" s="47">
        <f t="shared" si="9"/>
        <v>34.352040816326529</v>
      </c>
      <c r="Q48" s="9"/>
    </row>
    <row r="49" spans="1:120">
      <c r="A49" s="12"/>
      <c r="B49" s="25">
        <v>365</v>
      </c>
      <c r="C49" s="20" t="s">
        <v>96</v>
      </c>
      <c r="D49" s="46">
        <v>300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300</v>
      </c>
      <c r="P49" s="47">
        <f t="shared" si="9"/>
        <v>0.19132653061224489</v>
      </c>
      <c r="Q49" s="9"/>
    </row>
    <row r="50" spans="1:120">
      <c r="A50" s="12"/>
      <c r="B50" s="25">
        <v>366</v>
      </c>
      <c r="C50" s="20" t="s">
        <v>65</v>
      </c>
      <c r="D50" s="46">
        <v>6821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6821</v>
      </c>
      <c r="P50" s="47">
        <f t="shared" si="9"/>
        <v>4.3501275510204085</v>
      </c>
      <c r="Q50" s="9"/>
    </row>
    <row r="51" spans="1:120">
      <c r="A51" s="12"/>
      <c r="B51" s="25">
        <v>369.9</v>
      </c>
      <c r="C51" s="20" t="s">
        <v>45</v>
      </c>
      <c r="D51" s="46">
        <v>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9</v>
      </c>
      <c r="P51" s="47">
        <f t="shared" si="9"/>
        <v>5.7397959183673472E-3</v>
      </c>
      <c r="Q51" s="9"/>
    </row>
    <row r="52" spans="1:120" ht="15.75">
      <c r="A52" s="29" t="s">
        <v>34</v>
      </c>
      <c r="B52" s="30"/>
      <c r="C52" s="31"/>
      <c r="D52" s="32">
        <f t="shared" ref="D52:N52" si="13">SUM(D53:D53)</f>
        <v>60132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 t="shared" si="11"/>
        <v>60132</v>
      </c>
      <c r="P52" s="45">
        <f t="shared" si="9"/>
        <v>38.349489795918366</v>
      </c>
      <c r="Q52" s="9"/>
    </row>
    <row r="53" spans="1:120" ht="15.75" thickBot="1">
      <c r="A53" s="12"/>
      <c r="B53" s="25">
        <v>383</v>
      </c>
      <c r="C53" s="20" t="s">
        <v>109</v>
      </c>
      <c r="D53" s="46">
        <v>60132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60132</v>
      </c>
      <c r="P53" s="47">
        <f t="shared" si="9"/>
        <v>38.349489795918366</v>
      </c>
      <c r="Q53" s="9"/>
    </row>
    <row r="54" spans="1:120" ht="16.5" thickBot="1">
      <c r="A54" s="14" t="s">
        <v>41</v>
      </c>
      <c r="B54" s="23"/>
      <c r="C54" s="22"/>
      <c r="D54" s="15">
        <f t="shared" ref="D54:N54" si="14">SUM(D5,D14,D20,D33,D41,D46,D52)</f>
        <v>2877556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2056457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163107</v>
      </c>
      <c r="N54" s="15">
        <f t="shared" si="14"/>
        <v>0</v>
      </c>
      <c r="O54" s="15">
        <f t="shared" si="11"/>
        <v>5097120</v>
      </c>
      <c r="P54" s="38">
        <f t="shared" si="9"/>
        <v>3250.7142857142858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18" t="s">
        <v>152</v>
      </c>
      <c r="N56" s="118"/>
      <c r="O56" s="118"/>
      <c r="P56" s="43">
        <v>1568</v>
      </c>
    </row>
    <row r="57" spans="1:120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20" ht="15.75" customHeight="1" thickBot="1">
      <c r="A58" s="120" t="s">
        <v>67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1034693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1034693</v>
      </c>
      <c r="O5" s="33">
        <f t="shared" ref="O5:O47" si="1">(N5/O$49)</f>
        <v>664.96979434447303</v>
      </c>
      <c r="P5" s="6"/>
    </row>
    <row r="6" spans="1:133">
      <c r="A6" s="12"/>
      <c r="B6" s="25">
        <v>311</v>
      </c>
      <c r="C6" s="20" t="s">
        <v>2</v>
      </c>
      <c r="D6" s="46">
        <v>707592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707592</v>
      </c>
      <c r="O6" s="47">
        <f t="shared" si="1"/>
        <v>454.75064267352184</v>
      </c>
      <c r="P6" s="9"/>
    </row>
    <row r="7" spans="1:133">
      <c r="A7" s="12"/>
      <c r="B7" s="25">
        <v>312.41000000000003</v>
      </c>
      <c r="C7" s="20" t="s">
        <v>13</v>
      </c>
      <c r="D7" s="46">
        <v>68472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68472</v>
      </c>
      <c r="O7" s="47">
        <f t="shared" si="1"/>
        <v>44.005141388174806</v>
      </c>
      <c r="P7" s="9"/>
    </row>
    <row r="8" spans="1:133">
      <c r="A8" s="12"/>
      <c r="B8" s="25">
        <v>312.42</v>
      </c>
      <c r="C8" s="20" t="s">
        <v>12</v>
      </c>
      <c r="D8" s="46">
        <v>43340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43340</v>
      </c>
      <c r="O8" s="47">
        <f t="shared" si="1"/>
        <v>27.853470437017997</v>
      </c>
      <c r="P8" s="9"/>
    </row>
    <row r="9" spans="1:133">
      <c r="A9" s="12"/>
      <c r="B9" s="25">
        <v>314.10000000000002</v>
      </c>
      <c r="C9" s="20" t="s">
        <v>14</v>
      </c>
      <c r="D9" s="46">
        <v>141363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141363</v>
      </c>
      <c r="O9" s="47">
        <f t="shared" si="1"/>
        <v>90.850257069408741</v>
      </c>
      <c r="P9" s="9"/>
    </row>
    <row r="10" spans="1:133">
      <c r="A10" s="12"/>
      <c r="B10" s="25">
        <v>314.3</v>
      </c>
      <c r="C10" s="20" t="s">
        <v>81</v>
      </c>
      <c r="D10" s="46">
        <v>47709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47709</v>
      </c>
      <c r="O10" s="47">
        <f t="shared" si="1"/>
        <v>30.661311053984576</v>
      </c>
      <c r="P10" s="9"/>
    </row>
    <row r="11" spans="1:133">
      <c r="A11" s="12"/>
      <c r="B11" s="25">
        <v>314.39999999999998</v>
      </c>
      <c r="C11" s="20" t="s">
        <v>15</v>
      </c>
      <c r="D11" s="46">
        <v>625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625</v>
      </c>
      <c r="O11" s="47">
        <f t="shared" si="1"/>
        <v>0.40167095115681234</v>
      </c>
      <c r="P11" s="9"/>
    </row>
    <row r="12" spans="1:133">
      <c r="A12" s="12"/>
      <c r="B12" s="25">
        <v>314.8</v>
      </c>
      <c r="C12" s="20" t="s">
        <v>82</v>
      </c>
      <c r="D12" s="46">
        <v>3732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3732</v>
      </c>
      <c r="O12" s="47">
        <f t="shared" si="1"/>
        <v>2.3984575835475579</v>
      </c>
      <c r="P12" s="9"/>
    </row>
    <row r="13" spans="1:133">
      <c r="A13" s="12"/>
      <c r="B13" s="25">
        <v>315</v>
      </c>
      <c r="C13" s="20" t="s">
        <v>83</v>
      </c>
      <c r="D13" s="46">
        <v>19492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19492</v>
      </c>
      <c r="O13" s="47">
        <f t="shared" si="1"/>
        <v>12.526992287917738</v>
      </c>
      <c r="P13" s="9"/>
    </row>
    <row r="14" spans="1:133">
      <c r="A14" s="12"/>
      <c r="B14" s="25">
        <v>316</v>
      </c>
      <c r="C14" s="20" t="s">
        <v>84</v>
      </c>
      <c r="D14" s="46">
        <v>2368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2368</v>
      </c>
      <c r="O14" s="47">
        <f t="shared" si="1"/>
        <v>1.5218508997429305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211749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41007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252756</v>
      </c>
      <c r="O15" s="45">
        <f t="shared" si="1"/>
        <v>162.439588688946</v>
      </c>
      <c r="P15" s="10"/>
    </row>
    <row r="16" spans="1:133">
      <c r="A16" s="12"/>
      <c r="B16" s="25">
        <v>322</v>
      </c>
      <c r="C16" s="20" t="s">
        <v>0</v>
      </c>
      <c r="D16" s="46">
        <v>59497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59497</v>
      </c>
      <c r="O16" s="47">
        <f t="shared" si="1"/>
        <v>38.237146529562985</v>
      </c>
      <c r="P16" s="9"/>
    </row>
    <row r="17" spans="1:16">
      <c r="A17" s="12"/>
      <c r="B17" s="25">
        <v>323.10000000000002</v>
      </c>
      <c r="C17" s="20" t="s">
        <v>19</v>
      </c>
      <c r="D17" s="46">
        <v>122950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122950</v>
      </c>
      <c r="O17" s="47">
        <f t="shared" si="1"/>
        <v>79.016709511568124</v>
      </c>
      <c r="P17" s="9"/>
    </row>
    <row r="18" spans="1:16">
      <c r="A18" s="12"/>
      <c r="B18" s="25">
        <v>323.7</v>
      </c>
      <c r="C18" s="20" t="s">
        <v>20</v>
      </c>
      <c r="D18" s="46">
        <v>26316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26316</v>
      </c>
      <c r="O18" s="47">
        <f t="shared" si="1"/>
        <v>16.912596401028278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41007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41007</v>
      </c>
      <c r="O19" s="47">
        <f t="shared" si="1"/>
        <v>26.354113110539846</v>
      </c>
      <c r="P19" s="9"/>
    </row>
    <row r="20" spans="1:16">
      <c r="A20" s="12"/>
      <c r="B20" s="25">
        <v>329</v>
      </c>
      <c r="C20" s="20" t="s">
        <v>86</v>
      </c>
      <c r="D20" s="46">
        <v>2986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2986</v>
      </c>
      <c r="O20" s="47">
        <f t="shared" si="1"/>
        <v>1.9190231362467867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SUM(D22:D26)</f>
        <v>148170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148170</v>
      </c>
      <c r="O21" s="45">
        <f t="shared" si="1"/>
        <v>95.224935732647822</v>
      </c>
      <c r="P21" s="10"/>
    </row>
    <row r="22" spans="1:16">
      <c r="A22" s="12"/>
      <c r="B22" s="25">
        <v>331.2</v>
      </c>
      <c r="C22" s="20" t="s">
        <v>87</v>
      </c>
      <c r="D22" s="46">
        <v>2560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2560</v>
      </c>
      <c r="O22" s="47">
        <f t="shared" si="1"/>
        <v>1.6452442159383034</v>
      </c>
      <c r="P22" s="9"/>
    </row>
    <row r="23" spans="1:16">
      <c r="A23" s="12"/>
      <c r="B23" s="25">
        <v>335.12</v>
      </c>
      <c r="C23" s="20" t="s">
        <v>135</v>
      </c>
      <c r="D23" s="46">
        <v>42784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42784</v>
      </c>
      <c r="O23" s="47">
        <f t="shared" si="1"/>
        <v>27.496143958868895</v>
      </c>
      <c r="P23" s="9"/>
    </row>
    <row r="24" spans="1:16">
      <c r="A24" s="12"/>
      <c r="B24" s="25">
        <v>335.14</v>
      </c>
      <c r="C24" s="20" t="s">
        <v>89</v>
      </c>
      <c r="D24" s="46">
        <v>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425</v>
      </c>
      <c r="O24" s="47">
        <f t="shared" si="1"/>
        <v>0.2731362467866324</v>
      </c>
      <c r="P24" s="9"/>
    </row>
    <row r="25" spans="1:16">
      <c r="A25" s="12"/>
      <c r="B25" s="25">
        <v>335.18</v>
      </c>
      <c r="C25" s="20" t="s">
        <v>91</v>
      </c>
      <c r="D25" s="46">
        <v>90035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90035</v>
      </c>
      <c r="O25" s="47">
        <f t="shared" si="1"/>
        <v>57.863110539845756</v>
      </c>
      <c r="P25" s="9"/>
    </row>
    <row r="26" spans="1:16">
      <c r="A26" s="12"/>
      <c r="B26" s="25">
        <v>338</v>
      </c>
      <c r="C26" s="20" t="s">
        <v>27</v>
      </c>
      <c r="D26" s="46">
        <v>12366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12366</v>
      </c>
      <c r="O26" s="47">
        <f t="shared" si="1"/>
        <v>7.9473007712082264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SUM(D28:D35)</f>
        <v>292356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607277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899633</v>
      </c>
      <c r="O27" s="45">
        <f t="shared" si="1"/>
        <v>578.17030848329046</v>
      </c>
      <c r="P27" s="10"/>
    </row>
    <row r="28" spans="1:16">
      <c r="A28" s="12"/>
      <c r="B28" s="25">
        <v>341.9</v>
      </c>
      <c r="C28" s="20" t="s">
        <v>92</v>
      </c>
      <c r="D28" s="46">
        <v>11312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11312</v>
      </c>
      <c r="O28" s="47">
        <f t="shared" si="1"/>
        <v>7.2699228791773782</v>
      </c>
      <c r="P28" s="9"/>
    </row>
    <row r="29" spans="1:16">
      <c r="A29" s="12"/>
      <c r="B29" s="25">
        <v>342.1</v>
      </c>
      <c r="C29" s="20" t="s">
        <v>36</v>
      </c>
      <c r="D29" s="46">
        <v>1401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1401</v>
      </c>
      <c r="O29" s="47">
        <f t="shared" si="1"/>
        <v>0.90038560411311053</v>
      </c>
      <c r="P29" s="9"/>
    </row>
    <row r="30" spans="1:16">
      <c r="A30" s="12"/>
      <c r="B30" s="25">
        <v>342.9</v>
      </c>
      <c r="C30" s="20" t="s">
        <v>37</v>
      </c>
      <c r="D30" s="46">
        <v>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</v>
      </c>
      <c r="O30" s="47">
        <f t="shared" si="1"/>
        <v>2.5706940874035988E-3</v>
      </c>
      <c r="P30" s="9"/>
    </row>
    <row r="31" spans="1:16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589583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589583</v>
      </c>
      <c r="O31" s="47">
        <f t="shared" si="1"/>
        <v>378.90938303341903</v>
      </c>
      <c r="P31" s="9"/>
    </row>
    <row r="32" spans="1:16">
      <c r="A32" s="12"/>
      <c r="B32" s="25">
        <v>343.4</v>
      </c>
      <c r="C32" s="20" t="s">
        <v>39</v>
      </c>
      <c r="D32" s="46">
        <v>230762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230762</v>
      </c>
      <c r="O32" s="47">
        <f t="shared" si="1"/>
        <v>148.30462724935734</v>
      </c>
      <c r="P32" s="9"/>
    </row>
    <row r="33" spans="1:119">
      <c r="A33" s="12"/>
      <c r="B33" s="25">
        <v>343.5</v>
      </c>
      <c r="C33" s="20" t="s">
        <v>125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17694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17694</v>
      </c>
      <c r="O33" s="47">
        <f t="shared" si="1"/>
        <v>11.37146529562982</v>
      </c>
      <c r="P33" s="9"/>
    </row>
    <row r="34" spans="1:119">
      <c r="A34" s="12"/>
      <c r="B34" s="25">
        <v>343.9</v>
      </c>
      <c r="C34" s="20" t="s">
        <v>93</v>
      </c>
      <c r="D34" s="46">
        <v>42056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42056</v>
      </c>
      <c r="O34" s="47">
        <f t="shared" si="1"/>
        <v>27.028277634961441</v>
      </c>
      <c r="P34" s="9"/>
    </row>
    <row r="35" spans="1:119">
      <c r="A35" s="12"/>
      <c r="B35" s="25">
        <v>344.9</v>
      </c>
      <c r="C35" s="20" t="s">
        <v>131</v>
      </c>
      <c r="D35" s="46">
        <v>6821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6821</v>
      </c>
      <c r="O35" s="47">
        <f t="shared" si="1"/>
        <v>4.3836760925449871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SUM(D37:D39)</f>
        <v>80240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80240</v>
      </c>
      <c r="O36" s="45">
        <f t="shared" si="1"/>
        <v>51.568123393316192</v>
      </c>
      <c r="P36" s="10"/>
    </row>
    <row r="37" spans="1:119">
      <c r="A37" s="13"/>
      <c r="B37" s="39">
        <v>351.1</v>
      </c>
      <c r="C37" s="21" t="s">
        <v>94</v>
      </c>
      <c r="D37" s="46">
        <v>30056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30056</v>
      </c>
      <c r="O37" s="47">
        <f t="shared" si="1"/>
        <v>19.316195372750641</v>
      </c>
      <c r="P37" s="9"/>
    </row>
    <row r="38" spans="1:119">
      <c r="A38" s="13"/>
      <c r="B38" s="39">
        <v>354</v>
      </c>
      <c r="C38" s="21" t="s">
        <v>95</v>
      </c>
      <c r="D38" s="46">
        <v>39938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39938</v>
      </c>
      <c r="O38" s="47">
        <f t="shared" si="1"/>
        <v>25.667095115681235</v>
      </c>
      <c r="P38" s="9"/>
    </row>
    <row r="39" spans="1:119">
      <c r="A39" s="13"/>
      <c r="B39" s="39">
        <v>359</v>
      </c>
      <c r="C39" s="21" t="s">
        <v>44</v>
      </c>
      <c r="D39" s="46">
        <v>10246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10246</v>
      </c>
      <c r="O39" s="47">
        <f t="shared" si="1"/>
        <v>6.584832904884319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SUM(D41:D44)</f>
        <v>56710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56710</v>
      </c>
      <c r="O40" s="45">
        <f t="shared" si="1"/>
        <v>36.446015424164521</v>
      </c>
      <c r="P40" s="10"/>
    </row>
    <row r="41" spans="1:119">
      <c r="A41" s="12"/>
      <c r="B41" s="25">
        <v>361.1</v>
      </c>
      <c r="C41" s="20" t="s">
        <v>64</v>
      </c>
      <c r="D41" s="46">
        <v>6852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6852</v>
      </c>
      <c r="O41" s="47">
        <f t="shared" si="1"/>
        <v>4.4035989717223654</v>
      </c>
      <c r="P41" s="9"/>
    </row>
    <row r="42" spans="1:119">
      <c r="A42" s="12"/>
      <c r="B42" s="25">
        <v>364</v>
      </c>
      <c r="C42" s="20" t="s">
        <v>132</v>
      </c>
      <c r="D42" s="46">
        <v>12968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12968</v>
      </c>
      <c r="O42" s="47">
        <f t="shared" si="1"/>
        <v>8.3341902313624683</v>
      </c>
      <c r="P42" s="9"/>
    </row>
    <row r="43" spans="1:119">
      <c r="A43" s="12"/>
      <c r="B43" s="25">
        <v>366</v>
      </c>
      <c r="C43" s="20" t="s">
        <v>65</v>
      </c>
      <c r="D43" s="46">
        <v>3048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3048</v>
      </c>
      <c r="O43" s="47">
        <f t="shared" si="1"/>
        <v>1.9588688946015425</v>
      </c>
      <c r="P43" s="9"/>
    </row>
    <row r="44" spans="1:119">
      <c r="A44" s="12"/>
      <c r="B44" s="25">
        <v>369.9</v>
      </c>
      <c r="C44" s="20" t="s">
        <v>45</v>
      </c>
      <c r="D44" s="46">
        <v>33842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33842</v>
      </c>
      <c r="O44" s="47">
        <f t="shared" si="1"/>
        <v>21.749357326478147</v>
      </c>
      <c r="P44" s="9"/>
    </row>
    <row r="45" spans="1:119" ht="15.75">
      <c r="A45" s="29" t="s">
        <v>34</v>
      </c>
      <c r="B45" s="30"/>
      <c r="C45" s="31"/>
      <c r="D45" s="32">
        <f t="shared" ref="D45:M45" si="11">SUM(D46:D46)</f>
        <v>946201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946201</v>
      </c>
      <c r="O45" s="45">
        <f t="shared" si="1"/>
        <v>608.0983290488432</v>
      </c>
      <c r="P45" s="9"/>
    </row>
    <row r="46" spans="1:119" ht="15.75" thickBot="1">
      <c r="A46" s="12"/>
      <c r="B46" s="25">
        <v>383</v>
      </c>
      <c r="C46" s="20" t="s">
        <v>109</v>
      </c>
      <c r="D46" s="46">
        <v>946201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946201</v>
      </c>
      <c r="O46" s="47">
        <f t="shared" si="1"/>
        <v>608.0983290488432</v>
      </c>
      <c r="P46" s="9"/>
    </row>
    <row r="47" spans="1:119" ht="16.5" thickBot="1">
      <c r="A47" s="14" t="s">
        <v>41</v>
      </c>
      <c r="B47" s="23"/>
      <c r="C47" s="22"/>
      <c r="D47" s="15">
        <f t="shared" ref="D47:M47" si="12">SUM(D5,D15,D21,D27,D36,D40,D45)</f>
        <v>2770119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648284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3418403</v>
      </c>
      <c r="O47" s="38">
        <f t="shared" si="1"/>
        <v>2196.9170951156811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136</v>
      </c>
      <c r="M49" s="118"/>
      <c r="N49" s="118"/>
      <c r="O49" s="43">
        <v>1556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67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988973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988973</v>
      </c>
      <c r="O5" s="33">
        <f t="shared" ref="O5:O51" si="1">(N5/O$53)</f>
        <v>691.58951048951053</v>
      </c>
      <c r="P5" s="6"/>
    </row>
    <row r="6" spans="1:133">
      <c r="A6" s="12"/>
      <c r="B6" s="25">
        <v>311</v>
      </c>
      <c r="C6" s="20" t="s">
        <v>2</v>
      </c>
      <c r="D6" s="46">
        <v>661412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661412</v>
      </c>
      <c r="O6" s="47">
        <f t="shared" si="1"/>
        <v>462.52587412587411</v>
      </c>
      <c r="P6" s="9"/>
    </row>
    <row r="7" spans="1:133">
      <c r="A7" s="12"/>
      <c r="B7" s="25">
        <v>312.3</v>
      </c>
      <c r="C7" s="20" t="s">
        <v>11</v>
      </c>
      <c r="D7" s="46">
        <v>11652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11652</v>
      </c>
      <c r="O7" s="47">
        <f t="shared" si="1"/>
        <v>8.1482517482517487</v>
      </c>
      <c r="P7" s="9"/>
    </row>
    <row r="8" spans="1:133">
      <c r="A8" s="12"/>
      <c r="B8" s="25">
        <v>312.41000000000003</v>
      </c>
      <c r="C8" s="20" t="s">
        <v>13</v>
      </c>
      <c r="D8" s="46">
        <v>70605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70605</v>
      </c>
      <c r="O8" s="47">
        <f t="shared" si="1"/>
        <v>49.374125874125873</v>
      </c>
      <c r="P8" s="9"/>
    </row>
    <row r="9" spans="1:133">
      <c r="A9" s="12"/>
      <c r="B9" s="25">
        <v>312.42</v>
      </c>
      <c r="C9" s="20" t="s">
        <v>12</v>
      </c>
      <c r="D9" s="46">
        <v>44534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44534</v>
      </c>
      <c r="O9" s="47">
        <f t="shared" si="1"/>
        <v>31.142657342657344</v>
      </c>
      <c r="P9" s="9"/>
    </row>
    <row r="10" spans="1:133">
      <c r="A10" s="12"/>
      <c r="B10" s="25">
        <v>314.10000000000002</v>
      </c>
      <c r="C10" s="20" t="s">
        <v>14</v>
      </c>
      <c r="D10" s="46">
        <v>127481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127481</v>
      </c>
      <c r="O10" s="47">
        <f t="shared" si="1"/>
        <v>89.147552447552442</v>
      </c>
      <c r="P10" s="9"/>
    </row>
    <row r="11" spans="1:133">
      <c r="A11" s="12"/>
      <c r="B11" s="25">
        <v>314.3</v>
      </c>
      <c r="C11" s="20" t="s">
        <v>81</v>
      </c>
      <c r="D11" s="46">
        <v>44930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44930</v>
      </c>
      <c r="O11" s="47">
        <f t="shared" si="1"/>
        <v>31.41958041958042</v>
      </c>
      <c r="P11" s="9"/>
    </row>
    <row r="12" spans="1:133">
      <c r="A12" s="12"/>
      <c r="B12" s="25">
        <v>314.8</v>
      </c>
      <c r="C12" s="20" t="s">
        <v>82</v>
      </c>
      <c r="D12" s="46">
        <v>4455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4455</v>
      </c>
      <c r="O12" s="47">
        <f t="shared" si="1"/>
        <v>3.1153846153846154</v>
      </c>
      <c r="P12" s="9"/>
    </row>
    <row r="13" spans="1:133">
      <c r="A13" s="12"/>
      <c r="B13" s="25">
        <v>315</v>
      </c>
      <c r="C13" s="20" t="s">
        <v>83</v>
      </c>
      <c r="D13" s="46">
        <v>22099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22099</v>
      </c>
      <c r="O13" s="47">
        <f t="shared" si="1"/>
        <v>15.453846153846154</v>
      </c>
      <c r="P13" s="9"/>
    </row>
    <row r="14" spans="1:133">
      <c r="A14" s="12"/>
      <c r="B14" s="25">
        <v>316</v>
      </c>
      <c r="C14" s="20" t="s">
        <v>84</v>
      </c>
      <c r="D14" s="46">
        <v>1805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1805</v>
      </c>
      <c r="O14" s="47">
        <f t="shared" si="1"/>
        <v>1.2622377622377623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234856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104153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339009</v>
      </c>
      <c r="O15" s="45">
        <f t="shared" si="1"/>
        <v>237.06923076923076</v>
      </c>
      <c r="P15" s="10"/>
    </row>
    <row r="16" spans="1:133">
      <c r="A16" s="12"/>
      <c r="B16" s="25">
        <v>322</v>
      </c>
      <c r="C16" s="20" t="s">
        <v>0</v>
      </c>
      <c r="D16" s="46">
        <v>80618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80618</v>
      </c>
      <c r="O16" s="47">
        <f t="shared" si="1"/>
        <v>56.376223776223775</v>
      </c>
      <c r="P16" s="9"/>
    </row>
    <row r="17" spans="1:16">
      <c r="A17" s="12"/>
      <c r="B17" s="25">
        <v>323.10000000000002</v>
      </c>
      <c r="C17" s="20" t="s">
        <v>19</v>
      </c>
      <c r="D17" s="46">
        <v>123726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123726</v>
      </c>
      <c r="O17" s="47">
        <f t="shared" si="1"/>
        <v>86.521678321678323</v>
      </c>
      <c r="P17" s="9"/>
    </row>
    <row r="18" spans="1:16">
      <c r="A18" s="12"/>
      <c r="B18" s="25">
        <v>323.7</v>
      </c>
      <c r="C18" s="20" t="s">
        <v>20</v>
      </c>
      <c r="D18" s="46">
        <v>26148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26148</v>
      </c>
      <c r="O18" s="47">
        <f t="shared" si="1"/>
        <v>18.285314685314685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104153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104153</v>
      </c>
      <c r="O19" s="47">
        <f t="shared" si="1"/>
        <v>72.834265734265728</v>
      </c>
      <c r="P19" s="9"/>
    </row>
    <row r="20" spans="1:16">
      <c r="A20" s="12"/>
      <c r="B20" s="25">
        <v>329</v>
      </c>
      <c r="C20" s="20" t="s">
        <v>86</v>
      </c>
      <c r="D20" s="46">
        <v>4364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4364</v>
      </c>
      <c r="O20" s="47">
        <f t="shared" si="1"/>
        <v>3.0517482517482519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SUM(D22:D28)</f>
        <v>161052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161052</v>
      </c>
      <c r="O21" s="45">
        <f t="shared" si="1"/>
        <v>112.62377622377622</v>
      </c>
      <c r="P21" s="10"/>
    </row>
    <row r="22" spans="1:16">
      <c r="A22" s="12"/>
      <c r="B22" s="25">
        <v>331.2</v>
      </c>
      <c r="C22" s="20" t="s">
        <v>87</v>
      </c>
      <c r="D22" s="46">
        <v>1187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1187</v>
      </c>
      <c r="O22" s="47">
        <f t="shared" si="1"/>
        <v>0.83006993006993002</v>
      </c>
      <c r="P22" s="9"/>
    </row>
    <row r="23" spans="1:16">
      <c r="A23" s="12"/>
      <c r="B23" s="25">
        <v>331.39</v>
      </c>
      <c r="C23" s="20" t="s">
        <v>130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</v>
      </c>
      <c r="O23" s="47">
        <f t="shared" si="1"/>
        <v>6.9930069930069934</v>
      </c>
      <c r="P23" s="9"/>
    </row>
    <row r="24" spans="1:16">
      <c r="A24" s="12"/>
      <c r="B24" s="25">
        <v>335.14</v>
      </c>
      <c r="C24" s="20" t="s">
        <v>89</v>
      </c>
      <c r="D24" s="46">
        <v>321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321</v>
      </c>
      <c r="O24" s="47">
        <f t="shared" si="1"/>
        <v>0.22447552447552446</v>
      </c>
      <c r="P24" s="9"/>
    </row>
    <row r="25" spans="1:16">
      <c r="A25" s="12"/>
      <c r="B25" s="25">
        <v>335.15</v>
      </c>
      <c r="C25" s="20" t="s">
        <v>105</v>
      </c>
      <c r="D25" s="46">
        <v>196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196</v>
      </c>
      <c r="O25" s="47">
        <f t="shared" si="1"/>
        <v>0.13706293706293707</v>
      </c>
      <c r="P25" s="9"/>
    </row>
    <row r="26" spans="1:16">
      <c r="A26" s="12"/>
      <c r="B26" s="25">
        <v>335.16</v>
      </c>
      <c r="C26" s="20" t="s">
        <v>90</v>
      </c>
      <c r="D26" s="46">
        <v>44465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44465</v>
      </c>
      <c r="O26" s="47">
        <f t="shared" si="1"/>
        <v>31.094405594405593</v>
      </c>
      <c r="P26" s="9"/>
    </row>
    <row r="27" spans="1:16">
      <c r="A27" s="12"/>
      <c r="B27" s="25">
        <v>335.18</v>
      </c>
      <c r="C27" s="20" t="s">
        <v>91</v>
      </c>
      <c r="D27" s="46">
        <v>89167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89167</v>
      </c>
      <c r="O27" s="47">
        <f t="shared" si="1"/>
        <v>62.354545454545452</v>
      </c>
      <c r="P27" s="9"/>
    </row>
    <row r="28" spans="1:16">
      <c r="A28" s="12"/>
      <c r="B28" s="25">
        <v>335.23</v>
      </c>
      <c r="C28" s="20" t="s">
        <v>124</v>
      </c>
      <c r="D28" s="46">
        <v>15716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15716</v>
      </c>
      <c r="O28" s="47">
        <f t="shared" si="1"/>
        <v>10.990209790209791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SUM(D30:D37)</f>
        <v>251772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582540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834312</v>
      </c>
      <c r="O29" s="45">
        <f t="shared" si="1"/>
        <v>583.43496503496499</v>
      </c>
      <c r="P29" s="10"/>
    </row>
    <row r="30" spans="1:16">
      <c r="A30" s="12"/>
      <c r="B30" s="25">
        <v>341.9</v>
      </c>
      <c r="C30" s="20" t="s">
        <v>92</v>
      </c>
      <c r="D30" s="46">
        <v>4539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4539</v>
      </c>
      <c r="O30" s="47">
        <f t="shared" si="1"/>
        <v>3.174125874125874</v>
      </c>
      <c r="P30" s="9"/>
    </row>
    <row r="31" spans="1:16">
      <c r="A31" s="12"/>
      <c r="B31" s="25">
        <v>342.1</v>
      </c>
      <c r="C31" s="20" t="s">
        <v>36</v>
      </c>
      <c r="D31" s="46">
        <v>899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899</v>
      </c>
      <c r="O31" s="47">
        <f t="shared" si="1"/>
        <v>0.62867132867132869</v>
      </c>
      <c r="P31" s="9"/>
    </row>
    <row r="32" spans="1:16">
      <c r="A32" s="12"/>
      <c r="B32" s="25">
        <v>342.9</v>
      </c>
      <c r="C32" s="20" t="s">
        <v>37</v>
      </c>
      <c r="D32" s="46">
        <v>108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</v>
      </c>
      <c r="O32" s="47">
        <f t="shared" si="1"/>
        <v>7.5524475524475526E-2</v>
      </c>
      <c r="P32" s="9"/>
    </row>
    <row r="33" spans="1:16">
      <c r="A33" s="12"/>
      <c r="B33" s="25">
        <v>343.3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568932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568932</v>
      </c>
      <c r="O33" s="47">
        <f t="shared" si="1"/>
        <v>397.85454545454547</v>
      </c>
      <c r="P33" s="9"/>
    </row>
    <row r="34" spans="1:16">
      <c r="A34" s="12"/>
      <c r="B34" s="25">
        <v>343.4</v>
      </c>
      <c r="C34" s="20" t="s">
        <v>39</v>
      </c>
      <c r="D34" s="46">
        <v>192208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192208</v>
      </c>
      <c r="O34" s="47">
        <f t="shared" si="1"/>
        <v>134.41118881118882</v>
      </c>
      <c r="P34" s="9"/>
    </row>
    <row r="35" spans="1:16">
      <c r="A35" s="12"/>
      <c r="B35" s="25">
        <v>343.5</v>
      </c>
      <c r="C35" s="20" t="s">
        <v>125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13608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13608</v>
      </c>
      <c r="O35" s="47">
        <f t="shared" si="1"/>
        <v>9.5160839160839163</v>
      </c>
      <c r="P35" s="9"/>
    </row>
    <row r="36" spans="1:16">
      <c r="A36" s="12"/>
      <c r="B36" s="25">
        <v>343.9</v>
      </c>
      <c r="C36" s="20" t="s">
        <v>93</v>
      </c>
      <c r="D36" s="46">
        <v>41034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41034</v>
      </c>
      <c r="O36" s="47">
        <f t="shared" si="1"/>
        <v>28.695104895104894</v>
      </c>
      <c r="P36" s="9"/>
    </row>
    <row r="37" spans="1:16">
      <c r="A37" s="12"/>
      <c r="B37" s="25">
        <v>344.9</v>
      </c>
      <c r="C37" s="20" t="s">
        <v>131</v>
      </c>
      <c r="D37" s="46">
        <v>12984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12984</v>
      </c>
      <c r="O37" s="47">
        <f t="shared" si="1"/>
        <v>9.079720279720279</v>
      </c>
      <c r="P37" s="9"/>
    </row>
    <row r="38" spans="1:16" ht="15.75">
      <c r="A38" s="29" t="s">
        <v>33</v>
      </c>
      <c r="B38" s="30"/>
      <c r="C38" s="31"/>
      <c r="D38" s="32">
        <f t="shared" ref="D38:M38" si="8">SUM(D39:D42)</f>
        <v>67678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1" si="9">SUM(D38:M38)</f>
        <v>67678</v>
      </c>
      <c r="O38" s="45">
        <f t="shared" si="1"/>
        <v>47.327272727272728</v>
      </c>
      <c r="P38" s="10"/>
    </row>
    <row r="39" spans="1:16">
      <c r="A39" s="13"/>
      <c r="B39" s="39">
        <v>351.1</v>
      </c>
      <c r="C39" s="21" t="s">
        <v>94</v>
      </c>
      <c r="D39" s="46">
        <v>29316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29316</v>
      </c>
      <c r="O39" s="47">
        <f t="shared" si="1"/>
        <v>20.500699300699299</v>
      </c>
      <c r="P39" s="9"/>
    </row>
    <row r="40" spans="1:16">
      <c r="A40" s="13"/>
      <c r="B40" s="39">
        <v>354</v>
      </c>
      <c r="C40" s="21" t="s">
        <v>95</v>
      </c>
      <c r="D40" s="46">
        <v>15229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15229</v>
      </c>
      <c r="O40" s="47">
        <f t="shared" si="1"/>
        <v>10.649650349650349</v>
      </c>
      <c r="P40" s="9"/>
    </row>
    <row r="41" spans="1:16">
      <c r="A41" s="13"/>
      <c r="B41" s="39">
        <v>358.2</v>
      </c>
      <c r="C41" s="21" t="s">
        <v>120</v>
      </c>
      <c r="D41" s="46">
        <v>11267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11267</v>
      </c>
      <c r="O41" s="47">
        <f t="shared" si="1"/>
        <v>7.8790209790209786</v>
      </c>
      <c r="P41" s="9"/>
    </row>
    <row r="42" spans="1:16">
      <c r="A42" s="13"/>
      <c r="B42" s="39">
        <v>359</v>
      </c>
      <c r="C42" s="21" t="s">
        <v>44</v>
      </c>
      <c r="D42" s="46">
        <v>11866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11866</v>
      </c>
      <c r="O42" s="47">
        <f t="shared" si="1"/>
        <v>8.2979020979020977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SUM(D44:D48)</f>
        <v>33019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-65492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-32473</v>
      </c>
      <c r="O43" s="45">
        <f t="shared" si="1"/>
        <v>-22.708391608391608</v>
      </c>
      <c r="P43" s="10"/>
    </row>
    <row r="44" spans="1:16">
      <c r="A44" s="12"/>
      <c r="B44" s="25">
        <v>361.1</v>
      </c>
      <c r="C44" s="20" t="s">
        <v>64</v>
      </c>
      <c r="D44" s="46">
        <v>7613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7613</v>
      </c>
      <c r="O44" s="47">
        <f t="shared" si="1"/>
        <v>5.3237762237762238</v>
      </c>
      <c r="P44" s="9"/>
    </row>
    <row r="45" spans="1:16">
      <c r="A45" s="12"/>
      <c r="B45" s="25">
        <v>364</v>
      </c>
      <c r="C45" s="20" t="s">
        <v>132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-65492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-65492</v>
      </c>
      <c r="O45" s="47">
        <f t="shared" si="1"/>
        <v>-45.798601398601399</v>
      </c>
      <c r="P45" s="9"/>
    </row>
    <row r="46" spans="1:16">
      <c r="A46" s="12"/>
      <c r="B46" s="25">
        <v>365</v>
      </c>
      <c r="C46" s="20" t="s">
        <v>96</v>
      </c>
      <c r="D46" s="46">
        <v>293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293</v>
      </c>
      <c r="O46" s="47">
        <f t="shared" si="1"/>
        <v>0.2048951048951049</v>
      </c>
      <c r="P46" s="9"/>
    </row>
    <row r="47" spans="1:16">
      <c r="A47" s="12"/>
      <c r="B47" s="25">
        <v>366</v>
      </c>
      <c r="C47" s="20" t="s">
        <v>65</v>
      </c>
      <c r="D47" s="46">
        <v>6966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6966</v>
      </c>
      <c r="O47" s="47">
        <f t="shared" si="1"/>
        <v>4.871328671328671</v>
      </c>
      <c r="P47" s="9"/>
    </row>
    <row r="48" spans="1:16">
      <c r="A48" s="12"/>
      <c r="B48" s="25">
        <v>369.9</v>
      </c>
      <c r="C48" s="20" t="s">
        <v>45</v>
      </c>
      <c r="D48" s="46">
        <v>18147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18147</v>
      </c>
      <c r="O48" s="47">
        <f t="shared" si="1"/>
        <v>12.69020979020979</v>
      </c>
      <c r="P48" s="9"/>
    </row>
    <row r="49" spans="1:119" ht="15.75">
      <c r="A49" s="29" t="s">
        <v>34</v>
      </c>
      <c r="B49" s="30"/>
      <c r="C49" s="31"/>
      <c r="D49" s="32">
        <f t="shared" ref="D49:M49" si="11">SUM(D50:D50)</f>
        <v>758552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758552</v>
      </c>
      <c r="O49" s="45">
        <f t="shared" si="1"/>
        <v>530.45594405594409</v>
      </c>
      <c r="P49" s="9"/>
    </row>
    <row r="50" spans="1:119" ht="15.75" thickBot="1">
      <c r="A50" s="12"/>
      <c r="B50" s="25">
        <v>383</v>
      </c>
      <c r="C50" s="20" t="s">
        <v>109</v>
      </c>
      <c r="D50" s="46">
        <v>758552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758552</v>
      </c>
      <c r="O50" s="47">
        <f t="shared" si="1"/>
        <v>530.45594405594409</v>
      </c>
      <c r="P50" s="9"/>
    </row>
    <row r="51" spans="1:119" ht="16.5" thickBot="1">
      <c r="A51" s="14" t="s">
        <v>41</v>
      </c>
      <c r="B51" s="23"/>
      <c r="C51" s="22"/>
      <c r="D51" s="15">
        <f t="shared" ref="D51:M51" si="12">SUM(D5,D15,D21,D29,D38,D43,D49)</f>
        <v>2495902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621201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3117103</v>
      </c>
      <c r="O51" s="38">
        <f t="shared" si="1"/>
        <v>2179.7923076923075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133</v>
      </c>
      <c r="M53" s="118"/>
      <c r="N53" s="118"/>
      <c r="O53" s="43">
        <v>1430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67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936980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936980</v>
      </c>
      <c r="O5" s="33">
        <f t="shared" ref="O5:O52" si="1">(N5/O$54)</f>
        <v>678.97101449275362</v>
      </c>
      <c r="P5" s="6"/>
    </row>
    <row r="6" spans="1:133">
      <c r="A6" s="12"/>
      <c r="B6" s="25">
        <v>311</v>
      </c>
      <c r="C6" s="20" t="s">
        <v>2</v>
      </c>
      <c r="D6" s="46">
        <v>606784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606784</v>
      </c>
      <c r="O6" s="47">
        <f t="shared" si="1"/>
        <v>439.6985507246377</v>
      </c>
      <c r="P6" s="9"/>
    </row>
    <row r="7" spans="1:133">
      <c r="A7" s="12"/>
      <c r="B7" s="25">
        <v>312.3</v>
      </c>
      <c r="C7" s="20" t="s">
        <v>11</v>
      </c>
      <c r="D7" s="46">
        <v>12423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12423</v>
      </c>
      <c r="O7" s="47">
        <f t="shared" si="1"/>
        <v>9.0021739130434781</v>
      </c>
      <c r="P7" s="9"/>
    </row>
    <row r="8" spans="1:133">
      <c r="A8" s="12"/>
      <c r="B8" s="25">
        <v>312.41000000000003</v>
      </c>
      <c r="C8" s="20" t="s">
        <v>13</v>
      </c>
      <c r="D8" s="46">
        <v>68936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68936</v>
      </c>
      <c r="O8" s="47">
        <f t="shared" si="1"/>
        <v>49.9536231884058</v>
      </c>
      <c r="P8" s="9"/>
    </row>
    <row r="9" spans="1:133">
      <c r="A9" s="12"/>
      <c r="B9" s="25">
        <v>312.42</v>
      </c>
      <c r="C9" s="20" t="s">
        <v>12</v>
      </c>
      <c r="D9" s="46">
        <v>42995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42995</v>
      </c>
      <c r="O9" s="47">
        <f t="shared" si="1"/>
        <v>31.155797101449274</v>
      </c>
      <c r="P9" s="9"/>
    </row>
    <row r="10" spans="1:133">
      <c r="A10" s="12"/>
      <c r="B10" s="25">
        <v>314.10000000000002</v>
      </c>
      <c r="C10" s="20" t="s">
        <v>14</v>
      </c>
      <c r="D10" s="46">
        <v>120783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120783</v>
      </c>
      <c r="O10" s="47">
        <f t="shared" si="1"/>
        <v>87.52391304347826</v>
      </c>
      <c r="P10" s="9"/>
    </row>
    <row r="11" spans="1:133">
      <c r="A11" s="12"/>
      <c r="B11" s="25">
        <v>314.3</v>
      </c>
      <c r="C11" s="20" t="s">
        <v>81</v>
      </c>
      <c r="D11" s="46">
        <v>42585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42585</v>
      </c>
      <c r="O11" s="47">
        <f t="shared" si="1"/>
        <v>30.858695652173914</v>
      </c>
      <c r="P11" s="9"/>
    </row>
    <row r="12" spans="1:133">
      <c r="A12" s="12"/>
      <c r="B12" s="25">
        <v>314.8</v>
      </c>
      <c r="C12" s="20" t="s">
        <v>82</v>
      </c>
      <c r="D12" s="46">
        <v>5687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5687</v>
      </c>
      <c r="O12" s="47">
        <f t="shared" si="1"/>
        <v>4.1210144927536234</v>
      </c>
      <c r="P12" s="9"/>
    </row>
    <row r="13" spans="1:133">
      <c r="A13" s="12"/>
      <c r="B13" s="25">
        <v>315</v>
      </c>
      <c r="C13" s="20" t="s">
        <v>83</v>
      </c>
      <c r="D13" s="46">
        <v>34318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34318</v>
      </c>
      <c r="O13" s="47">
        <f t="shared" si="1"/>
        <v>24.868115942028986</v>
      </c>
      <c r="P13" s="9"/>
    </row>
    <row r="14" spans="1:133">
      <c r="A14" s="12"/>
      <c r="B14" s="25">
        <v>316</v>
      </c>
      <c r="C14" s="20" t="s">
        <v>84</v>
      </c>
      <c r="D14" s="46">
        <v>2186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2186</v>
      </c>
      <c r="O14" s="47">
        <f t="shared" si="1"/>
        <v>1.5840579710144929</v>
      </c>
      <c r="P14" s="9"/>
    </row>
    <row r="15" spans="1:133">
      <c r="A15" s="12"/>
      <c r="B15" s="25">
        <v>319</v>
      </c>
      <c r="C15" s="20" t="s">
        <v>17</v>
      </c>
      <c r="D15" s="46">
        <v>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283</v>
      </c>
      <c r="O15" s="47">
        <f t="shared" si="1"/>
        <v>0.20507246376811594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169150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35798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204948</v>
      </c>
      <c r="O16" s="45">
        <f t="shared" si="1"/>
        <v>148.51304347826087</v>
      </c>
      <c r="P16" s="10"/>
    </row>
    <row r="17" spans="1:16">
      <c r="A17" s="12"/>
      <c r="B17" s="25">
        <v>322</v>
      </c>
      <c r="C17" s="20" t="s">
        <v>0</v>
      </c>
      <c r="D17" s="46">
        <v>49033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49033</v>
      </c>
      <c r="O17" s="47">
        <f t="shared" si="1"/>
        <v>35.531159420289853</v>
      </c>
      <c r="P17" s="9"/>
    </row>
    <row r="18" spans="1:16">
      <c r="A18" s="12"/>
      <c r="B18" s="25">
        <v>323.10000000000002</v>
      </c>
      <c r="C18" s="20" t="s">
        <v>19</v>
      </c>
      <c r="D18" s="46">
        <v>92810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92810</v>
      </c>
      <c r="O18" s="47">
        <f t="shared" si="1"/>
        <v>67.253623188405797</v>
      </c>
      <c r="P18" s="9"/>
    </row>
    <row r="19" spans="1:16">
      <c r="A19" s="12"/>
      <c r="B19" s="25">
        <v>323.7</v>
      </c>
      <c r="C19" s="20" t="s">
        <v>20</v>
      </c>
      <c r="D19" s="46">
        <v>22868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22868</v>
      </c>
      <c r="O19" s="47">
        <f t="shared" si="1"/>
        <v>16.571014492753623</v>
      </c>
      <c r="P19" s="9"/>
    </row>
    <row r="20" spans="1:16">
      <c r="A20" s="12"/>
      <c r="B20" s="25">
        <v>324.20999999999998</v>
      </c>
      <c r="C20" s="20" t="s">
        <v>85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35798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35798</v>
      </c>
      <c r="O20" s="47">
        <f t="shared" si="1"/>
        <v>25.940579710144927</v>
      </c>
      <c r="P20" s="9"/>
    </row>
    <row r="21" spans="1:16">
      <c r="A21" s="12"/>
      <c r="B21" s="25">
        <v>329</v>
      </c>
      <c r="C21" s="20" t="s">
        <v>86</v>
      </c>
      <c r="D21" s="46">
        <v>4439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4439</v>
      </c>
      <c r="O21" s="47">
        <f t="shared" si="1"/>
        <v>3.2166666666666668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SUM(D23:D32)</f>
        <v>279540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223438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502978</v>
      </c>
      <c r="O22" s="45">
        <f t="shared" si="1"/>
        <v>364.4768115942029</v>
      </c>
      <c r="P22" s="10"/>
    </row>
    <row r="23" spans="1:16">
      <c r="A23" s="12"/>
      <c r="B23" s="25">
        <v>331.2</v>
      </c>
      <c r="C23" s="20" t="s">
        <v>87</v>
      </c>
      <c r="D23" s="46">
        <v>139600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139600</v>
      </c>
      <c r="O23" s="47">
        <f t="shared" si="1"/>
        <v>101.15942028985508</v>
      </c>
      <c r="P23" s="9"/>
    </row>
    <row r="24" spans="1:16">
      <c r="A24" s="12"/>
      <c r="B24" s="25">
        <v>331.35</v>
      </c>
      <c r="C24" s="20" t="s">
        <v>117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223438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223438</v>
      </c>
      <c r="O24" s="47">
        <f t="shared" si="1"/>
        <v>161.91159420289856</v>
      </c>
      <c r="P24" s="9"/>
    </row>
    <row r="25" spans="1:16">
      <c r="A25" s="12"/>
      <c r="B25" s="25">
        <v>334.36</v>
      </c>
      <c r="C25" s="20" t="s">
        <v>123</v>
      </c>
      <c r="D25" s="46">
        <v>623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623</v>
      </c>
      <c r="O25" s="47">
        <f t="shared" si="1"/>
        <v>0.45144927536231882</v>
      </c>
      <c r="P25" s="9"/>
    </row>
    <row r="26" spans="1:16">
      <c r="A26" s="12"/>
      <c r="B26" s="25">
        <v>334.7</v>
      </c>
      <c r="C26" s="20" t="s">
        <v>113</v>
      </c>
      <c r="D26" s="46">
        <v>8222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8222</v>
      </c>
      <c r="O26" s="47">
        <f t="shared" si="1"/>
        <v>5.9579710144927533</v>
      </c>
      <c r="P26" s="9"/>
    </row>
    <row r="27" spans="1:16">
      <c r="A27" s="12"/>
      <c r="B27" s="25">
        <v>335.14</v>
      </c>
      <c r="C27" s="20" t="s">
        <v>89</v>
      </c>
      <c r="D27" s="46">
        <v>141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</v>
      </c>
      <c r="O27" s="47">
        <f t="shared" si="1"/>
        <v>0.10217391304347827</v>
      </c>
      <c r="P27" s="9"/>
    </row>
    <row r="28" spans="1:16">
      <c r="A28" s="12"/>
      <c r="B28" s="25">
        <v>335.15</v>
      </c>
      <c r="C28" s="20" t="s">
        <v>105</v>
      </c>
      <c r="D28" s="46">
        <v>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196</v>
      </c>
      <c r="O28" s="47">
        <f t="shared" si="1"/>
        <v>0.14202898550724638</v>
      </c>
      <c r="P28" s="9"/>
    </row>
    <row r="29" spans="1:16">
      <c r="A29" s="12"/>
      <c r="B29" s="25">
        <v>335.16</v>
      </c>
      <c r="C29" s="20" t="s">
        <v>90</v>
      </c>
      <c r="D29" s="46">
        <v>32504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32504</v>
      </c>
      <c r="O29" s="47">
        <f t="shared" si="1"/>
        <v>23.553623188405798</v>
      </c>
      <c r="P29" s="9"/>
    </row>
    <row r="30" spans="1:16">
      <c r="A30" s="12"/>
      <c r="B30" s="25">
        <v>335.18</v>
      </c>
      <c r="C30" s="20" t="s">
        <v>91</v>
      </c>
      <c r="D30" s="46">
        <v>84196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84196</v>
      </c>
      <c r="O30" s="47">
        <f t="shared" si="1"/>
        <v>61.01159420289855</v>
      </c>
      <c r="P30" s="9"/>
    </row>
    <row r="31" spans="1:16">
      <c r="A31" s="12"/>
      <c r="B31" s="25">
        <v>335.23</v>
      </c>
      <c r="C31" s="20" t="s">
        <v>124</v>
      </c>
      <c r="D31" s="46">
        <v>3906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3906</v>
      </c>
      <c r="O31" s="47">
        <f t="shared" si="1"/>
        <v>2.8304347826086955</v>
      </c>
      <c r="P31" s="9"/>
    </row>
    <row r="32" spans="1:16">
      <c r="A32" s="12"/>
      <c r="B32" s="25">
        <v>335.49</v>
      </c>
      <c r="C32" s="20" t="s">
        <v>108</v>
      </c>
      <c r="D32" s="46">
        <v>10152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10152</v>
      </c>
      <c r="O32" s="47">
        <f t="shared" si="1"/>
        <v>7.3565217391304349</v>
      </c>
      <c r="P32" s="9"/>
    </row>
    <row r="33" spans="1:16" ht="15.75">
      <c r="A33" s="29" t="s">
        <v>32</v>
      </c>
      <c r="B33" s="30"/>
      <c r="C33" s="31"/>
      <c r="D33" s="32">
        <f t="shared" ref="D33:M33" si="7">SUM(D34:D41)</f>
        <v>233370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569892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803262</v>
      </c>
      <c r="O33" s="45">
        <f t="shared" si="1"/>
        <v>582.07391304347823</v>
      </c>
      <c r="P33" s="10"/>
    </row>
    <row r="34" spans="1:16">
      <c r="A34" s="12"/>
      <c r="B34" s="25">
        <v>341.9</v>
      </c>
      <c r="C34" s="20" t="s">
        <v>92</v>
      </c>
      <c r="D34" s="46">
        <v>5762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5762</v>
      </c>
      <c r="O34" s="47">
        <f t="shared" si="1"/>
        <v>4.1753623188405795</v>
      </c>
      <c r="P34" s="9"/>
    </row>
    <row r="35" spans="1:16">
      <c r="A35" s="12"/>
      <c r="B35" s="25">
        <v>342.1</v>
      </c>
      <c r="C35" s="20" t="s">
        <v>36</v>
      </c>
      <c r="D35" s="46">
        <v>804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804</v>
      </c>
      <c r="O35" s="47">
        <f t="shared" si="1"/>
        <v>0.58260869565217388</v>
      </c>
      <c r="P35" s="9"/>
    </row>
    <row r="36" spans="1:16">
      <c r="A36" s="12"/>
      <c r="B36" s="25">
        <v>343.3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567655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567655</v>
      </c>
      <c r="O36" s="47">
        <f t="shared" si="1"/>
        <v>411.34420289855075</v>
      </c>
      <c r="P36" s="9"/>
    </row>
    <row r="37" spans="1:16">
      <c r="A37" s="12"/>
      <c r="B37" s="25">
        <v>343.4</v>
      </c>
      <c r="C37" s="20" t="s">
        <v>39</v>
      </c>
      <c r="D37" s="46">
        <v>179670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179670</v>
      </c>
      <c r="O37" s="47">
        <f t="shared" si="1"/>
        <v>130.19565217391303</v>
      </c>
      <c r="P37" s="9"/>
    </row>
    <row r="38" spans="1:16">
      <c r="A38" s="12"/>
      <c r="B38" s="25">
        <v>343.5</v>
      </c>
      <c r="C38" s="20" t="s">
        <v>125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2237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2237</v>
      </c>
      <c r="O38" s="47">
        <f t="shared" si="1"/>
        <v>1.6210144927536232</v>
      </c>
      <c r="P38" s="9"/>
    </row>
    <row r="39" spans="1:16">
      <c r="A39" s="12"/>
      <c r="B39" s="25">
        <v>343.7</v>
      </c>
      <c r="C39" s="20" t="s">
        <v>126</v>
      </c>
      <c r="D39" s="46">
        <v>6525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6525</v>
      </c>
      <c r="O39" s="47">
        <f t="shared" si="1"/>
        <v>4.7282608695652177</v>
      </c>
      <c r="P39" s="9"/>
    </row>
    <row r="40" spans="1:16">
      <c r="A40" s="12"/>
      <c r="B40" s="25">
        <v>343.9</v>
      </c>
      <c r="C40" s="20" t="s">
        <v>93</v>
      </c>
      <c r="D40" s="46">
        <v>39764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39764</v>
      </c>
      <c r="O40" s="47">
        <f t="shared" si="1"/>
        <v>28.814492753623188</v>
      </c>
      <c r="P40" s="9"/>
    </row>
    <row r="41" spans="1:16">
      <c r="A41" s="12"/>
      <c r="B41" s="25">
        <v>347.4</v>
      </c>
      <c r="C41" s="20" t="s">
        <v>127</v>
      </c>
      <c r="D41" s="46">
        <v>845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845</v>
      </c>
      <c r="O41" s="47">
        <f t="shared" si="1"/>
        <v>0.6123188405797102</v>
      </c>
      <c r="P41" s="9"/>
    </row>
    <row r="42" spans="1:16" ht="15.75">
      <c r="A42" s="29" t="s">
        <v>33</v>
      </c>
      <c r="B42" s="30"/>
      <c r="C42" s="31"/>
      <c r="D42" s="32">
        <f t="shared" ref="D42:M42" si="9">SUM(D43:D46)</f>
        <v>47651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2" si="10">SUM(D42:M42)</f>
        <v>47651</v>
      </c>
      <c r="O42" s="45">
        <f t="shared" si="1"/>
        <v>34.529710144927535</v>
      </c>
      <c r="P42" s="10"/>
    </row>
    <row r="43" spans="1:16">
      <c r="A43" s="13"/>
      <c r="B43" s="39">
        <v>351.1</v>
      </c>
      <c r="C43" s="21" t="s">
        <v>94</v>
      </c>
      <c r="D43" s="46">
        <v>26247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26247</v>
      </c>
      <c r="O43" s="47">
        <f t="shared" si="1"/>
        <v>19.019565217391303</v>
      </c>
      <c r="P43" s="9"/>
    </row>
    <row r="44" spans="1:16">
      <c r="A44" s="13"/>
      <c r="B44" s="39">
        <v>354</v>
      </c>
      <c r="C44" s="21" t="s">
        <v>95</v>
      </c>
      <c r="D44" s="46">
        <v>6378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6378</v>
      </c>
      <c r="O44" s="47">
        <f t="shared" si="1"/>
        <v>4.6217391304347828</v>
      </c>
      <c r="P44" s="9"/>
    </row>
    <row r="45" spans="1:16">
      <c r="A45" s="13"/>
      <c r="B45" s="39">
        <v>358.2</v>
      </c>
      <c r="C45" s="21" t="s">
        <v>120</v>
      </c>
      <c r="D45" s="46">
        <v>3223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3223</v>
      </c>
      <c r="O45" s="47">
        <f t="shared" si="1"/>
        <v>2.3355072463768116</v>
      </c>
      <c r="P45" s="9"/>
    </row>
    <row r="46" spans="1:16">
      <c r="A46" s="13"/>
      <c r="B46" s="39">
        <v>359</v>
      </c>
      <c r="C46" s="21" t="s">
        <v>44</v>
      </c>
      <c r="D46" s="46">
        <v>11803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11803</v>
      </c>
      <c r="O46" s="47">
        <f t="shared" si="1"/>
        <v>8.5528985507246382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SUM(D48:D51)</f>
        <v>52306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1050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53356</v>
      </c>
      <c r="O47" s="45">
        <f t="shared" si="1"/>
        <v>38.663768115942027</v>
      </c>
      <c r="P47" s="10"/>
    </row>
    <row r="48" spans="1:16">
      <c r="A48" s="12"/>
      <c r="B48" s="25">
        <v>361.1</v>
      </c>
      <c r="C48" s="20" t="s">
        <v>64</v>
      </c>
      <c r="D48" s="46">
        <v>7701</v>
      </c>
      <c r="E48" s="46">
        <v>0</v>
      </c>
      <c r="F48" s="46">
        <v>0</v>
      </c>
      <c r="G48" s="46">
        <v>0</v>
      </c>
      <c r="H48" s="46">
        <v>0</v>
      </c>
      <c r="I48" s="46">
        <v>1050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8751</v>
      </c>
      <c r="O48" s="47">
        <f t="shared" si="1"/>
        <v>6.3413043478260871</v>
      </c>
      <c r="P48" s="9"/>
    </row>
    <row r="49" spans="1:119">
      <c r="A49" s="12"/>
      <c r="B49" s="25">
        <v>365</v>
      </c>
      <c r="C49" s="20" t="s">
        <v>96</v>
      </c>
      <c r="D49" s="46">
        <v>12173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12173</v>
      </c>
      <c r="O49" s="47">
        <f t="shared" si="1"/>
        <v>8.8210144927536227</v>
      </c>
      <c r="P49" s="9"/>
    </row>
    <row r="50" spans="1:119">
      <c r="A50" s="12"/>
      <c r="B50" s="25">
        <v>366</v>
      </c>
      <c r="C50" s="20" t="s">
        <v>65</v>
      </c>
      <c r="D50" s="46">
        <v>8503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8503</v>
      </c>
      <c r="O50" s="47">
        <f t="shared" si="1"/>
        <v>6.1615942028985504</v>
      </c>
      <c r="P50" s="9"/>
    </row>
    <row r="51" spans="1:119" ht="15.75" thickBot="1">
      <c r="A51" s="12"/>
      <c r="B51" s="25">
        <v>369.9</v>
      </c>
      <c r="C51" s="20" t="s">
        <v>45</v>
      </c>
      <c r="D51" s="46">
        <v>23929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23929</v>
      </c>
      <c r="O51" s="47">
        <f t="shared" si="1"/>
        <v>17.339855072463767</v>
      </c>
      <c r="P51" s="9"/>
    </row>
    <row r="52" spans="1:119" ht="16.5" thickBot="1">
      <c r="A52" s="14" t="s">
        <v>41</v>
      </c>
      <c r="B52" s="23"/>
      <c r="C52" s="22"/>
      <c r="D52" s="15">
        <f>SUM(D5,D16,D22,D33,D42,D47)</f>
        <v>1718997</v>
      </c>
      <c r="E52" s="15">
        <f t="shared" ref="E52:M52" si="12">SUM(E5,E16,E22,E33,E42,E47)</f>
        <v>0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830178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10"/>
        <v>2549175</v>
      </c>
      <c r="O52" s="38">
        <f t="shared" si="1"/>
        <v>1847.2282608695652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128</v>
      </c>
      <c r="M54" s="118"/>
      <c r="N54" s="118"/>
      <c r="O54" s="43">
        <v>1380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67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838169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838169</v>
      </c>
      <c r="O5" s="33">
        <f t="shared" ref="O5:O47" si="1">(N5/O$49)</f>
        <v>628.31259370314842</v>
      </c>
      <c r="P5" s="6"/>
    </row>
    <row r="6" spans="1:133">
      <c r="A6" s="12"/>
      <c r="B6" s="25">
        <v>311</v>
      </c>
      <c r="C6" s="20" t="s">
        <v>2</v>
      </c>
      <c r="D6" s="46">
        <v>556193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556193</v>
      </c>
      <c r="O6" s="47">
        <f t="shared" si="1"/>
        <v>416.93628185907045</v>
      </c>
      <c r="P6" s="9"/>
    </row>
    <row r="7" spans="1:133">
      <c r="A7" s="12"/>
      <c r="B7" s="25">
        <v>312.3</v>
      </c>
      <c r="C7" s="20" t="s">
        <v>11</v>
      </c>
      <c r="D7" s="46">
        <v>11791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11791</v>
      </c>
      <c r="O7" s="47">
        <f t="shared" si="1"/>
        <v>8.8388305847076456</v>
      </c>
      <c r="P7" s="9"/>
    </row>
    <row r="8" spans="1:133">
      <c r="A8" s="12"/>
      <c r="B8" s="25">
        <v>312.41000000000003</v>
      </c>
      <c r="C8" s="20" t="s">
        <v>13</v>
      </c>
      <c r="D8" s="46">
        <v>65447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65447</v>
      </c>
      <c r="O8" s="47">
        <f t="shared" si="1"/>
        <v>49.060719640179911</v>
      </c>
      <c r="P8" s="9"/>
    </row>
    <row r="9" spans="1:133">
      <c r="A9" s="12"/>
      <c r="B9" s="25">
        <v>312.42</v>
      </c>
      <c r="C9" s="20" t="s">
        <v>12</v>
      </c>
      <c r="D9" s="46">
        <v>41480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41480</v>
      </c>
      <c r="O9" s="47">
        <f t="shared" si="1"/>
        <v>31.094452773613192</v>
      </c>
      <c r="P9" s="9"/>
    </row>
    <row r="10" spans="1:133">
      <c r="A10" s="12"/>
      <c r="B10" s="25">
        <v>314.10000000000002</v>
      </c>
      <c r="C10" s="20" t="s">
        <v>14</v>
      </c>
      <c r="D10" s="46">
        <v>107308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107308</v>
      </c>
      <c r="O10" s="47">
        <f t="shared" si="1"/>
        <v>80.440779610194909</v>
      </c>
      <c r="P10" s="9"/>
    </row>
    <row r="11" spans="1:133">
      <c r="A11" s="12"/>
      <c r="B11" s="25">
        <v>314.3</v>
      </c>
      <c r="C11" s="20" t="s">
        <v>81</v>
      </c>
      <c r="D11" s="46">
        <v>39189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39189</v>
      </c>
      <c r="O11" s="47">
        <f t="shared" si="1"/>
        <v>29.377061469265367</v>
      </c>
      <c r="P11" s="9"/>
    </row>
    <row r="12" spans="1:133">
      <c r="A12" s="12"/>
      <c r="B12" s="25">
        <v>314.8</v>
      </c>
      <c r="C12" s="20" t="s">
        <v>82</v>
      </c>
      <c r="D12" s="46">
        <v>4491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4491</v>
      </c>
      <c r="O12" s="47">
        <f t="shared" si="1"/>
        <v>3.3665667166416791</v>
      </c>
      <c r="P12" s="9"/>
    </row>
    <row r="13" spans="1:133">
      <c r="A13" s="12"/>
      <c r="B13" s="25">
        <v>315</v>
      </c>
      <c r="C13" s="20" t="s">
        <v>83</v>
      </c>
      <c r="D13" s="46">
        <v>9872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9872</v>
      </c>
      <c r="O13" s="47">
        <f t="shared" si="1"/>
        <v>7.4002998500749628</v>
      </c>
      <c r="P13" s="9"/>
    </row>
    <row r="14" spans="1:133">
      <c r="A14" s="12"/>
      <c r="B14" s="25">
        <v>316</v>
      </c>
      <c r="C14" s="20" t="s">
        <v>84</v>
      </c>
      <c r="D14" s="46">
        <v>2398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2398</v>
      </c>
      <c r="O14" s="47">
        <f t="shared" si="1"/>
        <v>1.7976011994002998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212061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45275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257336</v>
      </c>
      <c r="O15" s="45">
        <f t="shared" si="1"/>
        <v>192.9055472263868</v>
      </c>
      <c r="P15" s="10"/>
    </row>
    <row r="16" spans="1:133">
      <c r="A16" s="12"/>
      <c r="B16" s="25">
        <v>322</v>
      </c>
      <c r="C16" s="20" t="s">
        <v>0</v>
      </c>
      <c r="D16" s="46">
        <v>58435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58435</v>
      </c>
      <c r="O16" s="47">
        <f t="shared" si="1"/>
        <v>43.804347826086953</v>
      </c>
      <c r="P16" s="9"/>
    </row>
    <row r="17" spans="1:16">
      <c r="A17" s="12"/>
      <c r="B17" s="25">
        <v>323.10000000000002</v>
      </c>
      <c r="C17" s="20" t="s">
        <v>19</v>
      </c>
      <c r="D17" s="46">
        <v>102815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102815</v>
      </c>
      <c r="O17" s="47">
        <f t="shared" si="1"/>
        <v>77.072713643178417</v>
      </c>
      <c r="P17" s="9"/>
    </row>
    <row r="18" spans="1:16">
      <c r="A18" s="12"/>
      <c r="B18" s="25">
        <v>323.7</v>
      </c>
      <c r="C18" s="20" t="s">
        <v>20</v>
      </c>
      <c r="D18" s="46">
        <v>21628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21628</v>
      </c>
      <c r="O18" s="47">
        <f t="shared" si="1"/>
        <v>16.212893553223388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45275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45275</v>
      </c>
      <c r="O19" s="47">
        <f t="shared" si="1"/>
        <v>33.939280359820089</v>
      </c>
      <c r="P19" s="9"/>
    </row>
    <row r="20" spans="1:16">
      <c r="A20" s="12"/>
      <c r="B20" s="25">
        <v>329</v>
      </c>
      <c r="C20" s="20" t="s">
        <v>86</v>
      </c>
      <c r="D20" s="46">
        <v>29183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29183</v>
      </c>
      <c r="O20" s="47">
        <f t="shared" si="1"/>
        <v>21.876311844077961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248829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1026675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1275504</v>
      </c>
      <c r="O21" s="45">
        <f t="shared" si="1"/>
        <v>956.14992503748124</v>
      </c>
      <c r="P21" s="10"/>
    </row>
    <row r="22" spans="1:16">
      <c r="A22" s="12"/>
      <c r="B22" s="25">
        <v>331.2</v>
      </c>
      <c r="C22" s="20" t="s">
        <v>87</v>
      </c>
      <c r="D22" s="46">
        <v>8862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8862</v>
      </c>
      <c r="O22" s="47">
        <f t="shared" si="1"/>
        <v>6.6431784107946026</v>
      </c>
      <c r="P22" s="9"/>
    </row>
    <row r="23" spans="1:16">
      <c r="A23" s="12"/>
      <c r="B23" s="25">
        <v>331.35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928684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928684</v>
      </c>
      <c r="O23" s="47">
        <f t="shared" si="1"/>
        <v>696.16491754122933</v>
      </c>
      <c r="P23" s="9"/>
    </row>
    <row r="24" spans="1:16">
      <c r="A24" s="12"/>
      <c r="B24" s="25">
        <v>334.2</v>
      </c>
      <c r="C24" s="20" t="s">
        <v>70</v>
      </c>
      <c r="D24" s="46">
        <v>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500</v>
      </c>
      <c r="O24" s="47">
        <f t="shared" si="1"/>
        <v>0.3748125937031484</v>
      </c>
      <c r="P24" s="9"/>
    </row>
    <row r="25" spans="1:16">
      <c r="A25" s="12"/>
      <c r="B25" s="25">
        <v>334.7</v>
      </c>
      <c r="C25" s="20" t="s">
        <v>113</v>
      </c>
      <c r="D25" s="46">
        <v>119486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119486</v>
      </c>
      <c r="O25" s="47">
        <f t="shared" si="1"/>
        <v>89.569715142428791</v>
      </c>
      <c r="P25" s="9"/>
    </row>
    <row r="26" spans="1:16">
      <c r="A26" s="12"/>
      <c r="B26" s="25">
        <v>335.14</v>
      </c>
      <c r="C26" s="20" t="s">
        <v>89</v>
      </c>
      <c r="D26" s="46">
        <v>188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188</v>
      </c>
      <c r="O26" s="47">
        <f t="shared" si="1"/>
        <v>0.1409295352323838</v>
      </c>
      <c r="P26" s="9"/>
    </row>
    <row r="27" spans="1:16">
      <c r="A27" s="12"/>
      <c r="B27" s="25">
        <v>335.15</v>
      </c>
      <c r="C27" s="20" t="s">
        <v>105</v>
      </c>
      <c r="D27" s="46">
        <v>196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196</v>
      </c>
      <c r="O27" s="47">
        <f t="shared" si="1"/>
        <v>0.14692653673163419</v>
      </c>
      <c r="P27" s="9"/>
    </row>
    <row r="28" spans="1:16">
      <c r="A28" s="12"/>
      <c r="B28" s="25">
        <v>335.16</v>
      </c>
      <c r="C28" s="20" t="s">
        <v>90</v>
      </c>
      <c r="D28" s="46">
        <v>30988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30988</v>
      </c>
      <c r="O28" s="47">
        <f t="shared" si="1"/>
        <v>23.229385307346327</v>
      </c>
      <c r="P28" s="9"/>
    </row>
    <row r="29" spans="1:16">
      <c r="A29" s="12"/>
      <c r="B29" s="25">
        <v>335.18</v>
      </c>
      <c r="C29" s="20" t="s">
        <v>91</v>
      </c>
      <c r="D29" s="46">
        <v>78930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78930</v>
      </c>
      <c r="O29" s="47">
        <f t="shared" si="1"/>
        <v>59.167916041979012</v>
      </c>
      <c r="P29" s="9"/>
    </row>
    <row r="30" spans="1:16">
      <c r="A30" s="12"/>
      <c r="B30" s="25">
        <v>335.49</v>
      </c>
      <c r="C30" s="20" t="s">
        <v>108</v>
      </c>
      <c r="D30" s="46">
        <v>9679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9679</v>
      </c>
      <c r="O30" s="47">
        <f t="shared" si="1"/>
        <v>7.255622188905547</v>
      </c>
      <c r="P30" s="9"/>
    </row>
    <row r="31" spans="1:16">
      <c r="A31" s="12"/>
      <c r="B31" s="25">
        <v>337.3</v>
      </c>
      <c r="C31" s="20" t="s">
        <v>118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97991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7" si="7">SUM(D31:M31)</f>
        <v>97991</v>
      </c>
      <c r="O31" s="47">
        <f t="shared" si="1"/>
        <v>73.456521739130437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SUM(D33:D36)</f>
        <v>223789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561657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785446</v>
      </c>
      <c r="O32" s="45">
        <f t="shared" si="1"/>
        <v>588.79010494752629</v>
      </c>
      <c r="P32" s="10"/>
    </row>
    <row r="33" spans="1:119">
      <c r="A33" s="12"/>
      <c r="B33" s="25">
        <v>341.9</v>
      </c>
      <c r="C33" s="20" t="s">
        <v>92</v>
      </c>
      <c r="D33" s="46">
        <v>15386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15386</v>
      </c>
      <c r="O33" s="47">
        <f t="shared" si="1"/>
        <v>11.533733133433284</v>
      </c>
      <c r="P33" s="9"/>
    </row>
    <row r="34" spans="1:119">
      <c r="A34" s="12"/>
      <c r="B34" s="25">
        <v>343.3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561657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561657</v>
      </c>
      <c r="O34" s="47">
        <f t="shared" si="1"/>
        <v>421.0322338830585</v>
      </c>
      <c r="P34" s="9"/>
    </row>
    <row r="35" spans="1:119">
      <c r="A35" s="12"/>
      <c r="B35" s="25">
        <v>343.4</v>
      </c>
      <c r="C35" s="20" t="s">
        <v>39</v>
      </c>
      <c r="D35" s="46">
        <v>171897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171897</v>
      </c>
      <c r="O35" s="47">
        <f t="shared" si="1"/>
        <v>128.85832083958022</v>
      </c>
      <c r="P35" s="9"/>
    </row>
    <row r="36" spans="1:119">
      <c r="A36" s="12"/>
      <c r="B36" s="25">
        <v>343.9</v>
      </c>
      <c r="C36" s="20" t="s">
        <v>93</v>
      </c>
      <c r="D36" s="46">
        <v>36506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36506</v>
      </c>
      <c r="O36" s="47">
        <f t="shared" si="1"/>
        <v>27.365817091454272</v>
      </c>
      <c r="P36" s="9"/>
    </row>
    <row r="37" spans="1:119" ht="15.75">
      <c r="A37" s="29" t="s">
        <v>33</v>
      </c>
      <c r="B37" s="30"/>
      <c r="C37" s="31"/>
      <c r="D37" s="32">
        <f t="shared" ref="D37:M37" si="9">SUM(D38:D41)</f>
        <v>29655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29655</v>
      </c>
      <c r="O37" s="45">
        <f t="shared" si="1"/>
        <v>22.230134932533733</v>
      </c>
      <c r="P37" s="10"/>
    </row>
    <row r="38" spans="1:119">
      <c r="A38" s="13"/>
      <c r="B38" s="39">
        <v>351.1</v>
      </c>
      <c r="C38" s="21" t="s">
        <v>94</v>
      </c>
      <c r="D38" s="46">
        <v>12241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12241</v>
      </c>
      <c r="O38" s="47">
        <f t="shared" si="1"/>
        <v>9.1761619190404797</v>
      </c>
      <c r="P38" s="9"/>
    </row>
    <row r="39" spans="1:119">
      <c r="A39" s="13"/>
      <c r="B39" s="39">
        <v>351.2</v>
      </c>
      <c r="C39" s="21" t="s">
        <v>119</v>
      </c>
      <c r="D39" s="46">
        <v>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</v>
      </c>
      <c r="O39" s="47">
        <f t="shared" si="1"/>
        <v>8.9955022488755615E-3</v>
      </c>
      <c r="P39" s="9"/>
    </row>
    <row r="40" spans="1:119">
      <c r="A40" s="13"/>
      <c r="B40" s="39">
        <v>358.2</v>
      </c>
      <c r="C40" s="21" t="s">
        <v>120</v>
      </c>
      <c r="D40" s="46">
        <v>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613</v>
      </c>
      <c r="O40" s="47">
        <f t="shared" si="1"/>
        <v>0.45952023988005997</v>
      </c>
      <c r="P40" s="9"/>
    </row>
    <row r="41" spans="1:119">
      <c r="A41" s="13"/>
      <c r="B41" s="39">
        <v>359</v>
      </c>
      <c r="C41" s="21" t="s">
        <v>44</v>
      </c>
      <c r="D41" s="46">
        <v>16789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16789</v>
      </c>
      <c r="O41" s="47">
        <f t="shared" si="1"/>
        <v>12.585457271364318</v>
      </c>
      <c r="P41" s="9"/>
    </row>
    <row r="42" spans="1:119" ht="15.75">
      <c r="A42" s="29" t="s">
        <v>3</v>
      </c>
      <c r="B42" s="30"/>
      <c r="C42" s="31"/>
      <c r="D42" s="32">
        <f t="shared" ref="D42:M42" si="10">SUM(D43:D46)</f>
        <v>36497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791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37288</v>
      </c>
      <c r="O42" s="45">
        <f t="shared" si="1"/>
        <v>27.952023988005998</v>
      </c>
      <c r="P42" s="10"/>
    </row>
    <row r="43" spans="1:119">
      <c r="A43" s="12"/>
      <c r="B43" s="25">
        <v>361.1</v>
      </c>
      <c r="C43" s="20" t="s">
        <v>64</v>
      </c>
      <c r="D43" s="46">
        <v>5804</v>
      </c>
      <c r="E43" s="46">
        <v>0</v>
      </c>
      <c r="F43" s="46">
        <v>0</v>
      </c>
      <c r="G43" s="46">
        <v>0</v>
      </c>
      <c r="H43" s="46">
        <v>0</v>
      </c>
      <c r="I43" s="46">
        <v>791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6595</v>
      </c>
      <c r="O43" s="47">
        <f t="shared" si="1"/>
        <v>4.9437781109445273</v>
      </c>
      <c r="P43" s="9"/>
    </row>
    <row r="44" spans="1:119">
      <c r="A44" s="12"/>
      <c r="B44" s="25">
        <v>365</v>
      </c>
      <c r="C44" s="20" t="s">
        <v>96</v>
      </c>
      <c r="D44" s="46">
        <v>507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507</v>
      </c>
      <c r="O44" s="47">
        <f t="shared" si="1"/>
        <v>0.38005997001499248</v>
      </c>
      <c r="P44" s="9"/>
    </row>
    <row r="45" spans="1:119">
      <c r="A45" s="12"/>
      <c r="B45" s="25">
        <v>366</v>
      </c>
      <c r="C45" s="20" t="s">
        <v>65</v>
      </c>
      <c r="D45" s="46">
        <v>5264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5264</v>
      </c>
      <c r="O45" s="47">
        <f t="shared" si="1"/>
        <v>3.9460269865067468</v>
      </c>
      <c r="P45" s="9"/>
    </row>
    <row r="46" spans="1:119" ht="15.75" thickBot="1">
      <c r="A46" s="12"/>
      <c r="B46" s="25">
        <v>369.9</v>
      </c>
      <c r="C46" s="20" t="s">
        <v>45</v>
      </c>
      <c r="D46" s="46">
        <v>24922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24922</v>
      </c>
      <c r="O46" s="47">
        <f t="shared" si="1"/>
        <v>18.682158920539731</v>
      </c>
      <c r="P46" s="9"/>
    </row>
    <row r="47" spans="1:119" ht="16.5" thickBot="1">
      <c r="A47" s="14" t="s">
        <v>41</v>
      </c>
      <c r="B47" s="23"/>
      <c r="C47" s="22"/>
      <c r="D47" s="15">
        <f>SUM(D5,D15,D21,D32,D37,D42)</f>
        <v>1589000</v>
      </c>
      <c r="E47" s="15">
        <f t="shared" ref="E47:M47" si="11">SUM(E5,E15,E21,E32,E37,E42)</f>
        <v>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1634398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7"/>
        <v>3223398</v>
      </c>
      <c r="O47" s="38">
        <f t="shared" si="1"/>
        <v>2416.3403298350827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121</v>
      </c>
      <c r="M49" s="118"/>
      <c r="N49" s="118"/>
      <c r="O49" s="43">
        <v>1334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67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820797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820797</v>
      </c>
      <c r="O5" s="33">
        <f t="shared" ref="O5:O41" si="1">(N5/O$43)</f>
        <v>624.18022813688208</v>
      </c>
      <c r="P5" s="6"/>
    </row>
    <row r="6" spans="1:133">
      <c r="A6" s="12"/>
      <c r="B6" s="25">
        <v>311</v>
      </c>
      <c r="C6" s="20" t="s">
        <v>2</v>
      </c>
      <c r="D6" s="46">
        <v>513922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513922</v>
      </c>
      <c r="O6" s="47">
        <f t="shared" si="1"/>
        <v>390.81520912547529</v>
      </c>
      <c r="P6" s="9"/>
    </row>
    <row r="7" spans="1:133">
      <c r="A7" s="12"/>
      <c r="B7" s="25">
        <v>312.3</v>
      </c>
      <c r="C7" s="20" t="s">
        <v>11</v>
      </c>
      <c r="D7" s="46">
        <v>11539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11539</v>
      </c>
      <c r="O7" s="47">
        <f t="shared" si="1"/>
        <v>8.7749049429657795</v>
      </c>
      <c r="P7" s="9"/>
    </row>
    <row r="8" spans="1:133">
      <c r="A8" s="12"/>
      <c r="B8" s="25">
        <v>312.41000000000003</v>
      </c>
      <c r="C8" s="20" t="s">
        <v>13</v>
      </c>
      <c r="D8" s="46">
        <v>64016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64016</v>
      </c>
      <c r="O8" s="47">
        <f t="shared" si="1"/>
        <v>48.681368821292779</v>
      </c>
      <c r="P8" s="9"/>
    </row>
    <row r="9" spans="1:133">
      <c r="A9" s="12"/>
      <c r="B9" s="25">
        <v>312.42</v>
      </c>
      <c r="C9" s="20" t="s">
        <v>12</v>
      </c>
      <c r="D9" s="46">
        <v>40410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40410</v>
      </c>
      <c r="O9" s="47">
        <f t="shared" si="1"/>
        <v>30.730038022813687</v>
      </c>
      <c r="P9" s="9"/>
    </row>
    <row r="10" spans="1:133">
      <c r="A10" s="12"/>
      <c r="B10" s="25">
        <v>314.10000000000002</v>
      </c>
      <c r="C10" s="20" t="s">
        <v>14</v>
      </c>
      <c r="D10" s="46">
        <v>113886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113886</v>
      </c>
      <c r="O10" s="47">
        <f t="shared" si="1"/>
        <v>86.605323193916348</v>
      </c>
      <c r="P10" s="9"/>
    </row>
    <row r="11" spans="1:133">
      <c r="A11" s="12"/>
      <c r="B11" s="25">
        <v>314.3</v>
      </c>
      <c r="C11" s="20" t="s">
        <v>81</v>
      </c>
      <c r="D11" s="46">
        <v>49221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49221</v>
      </c>
      <c r="O11" s="47">
        <f t="shared" si="1"/>
        <v>37.430418250950574</v>
      </c>
      <c r="P11" s="9"/>
    </row>
    <row r="12" spans="1:133">
      <c r="A12" s="12"/>
      <c r="B12" s="25">
        <v>314.8</v>
      </c>
      <c r="C12" s="20" t="s">
        <v>82</v>
      </c>
      <c r="D12" s="46">
        <v>1789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1789</v>
      </c>
      <c r="O12" s="47">
        <f t="shared" si="1"/>
        <v>1.3604562737642585</v>
      </c>
      <c r="P12" s="9"/>
    </row>
    <row r="13" spans="1:133">
      <c r="A13" s="12"/>
      <c r="B13" s="25">
        <v>315</v>
      </c>
      <c r="C13" s="20" t="s">
        <v>83</v>
      </c>
      <c r="D13" s="46">
        <v>23922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23922</v>
      </c>
      <c r="O13" s="47">
        <f t="shared" si="1"/>
        <v>18.191634980988592</v>
      </c>
      <c r="P13" s="9"/>
    </row>
    <row r="14" spans="1:133">
      <c r="A14" s="12"/>
      <c r="B14" s="25">
        <v>316</v>
      </c>
      <c r="C14" s="20" t="s">
        <v>84</v>
      </c>
      <c r="D14" s="46">
        <v>2092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2092</v>
      </c>
      <c r="O14" s="47">
        <f t="shared" si="1"/>
        <v>1.5908745247148288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147810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6237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1" si="4">SUM(D15:M15)</f>
        <v>154047</v>
      </c>
      <c r="O15" s="45">
        <f t="shared" si="1"/>
        <v>117.14600760456274</v>
      </c>
      <c r="P15" s="10"/>
    </row>
    <row r="16" spans="1:133">
      <c r="A16" s="12"/>
      <c r="B16" s="25">
        <v>322</v>
      </c>
      <c r="C16" s="20" t="s">
        <v>0</v>
      </c>
      <c r="D16" s="46">
        <v>20686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20686</v>
      </c>
      <c r="O16" s="47">
        <f t="shared" si="1"/>
        <v>15.730798479087452</v>
      </c>
      <c r="P16" s="9"/>
    </row>
    <row r="17" spans="1:16">
      <c r="A17" s="12"/>
      <c r="B17" s="25">
        <v>323.10000000000002</v>
      </c>
      <c r="C17" s="20" t="s">
        <v>19</v>
      </c>
      <c r="D17" s="46">
        <v>109963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109963</v>
      </c>
      <c r="O17" s="47">
        <f t="shared" si="1"/>
        <v>83.622053231939162</v>
      </c>
      <c r="P17" s="9"/>
    </row>
    <row r="18" spans="1:16">
      <c r="A18" s="12"/>
      <c r="B18" s="25">
        <v>323.7</v>
      </c>
      <c r="C18" s="20" t="s">
        <v>20</v>
      </c>
      <c r="D18" s="46">
        <v>17161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17161</v>
      </c>
      <c r="O18" s="47">
        <f t="shared" si="1"/>
        <v>13.050190114068441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6237</v>
      </c>
      <c r="O19" s="47">
        <f t="shared" si="1"/>
        <v>4.7429657794676805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142549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142549</v>
      </c>
      <c r="O20" s="45">
        <f t="shared" si="1"/>
        <v>108.40228136882129</v>
      </c>
      <c r="P20" s="10"/>
    </row>
    <row r="21" spans="1:16">
      <c r="A21" s="12"/>
      <c r="B21" s="25">
        <v>331.2</v>
      </c>
      <c r="C21" s="20" t="s">
        <v>87</v>
      </c>
      <c r="D21" s="46">
        <v>5843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5843</v>
      </c>
      <c r="O21" s="47">
        <f t="shared" si="1"/>
        <v>4.4433460076045623</v>
      </c>
      <c r="P21" s="9"/>
    </row>
    <row r="22" spans="1:16">
      <c r="A22" s="12"/>
      <c r="B22" s="25">
        <v>334.7</v>
      </c>
      <c r="C22" s="20" t="s">
        <v>113</v>
      </c>
      <c r="D22" s="46">
        <v>20036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20036</v>
      </c>
      <c r="O22" s="47">
        <f t="shared" si="1"/>
        <v>15.236501901140684</v>
      </c>
      <c r="P22" s="9"/>
    </row>
    <row r="23" spans="1:16">
      <c r="A23" s="12"/>
      <c r="B23" s="25">
        <v>335.14</v>
      </c>
      <c r="C23" s="20" t="s">
        <v>89</v>
      </c>
      <c r="D23" s="46">
        <v>107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</v>
      </c>
      <c r="O23" s="47">
        <f t="shared" si="1"/>
        <v>8.1368821292775659E-2</v>
      </c>
      <c r="P23" s="9"/>
    </row>
    <row r="24" spans="1:16">
      <c r="A24" s="12"/>
      <c r="B24" s="25">
        <v>335.16</v>
      </c>
      <c r="C24" s="20" t="s">
        <v>90</v>
      </c>
      <c r="D24" s="46">
        <v>28955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28955</v>
      </c>
      <c r="O24" s="47">
        <f t="shared" si="1"/>
        <v>22.019011406844108</v>
      </c>
      <c r="P24" s="9"/>
    </row>
    <row r="25" spans="1:16">
      <c r="A25" s="12"/>
      <c r="B25" s="25">
        <v>335.18</v>
      </c>
      <c r="C25" s="20" t="s">
        <v>91</v>
      </c>
      <c r="D25" s="46">
        <v>78437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78437</v>
      </c>
      <c r="O25" s="47">
        <f t="shared" si="1"/>
        <v>59.64790874524715</v>
      </c>
      <c r="P25" s="9"/>
    </row>
    <row r="26" spans="1:16">
      <c r="A26" s="12"/>
      <c r="B26" s="25">
        <v>335.49</v>
      </c>
      <c r="C26" s="20" t="s">
        <v>108</v>
      </c>
      <c r="D26" s="46">
        <v>9171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9171</v>
      </c>
      <c r="O26" s="47">
        <f t="shared" si="1"/>
        <v>6.9741444866920155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SUM(D28:D32)</f>
        <v>187199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446349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633548</v>
      </c>
      <c r="O27" s="45">
        <f t="shared" si="1"/>
        <v>481.78555133079846</v>
      </c>
      <c r="P27" s="10"/>
    </row>
    <row r="28" spans="1:16">
      <c r="A28" s="12"/>
      <c r="B28" s="25">
        <v>341.9</v>
      </c>
      <c r="C28" s="20" t="s">
        <v>92</v>
      </c>
      <c r="D28" s="46">
        <v>1710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1710</v>
      </c>
      <c r="O28" s="47">
        <f t="shared" si="1"/>
        <v>1.3003802281368821</v>
      </c>
      <c r="P28" s="9"/>
    </row>
    <row r="29" spans="1:16">
      <c r="A29" s="12"/>
      <c r="B29" s="25">
        <v>342.1</v>
      </c>
      <c r="C29" s="20" t="s">
        <v>36</v>
      </c>
      <c r="D29" s="46">
        <v>1264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1264</v>
      </c>
      <c r="O29" s="47">
        <f t="shared" si="1"/>
        <v>0.96121673003802277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446349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446349</v>
      </c>
      <c r="O30" s="47">
        <f t="shared" si="1"/>
        <v>339.42889733840303</v>
      </c>
      <c r="P30" s="9"/>
    </row>
    <row r="31" spans="1:16">
      <c r="A31" s="12"/>
      <c r="B31" s="25">
        <v>343.4</v>
      </c>
      <c r="C31" s="20" t="s">
        <v>39</v>
      </c>
      <c r="D31" s="46">
        <v>175245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175245</v>
      </c>
      <c r="O31" s="47">
        <f t="shared" si="1"/>
        <v>133.26615969581749</v>
      </c>
      <c r="P31" s="9"/>
    </row>
    <row r="32" spans="1:16">
      <c r="A32" s="12"/>
      <c r="B32" s="25">
        <v>343.9</v>
      </c>
      <c r="C32" s="20" t="s">
        <v>93</v>
      </c>
      <c r="D32" s="46">
        <v>8980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8980</v>
      </c>
      <c r="O32" s="47">
        <f t="shared" si="1"/>
        <v>6.828897338403042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16337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16337</v>
      </c>
      <c r="O33" s="45">
        <f t="shared" si="1"/>
        <v>12.423574144486691</v>
      </c>
      <c r="P33" s="10"/>
    </row>
    <row r="34" spans="1:119">
      <c r="A34" s="13"/>
      <c r="B34" s="39">
        <v>351.1</v>
      </c>
      <c r="C34" s="21" t="s">
        <v>94</v>
      </c>
      <c r="D34" s="46">
        <v>16337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16337</v>
      </c>
      <c r="O34" s="47">
        <f t="shared" si="1"/>
        <v>12.423574144486691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46886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569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47455</v>
      </c>
      <c r="O35" s="45">
        <f t="shared" si="1"/>
        <v>36.087452471482891</v>
      </c>
      <c r="P35" s="10"/>
    </row>
    <row r="36" spans="1:119">
      <c r="A36" s="12"/>
      <c r="B36" s="25">
        <v>361.1</v>
      </c>
      <c r="C36" s="20" t="s">
        <v>64</v>
      </c>
      <c r="D36" s="46">
        <v>6538</v>
      </c>
      <c r="E36" s="46">
        <v>0</v>
      </c>
      <c r="F36" s="46">
        <v>0</v>
      </c>
      <c r="G36" s="46">
        <v>0</v>
      </c>
      <c r="H36" s="46">
        <v>0</v>
      </c>
      <c r="I36" s="46">
        <v>569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7107</v>
      </c>
      <c r="O36" s="47">
        <f t="shared" si="1"/>
        <v>5.4045627376425855</v>
      </c>
      <c r="P36" s="9"/>
    </row>
    <row r="37" spans="1:119">
      <c r="A37" s="12"/>
      <c r="B37" s="25">
        <v>366</v>
      </c>
      <c r="C37" s="20" t="s">
        <v>65</v>
      </c>
      <c r="D37" s="46">
        <v>3267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3267</v>
      </c>
      <c r="O37" s="47">
        <f t="shared" si="1"/>
        <v>2.4844106463878326</v>
      </c>
      <c r="P37" s="9"/>
    </row>
    <row r="38" spans="1:119">
      <c r="A38" s="12"/>
      <c r="B38" s="25">
        <v>369.9</v>
      </c>
      <c r="C38" s="20" t="s">
        <v>45</v>
      </c>
      <c r="D38" s="46">
        <v>37081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37081</v>
      </c>
      <c r="O38" s="47">
        <f t="shared" si="1"/>
        <v>28.198479087452473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34697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34697</v>
      </c>
      <c r="O39" s="45">
        <f t="shared" si="1"/>
        <v>26.385551330798478</v>
      </c>
      <c r="P39" s="9"/>
    </row>
    <row r="40" spans="1:119" ht="15.75" thickBot="1">
      <c r="A40" s="12"/>
      <c r="B40" s="25">
        <v>381</v>
      </c>
      <c r="C40" s="20" t="s">
        <v>114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34697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34697</v>
      </c>
      <c r="O40" s="47">
        <f t="shared" si="1"/>
        <v>26.385551330798478</v>
      </c>
      <c r="P40" s="9"/>
    </row>
    <row r="41" spans="1:119" ht="16.5" thickBot="1">
      <c r="A41" s="14" t="s">
        <v>41</v>
      </c>
      <c r="B41" s="23"/>
      <c r="C41" s="22"/>
      <c r="D41" s="15">
        <f t="shared" ref="D41:M41" si="10">SUM(D5,D15,D20,D27,D33,D35,D39)</f>
        <v>1361578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487852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1849430</v>
      </c>
      <c r="O41" s="38">
        <f t="shared" si="1"/>
        <v>1406.4106463878327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115</v>
      </c>
      <c r="M43" s="118"/>
      <c r="N43" s="118"/>
      <c r="O43" s="43">
        <v>1315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793995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793995</v>
      </c>
      <c r="O5" s="33">
        <f t="shared" ref="O5:O40" si="1">(N5/O$42)</f>
        <v>624.70102281667982</v>
      </c>
      <c r="P5" s="6"/>
    </row>
    <row r="6" spans="1:133">
      <c r="A6" s="12"/>
      <c r="B6" s="25">
        <v>311</v>
      </c>
      <c r="C6" s="20" t="s">
        <v>2</v>
      </c>
      <c r="D6" s="46">
        <v>495611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495611</v>
      </c>
      <c r="O6" s="47">
        <f t="shared" si="1"/>
        <v>389.93784421715185</v>
      </c>
      <c r="P6" s="9"/>
    </row>
    <row r="7" spans="1:133">
      <c r="A7" s="12"/>
      <c r="B7" s="25">
        <v>312.3</v>
      </c>
      <c r="C7" s="20" t="s">
        <v>11</v>
      </c>
      <c r="D7" s="46">
        <v>10968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10968</v>
      </c>
      <c r="O7" s="47">
        <f t="shared" si="1"/>
        <v>8.6294256490952002</v>
      </c>
      <c r="P7" s="9"/>
    </row>
    <row r="8" spans="1:133">
      <c r="A8" s="12"/>
      <c r="B8" s="25">
        <v>312.41000000000003</v>
      </c>
      <c r="C8" s="20" t="s">
        <v>13</v>
      </c>
      <c r="D8" s="46">
        <v>60803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60803</v>
      </c>
      <c r="O8" s="47">
        <f t="shared" si="1"/>
        <v>47.838709677419352</v>
      </c>
      <c r="P8" s="9"/>
    </row>
    <row r="9" spans="1:133">
      <c r="A9" s="12"/>
      <c r="B9" s="25">
        <v>312.42</v>
      </c>
      <c r="C9" s="20" t="s">
        <v>12</v>
      </c>
      <c r="D9" s="46">
        <v>38240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38240</v>
      </c>
      <c r="O9" s="47">
        <f t="shared" si="1"/>
        <v>30.08654602675059</v>
      </c>
      <c r="P9" s="9"/>
    </row>
    <row r="10" spans="1:133">
      <c r="A10" s="12"/>
      <c r="B10" s="25">
        <v>314.10000000000002</v>
      </c>
      <c r="C10" s="20" t="s">
        <v>14</v>
      </c>
      <c r="D10" s="46">
        <v>111606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111606</v>
      </c>
      <c r="O10" s="47">
        <f t="shared" si="1"/>
        <v>87.809598741148704</v>
      </c>
      <c r="P10" s="9"/>
    </row>
    <row r="11" spans="1:133">
      <c r="A11" s="12"/>
      <c r="B11" s="25">
        <v>314.3</v>
      </c>
      <c r="C11" s="20" t="s">
        <v>81</v>
      </c>
      <c r="D11" s="46">
        <v>45616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45616</v>
      </c>
      <c r="O11" s="47">
        <f t="shared" si="1"/>
        <v>35.889850511408341</v>
      </c>
      <c r="P11" s="9"/>
    </row>
    <row r="12" spans="1:133">
      <c r="A12" s="12"/>
      <c r="B12" s="25">
        <v>314.8</v>
      </c>
      <c r="C12" s="20" t="s">
        <v>82</v>
      </c>
      <c r="D12" s="46">
        <v>1376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1376</v>
      </c>
      <c r="O12" s="47">
        <f t="shared" si="1"/>
        <v>1.082612116443745</v>
      </c>
      <c r="P12" s="9"/>
    </row>
    <row r="13" spans="1:133">
      <c r="A13" s="12"/>
      <c r="B13" s="25">
        <v>315</v>
      </c>
      <c r="C13" s="20" t="s">
        <v>83</v>
      </c>
      <c r="D13" s="46">
        <v>27296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27296</v>
      </c>
      <c r="O13" s="47">
        <f t="shared" si="1"/>
        <v>21.476003147128246</v>
      </c>
      <c r="P13" s="9"/>
    </row>
    <row r="14" spans="1:133">
      <c r="A14" s="12"/>
      <c r="B14" s="25">
        <v>316</v>
      </c>
      <c r="C14" s="20" t="s">
        <v>84</v>
      </c>
      <c r="D14" s="46">
        <v>2479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2479</v>
      </c>
      <c r="O14" s="47">
        <f t="shared" si="1"/>
        <v>1.950432730133753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194688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8017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202705</v>
      </c>
      <c r="O15" s="45">
        <f t="shared" si="1"/>
        <v>159.48465774980332</v>
      </c>
      <c r="P15" s="10"/>
    </row>
    <row r="16" spans="1:133">
      <c r="A16" s="12"/>
      <c r="B16" s="25">
        <v>322</v>
      </c>
      <c r="C16" s="20" t="s">
        <v>0</v>
      </c>
      <c r="D16" s="46">
        <v>60425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60425</v>
      </c>
      <c r="O16" s="47">
        <f t="shared" si="1"/>
        <v>47.541306058221871</v>
      </c>
      <c r="P16" s="9"/>
    </row>
    <row r="17" spans="1:16">
      <c r="A17" s="12"/>
      <c r="B17" s="25">
        <v>323.10000000000002</v>
      </c>
      <c r="C17" s="20" t="s">
        <v>19</v>
      </c>
      <c r="D17" s="46">
        <v>111739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111739</v>
      </c>
      <c r="O17" s="47">
        <f t="shared" si="1"/>
        <v>87.914240755310786</v>
      </c>
      <c r="P17" s="9"/>
    </row>
    <row r="18" spans="1:16">
      <c r="A18" s="12"/>
      <c r="B18" s="25">
        <v>323.7</v>
      </c>
      <c r="C18" s="20" t="s">
        <v>20</v>
      </c>
      <c r="D18" s="46">
        <v>22524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22524</v>
      </c>
      <c r="O18" s="47">
        <f t="shared" si="1"/>
        <v>17.721479150275375</v>
      </c>
      <c r="P18" s="9"/>
    </row>
    <row r="19" spans="1:16">
      <c r="A19" s="12"/>
      <c r="B19" s="25">
        <v>324.20999999999998</v>
      </c>
      <c r="C19" s="20" t="s">
        <v>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8017</v>
      </c>
      <c r="O19" s="47">
        <f t="shared" si="1"/>
        <v>6.3076317859952793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117013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117934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234947</v>
      </c>
      <c r="O20" s="45">
        <f t="shared" si="1"/>
        <v>184.85208497246262</v>
      </c>
      <c r="P20" s="10"/>
    </row>
    <row r="21" spans="1:16">
      <c r="A21" s="12"/>
      <c r="B21" s="25">
        <v>331.2</v>
      </c>
      <c r="C21" s="20" t="s">
        <v>87</v>
      </c>
      <c r="D21" s="46">
        <v>6675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6675</v>
      </c>
      <c r="O21" s="47">
        <f t="shared" si="1"/>
        <v>5.2517702596380804</v>
      </c>
      <c r="P21" s="9"/>
    </row>
    <row r="22" spans="1:16">
      <c r="A22" s="12"/>
      <c r="B22" s="25">
        <v>331.31</v>
      </c>
      <c r="C22" s="20" t="s">
        <v>88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117934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117934</v>
      </c>
      <c r="O22" s="47">
        <f t="shared" si="1"/>
        <v>92.788355625491732</v>
      </c>
      <c r="P22" s="9"/>
    </row>
    <row r="23" spans="1:16">
      <c r="A23" s="12"/>
      <c r="B23" s="25">
        <v>335.14</v>
      </c>
      <c r="C23" s="20" t="s">
        <v>89</v>
      </c>
      <c r="D23" s="46">
        <v>177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</v>
      </c>
      <c r="O23" s="47">
        <f t="shared" si="1"/>
        <v>0.13926042486231313</v>
      </c>
      <c r="P23" s="9"/>
    </row>
    <row r="24" spans="1:16">
      <c r="A24" s="12"/>
      <c r="B24" s="25">
        <v>335.16</v>
      </c>
      <c r="C24" s="20" t="s">
        <v>90</v>
      </c>
      <c r="D24" s="46">
        <v>28396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28396</v>
      </c>
      <c r="O24" s="47">
        <f t="shared" si="1"/>
        <v>22.341463414634145</v>
      </c>
      <c r="P24" s="9"/>
    </row>
    <row r="25" spans="1:16">
      <c r="A25" s="12"/>
      <c r="B25" s="25">
        <v>335.18</v>
      </c>
      <c r="C25" s="20" t="s">
        <v>91</v>
      </c>
      <c r="D25" s="46">
        <v>72017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72017</v>
      </c>
      <c r="O25" s="47">
        <f t="shared" si="1"/>
        <v>56.661683713611332</v>
      </c>
      <c r="P25" s="9"/>
    </row>
    <row r="26" spans="1:16">
      <c r="A26" s="12"/>
      <c r="B26" s="25">
        <v>335.49</v>
      </c>
      <c r="C26" s="20" t="s">
        <v>108</v>
      </c>
      <c r="D26" s="46">
        <v>9748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9748</v>
      </c>
      <c r="O26" s="47">
        <f t="shared" si="1"/>
        <v>7.66955153422502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155144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434469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589613</v>
      </c>
      <c r="O27" s="45">
        <f t="shared" si="1"/>
        <v>463.89693154996064</v>
      </c>
      <c r="P27" s="10"/>
    </row>
    <row r="28" spans="1:16">
      <c r="A28" s="12"/>
      <c r="B28" s="25">
        <v>341.9</v>
      </c>
      <c r="C28" s="20" t="s">
        <v>92</v>
      </c>
      <c r="D28" s="46">
        <v>1537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1537</v>
      </c>
      <c r="O28" s="47">
        <f t="shared" si="1"/>
        <v>1.2092840283241542</v>
      </c>
      <c r="P28" s="9"/>
    </row>
    <row r="29" spans="1:16">
      <c r="A29" s="12"/>
      <c r="B29" s="25">
        <v>342.1</v>
      </c>
      <c r="C29" s="20" t="s">
        <v>36</v>
      </c>
      <c r="D29" s="46">
        <v>1730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1730</v>
      </c>
      <c r="O29" s="47">
        <f t="shared" si="1"/>
        <v>1.3611329661683713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434469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434469</v>
      </c>
      <c r="O30" s="47">
        <f t="shared" si="1"/>
        <v>341.83241542092838</v>
      </c>
      <c r="P30" s="9"/>
    </row>
    <row r="31" spans="1:16">
      <c r="A31" s="12"/>
      <c r="B31" s="25">
        <v>343.4</v>
      </c>
      <c r="C31" s="20" t="s">
        <v>39</v>
      </c>
      <c r="D31" s="46">
        <v>151877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151877</v>
      </c>
      <c r="O31" s="47">
        <f t="shared" si="1"/>
        <v>119.49409913453974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16932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16932</v>
      </c>
      <c r="O32" s="45">
        <f t="shared" si="1"/>
        <v>13.321793863099922</v>
      </c>
      <c r="P32" s="10"/>
    </row>
    <row r="33" spans="1:119">
      <c r="A33" s="13"/>
      <c r="B33" s="39">
        <v>351.1</v>
      </c>
      <c r="C33" s="21" t="s">
        <v>94</v>
      </c>
      <c r="D33" s="46">
        <v>16932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16932</v>
      </c>
      <c r="O33" s="47">
        <f t="shared" si="1"/>
        <v>13.321793863099922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SUM(D35:D36)</f>
        <v>24267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1220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25487</v>
      </c>
      <c r="O34" s="45">
        <f t="shared" si="1"/>
        <v>20.052714398111721</v>
      </c>
      <c r="P34" s="10"/>
    </row>
    <row r="35" spans="1:119">
      <c r="A35" s="12"/>
      <c r="B35" s="25">
        <v>361.1</v>
      </c>
      <c r="C35" s="20" t="s">
        <v>64</v>
      </c>
      <c r="D35" s="46">
        <v>5383</v>
      </c>
      <c r="E35" s="46">
        <v>0</v>
      </c>
      <c r="F35" s="46">
        <v>0</v>
      </c>
      <c r="G35" s="46">
        <v>0</v>
      </c>
      <c r="H35" s="46">
        <v>0</v>
      </c>
      <c r="I35" s="46">
        <v>1220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6603</v>
      </c>
      <c r="O35" s="47">
        <f t="shared" si="1"/>
        <v>5.1951219512195124</v>
      </c>
      <c r="P35" s="9"/>
    </row>
    <row r="36" spans="1:119">
      <c r="A36" s="12"/>
      <c r="B36" s="25">
        <v>369.9</v>
      </c>
      <c r="C36" s="20" t="s">
        <v>45</v>
      </c>
      <c r="D36" s="46">
        <v>18884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18884</v>
      </c>
      <c r="O36" s="47">
        <f t="shared" si="1"/>
        <v>14.857592446892211</v>
      </c>
      <c r="P36" s="9"/>
    </row>
    <row r="37" spans="1:119" ht="15.75">
      <c r="A37" s="29" t="s">
        <v>34</v>
      </c>
      <c r="B37" s="30"/>
      <c r="C37" s="31"/>
      <c r="D37" s="32">
        <f t="shared" ref="D37:M37" si="9">SUM(D38:D39)</f>
        <v>34453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11500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45953</v>
      </c>
      <c r="O37" s="45">
        <f t="shared" si="1"/>
        <v>36.154996066089694</v>
      </c>
      <c r="P37" s="9"/>
    </row>
    <row r="38" spans="1:119">
      <c r="A38" s="12"/>
      <c r="B38" s="25">
        <v>383</v>
      </c>
      <c r="C38" s="20" t="s">
        <v>109</v>
      </c>
      <c r="D38" s="46">
        <v>34453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34453</v>
      </c>
      <c r="O38" s="47">
        <f t="shared" si="1"/>
        <v>27.107002360346183</v>
      </c>
      <c r="P38" s="9"/>
    </row>
    <row r="39" spans="1:119" ht="15.75" thickBot="1">
      <c r="A39" s="12"/>
      <c r="B39" s="25">
        <v>388.1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11500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11500</v>
      </c>
      <c r="O39" s="47">
        <f t="shared" si="1"/>
        <v>9.0479937057435098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0">SUM(D5,D15,D20,D27,D32,D34,D37)</f>
        <v>1336492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573140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1909632</v>
      </c>
      <c r="O40" s="38">
        <f t="shared" si="1"/>
        <v>1502.4642014162077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111</v>
      </c>
      <c r="M42" s="118"/>
      <c r="N42" s="118"/>
      <c r="O42" s="43">
        <v>1271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2025-03-10T19:50:52Z</cp:lastPrinted>
  <dcterms:created xsi:type="dcterms:W3CDTF">2000-08-31T21:26:31Z</dcterms:created>
  <dcterms:modified xsi:type="dcterms:W3CDTF">2025-03-10T19:51:14Z</dcterms:modified>
</cp:coreProperties>
</file>