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5" documentId="11_4DD5886E24B59C32F14BB2A8885FC3911F12A141" xr6:coauthVersionLast="47" xr6:coauthVersionMax="47" xr10:uidLastSave="{DECA1C7A-7EB8-4E1A-9425-4875D42704F5}"/>
  <bookViews>
    <workbookView xWindow="-108" yWindow="-108" windowWidth="23256" windowHeight="13896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'2007'!$A$1:$O$23</definedName>
    <definedName name="_xlnm.Print_Area" localSheetId="15">'2008'!$A$1:$O$22</definedName>
    <definedName name="_xlnm.Print_Area" localSheetId="14">'2009'!$A$1:$O$22</definedName>
    <definedName name="_xlnm.Print_Area" localSheetId="13">'2010'!$A$1:$O$22</definedName>
    <definedName name="_xlnm.Print_Area" localSheetId="12">'2011'!$A$1:$O$22</definedName>
    <definedName name="_xlnm.Print_Area" localSheetId="11">'2012'!$A$1:$O$22</definedName>
    <definedName name="_xlnm.Print_Area" localSheetId="10">'2013'!$A$1:$O$22</definedName>
    <definedName name="_xlnm.Print_Area" localSheetId="9">'2014'!$A$1:$O$22</definedName>
    <definedName name="_xlnm.Print_Area" localSheetId="8">'2015'!$A$1:$O$22</definedName>
    <definedName name="_xlnm.Print_Area" localSheetId="7">'2016'!$A$1:$O$25</definedName>
    <definedName name="_xlnm.Print_Area" localSheetId="6">'2017'!$A$1:$O$23</definedName>
    <definedName name="_xlnm.Print_Area" localSheetId="5">'2018'!$A$1:$O$24</definedName>
    <definedName name="_xlnm.Print_Area" localSheetId="4">'2019'!$A$1:$O$25</definedName>
    <definedName name="_xlnm.Print_Area" localSheetId="3">'2020'!$A$1:$O$24</definedName>
    <definedName name="_xlnm.Print_Area" localSheetId="2">'2021'!$A$1:$P$24</definedName>
    <definedName name="_xlnm.Print_Area" localSheetId="1">'2022'!$A$1:$P$24</definedName>
    <definedName name="_xlnm.Print_Area" localSheetId="0">'2023'!$A$1:$P$28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4" i="49" l="1"/>
  <c r="F24" i="49"/>
  <c r="G24" i="49"/>
  <c r="H24" i="49"/>
  <c r="I24" i="49"/>
  <c r="J24" i="49"/>
  <c r="K24" i="49"/>
  <c r="L24" i="49"/>
  <c r="M24" i="49"/>
  <c r="N24" i="49"/>
  <c r="D24" i="49"/>
  <c r="O23" i="49"/>
  <c r="P23" i="49" s="1"/>
  <c r="O22" i="49"/>
  <c r="P22" i="49" s="1"/>
  <c r="N21" i="49"/>
  <c r="M21" i="49"/>
  <c r="L21" i="49"/>
  <c r="K21" i="49"/>
  <c r="J21" i="49"/>
  <c r="I21" i="49"/>
  <c r="H21" i="49"/>
  <c r="G21" i="49"/>
  <c r="F21" i="49"/>
  <c r="E21" i="49"/>
  <c r="D21" i="49"/>
  <c r="O20" i="49"/>
  <c r="P20" i="49" s="1"/>
  <c r="N19" i="49"/>
  <c r="M19" i="49"/>
  <c r="L19" i="49"/>
  <c r="K19" i="49"/>
  <c r="J19" i="49"/>
  <c r="I19" i="49"/>
  <c r="H19" i="49"/>
  <c r="G19" i="49"/>
  <c r="F19" i="49"/>
  <c r="E19" i="49"/>
  <c r="D19" i="49"/>
  <c r="O18" i="49"/>
  <c r="P18" i="49" s="1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N11" i="49"/>
  <c r="M11" i="49"/>
  <c r="L11" i="49"/>
  <c r="K11" i="49"/>
  <c r="J11" i="49"/>
  <c r="I11" i="49"/>
  <c r="H11" i="49"/>
  <c r="G11" i="49"/>
  <c r="F11" i="49"/>
  <c r="E11" i="49"/>
  <c r="D11" i="49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21" i="49" l="1"/>
  <c r="P21" i="49" s="1"/>
  <c r="O19" i="49"/>
  <c r="P19" i="49" s="1"/>
  <c r="O14" i="49"/>
  <c r="P14" i="49" s="1"/>
  <c r="O11" i="49"/>
  <c r="P11" i="49" s="1"/>
  <c r="O5" i="49"/>
  <c r="P5" i="49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N11" i="48"/>
  <c r="M11" i="48"/>
  <c r="L11" i="48"/>
  <c r="K11" i="48"/>
  <c r="J11" i="48"/>
  <c r="I11" i="48"/>
  <c r="H11" i="48"/>
  <c r="G11" i="48"/>
  <c r="F11" i="48"/>
  <c r="E11" i="48"/>
  <c r="D11" i="48"/>
  <c r="O10" i="48"/>
  <c r="P10" i="48" s="1"/>
  <c r="O9" i="48"/>
  <c r="P9" i="48" s="1"/>
  <c r="N8" i="48"/>
  <c r="M8" i="48"/>
  <c r="L8" i="48"/>
  <c r="K8" i="48"/>
  <c r="J8" i="48"/>
  <c r="I8" i="48"/>
  <c r="H8" i="48"/>
  <c r="G8" i="48"/>
  <c r="F8" i="48"/>
  <c r="E8" i="48"/>
  <c r="D8" i="48"/>
  <c r="O7" i="48"/>
  <c r="P7" i="48" s="1"/>
  <c r="O6" i="48"/>
  <c r="P6" i="48" s="1"/>
  <c r="N5" i="48"/>
  <c r="N20" i="48" s="1"/>
  <c r="M5" i="48"/>
  <c r="M20" i="48" s="1"/>
  <c r="L5" i="48"/>
  <c r="L20" i="48" s="1"/>
  <c r="K5" i="48"/>
  <c r="J5" i="48"/>
  <c r="J20" i="48" s="1"/>
  <c r="I5" i="48"/>
  <c r="I20" i="48" s="1"/>
  <c r="H5" i="48"/>
  <c r="G5" i="48"/>
  <c r="F5" i="48"/>
  <c r="E5" i="48"/>
  <c r="D5" i="48"/>
  <c r="O24" i="49" l="1"/>
  <c r="E20" i="48"/>
  <c r="F20" i="48"/>
  <c r="K20" i="48"/>
  <c r="D20" i="48"/>
  <c r="G20" i="48"/>
  <c r="H20" i="48"/>
  <c r="O18" i="48"/>
  <c r="P18" i="48" s="1"/>
  <c r="O16" i="48"/>
  <c r="P16" i="48" s="1"/>
  <c r="O5" i="48"/>
  <c r="P5" i="48" s="1"/>
  <c r="O11" i="48"/>
  <c r="P11" i="48" s="1"/>
  <c r="O8" i="48"/>
  <c r="P8" i="48" s="1"/>
  <c r="O19" i="47"/>
  <c r="P19" i="47"/>
  <c r="N18" i="47"/>
  <c r="M18" i="47"/>
  <c r="L18" i="47"/>
  <c r="K18" i="47"/>
  <c r="J18" i="47"/>
  <c r="I18" i="47"/>
  <c r="O18" i="47" s="1"/>
  <c r="P18" i="47" s="1"/>
  <c r="H18" i="47"/>
  <c r="G18" i="47"/>
  <c r="F18" i="47"/>
  <c r="E18" i="47"/>
  <c r="D18" i="47"/>
  <c r="O17" i="47"/>
  <c r="P17" i="47"/>
  <c r="N16" i="47"/>
  <c r="M16" i="47"/>
  <c r="L16" i="47"/>
  <c r="K16" i="47"/>
  <c r="J16" i="47"/>
  <c r="I16" i="47"/>
  <c r="H16" i="47"/>
  <c r="G16" i="47"/>
  <c r="F16" i="47"/>
  <c r="E16" i="47"/>
  <c r="D16" i="47"/>
  <c r="O16" i="47" s="1"/>
  <c r="P16" i="47" s="1"/>
  <c r="O15" i="47"/>
  <c r="P15" i="47" s="1"/>
  <c r="O14" i="47"/>
  <c r="P14" i="47" s="1"/>
  <c r="O13" i="47"/>
  <c r="P13" i="47"/>
  <c r="O12" i="47"/>
  <c r="P12" i="47"/>
  <c r="N11" i="47"/>
  <c r="M11" i="47"/>
  <c r="L11" i="47"/>
  <c r="K11" i="47"/>
  <c r="J11" i="47"/>
  <c r="I11" i="47"/>
  <c r="H11" i="47"/>
  <c r="G11" i="47"/>
  <c r="F11" i="47"/>
  <c r="E11" i="47"/>
  <c r="D11" i="47"/>
  <c r="O10" i="47"/>
  <c r="P10" i="47" s="1"/>
  <c r="O9" i="47"/>
  <c r="P9" i="47" s="1"/>
  <c r="N8" i="47"/>
  <c r="M8" i="47"/>
  <c r="L8" i="47"/>
  <c r="K8" i="47"/>
  <c r="J8" i="47"/>
  <c r="I8" i="47"/>
  <c r="H8" i="47"/>
  <c r="G8" i="47"/>
  <c r="F8" i="47"/>
  <c r="E8" i="47"/>
  <c r="D8" i="47"/>
  <c r="O7" i="47"/>
  <c r="P7" i="47" s="1"/>
  <c r="O6" i="47"/>
  <c r="P6" i="47" s="1"/>
  <c r="N5" i="47"/>
  <c r="M5" i="47"/>
  <c r="M20" i="47" s="1"/>
  <c r="L5" i="47"/>
  <c r="K5" i="47"/>
  <c r="J5" i="47"/>
  <c r="I5" i="47"/>
  <c r="H5" i="47"/>
  <c r="H20" i="47" s="1"/>
  <c r="G5" i="47"/>
  <c r="G20" i="47" s="1"/>
  <c r="F5" i="47"/>
  <c r="E5" i="47"/>
  <c r="D5" i="47"/>
  <c r="N19" i="46"/>
  <c r="O19" i="46"/>
  <c r="M18" i="46"/>
  <c r="L18" i="46"/>
  <c r="K18" i="46"/>
  <c r="J18" i="46"/>
  <c r="I18" i="46"/>
  <c r="H18" i="46"/>
  <c r="G18" i="46"/>
  <c r="F18" i="46"/>
  <c r="E18" i="46"/>
  <c r="D18" i="46"/>
  <c r="N17" i="46"/>
  <c r="O17" i="46"/>
  <c r="M16" i="46"/>
  <c r="L16" i="46"/>
  <c r="K16" i="46"/>
  <c r="N16" i="46" s="1"/>
  <c r="O16" i="46" s="1"/>
  <c r="J16" i="46"/>
  <c r="I16" i="46"/>
  <c r="H16" i="46"/>
  <c r="G16" i="46"/>
  <c r="F16" i="46"/>
  <c r="E16" i="46"/>
  <c r="D16" i="46"/>
  <c r="N15" i="46"/>
  <c r="O15" i="46"/>
  <c r="N14" i="46"/>
  <c r="O14" i="46" s="1"/>
  <c r="N13" i="46"/>
  <c r="O13" i="46" s="1"/>
  <c r="N12" i="46"/>
  <c r="O12" i="46" s="1"/>
  <c r="M11" i="46"/>
  <c r="L11" i="46"/>
  <c r="K11" i="46"/>
  <c r="J11" i="46"/>
  <c r="I11" i="46"/>
  <c r="H11" i="46"/>
  <c r="G11" i="46"/>
  <c r="F11" i="46"/>
  <c r="E11" i="46"/>
  <c r="D11" i="46"/>
  <c r="N10" i="46"/>
  <c r="O10" i="46" s="1"/>
  <c r="N9" i="46"/>
  <c r="O9" i="46" s="1"/>
  <c r="M8" i="46"/>
  <c r="L8" i="46"/>
  <c r="K8" i="46"/>
  <c r="J8" i="46"/>
  <c r="I8" i="46"/>
  <c r="H8" i="46"/>
  <c r="G8" i="46"/>
  <c r="F8" i="46"/>
  <c r="E8" i="46"/>
  <c r="D8" i="46"/>
  <c r="N8" i="46" s="1"/>
  <c r="O8" i="46" s="1"/>
  <c r="N7" i="46"/>
  <c r="O7" i="46" s="1"/>
  <c r="N6" i="46"/>
  <c r="O6" i="46" s="1"/>
  <c r="M5" i="46"/>
  <c r="L5" i="46"/>
  <c r="K5" i="46"/>
  <c r="J5" i="46"/>
  <c r="J20" i="46" s="1"/>
  <c r="I5" i="46"/>
  <c r="H5" i="46"/>
  <c r="G5" i="46"/>
  <c r="F5" i="46"/>
  <c r="E5" i="46"/>
  <c r="D5" i="46"/>
  <c r="N20" i="45"/>
  <c r="O20" i="45" s="1"/>
  <c r="M19" i="45"/>
  <c r="L19" i="45"/>
  <c r="K19" i="45"/>
  <c r="J19" i="45"/>
  <c r="I19" i="45"/>
  <c r="H19" i="45"/>
  <c r="G19" i="45"/>
  <c r="F19" i="45"/>
  <c r="E19" i="45"/>
  <c r="D19" i="45"/>
  <c r="N19" i="45" s="1"/>
  <c r="O19" i="45" s="1"/>
  <c r="N18" i="45"/>
  <c r="O18" i="45" s="1"/>
  <c r="M17" i="45"/>
  <c r="L17" i="45"/>
  <c r="K17" i="45"/>
  <c r="J17" i="45"/>
  <c r="I17" i="45"/>
  <c r="H17" i="45"/>
  <c r="G17" i="45"/>
  <c r="F17" i="45"/>
  <c r="E17" i="45"/>
  <c r="D17" i="45"/>
  <c r="N16" i="45"/>
  <c r="O16" i="45" s="1"/>
  <c r="N15" i="45"/>
  <c r="O15" i="45" s="1"/>
  <c r="N14" i="45"/>
  <c r="O14" i="45"/>
  <c r="N13" i="45"/>
  <c r="O13" i="45" s="1"/>
  <c r="M12" i="45"/>
  <c r="L12" i="45"/>
  <c r="K12" i="45"/>
  <c r="J12" i="45"/>
  <c r="I12" i="45"/>
  <c r="H12" i="45"/>
  <c r="G12" i="45"/>
  <c r="F12" i="45"/>
  <c r="E12" i="45"/>
  <c r="D12" i="45"/>
  <c r="N11" i="45"/>
  <c r="O11" i="45" s="1"/>
  <c r="N10" i="45"/>
  <c r="O10" i="45" s="1"/>
  <c r="M9" i="45"/>
  <c r="L9" i="45"/>
  <c r="K9" i="45"/>
  <c r="J9" i="45"/>
  <c r="I9" i="45"/>
  <c r="H9" i="45"/>
  <c r="G9" i="45"/>
  <c r="F9" i="45"/>
  <c r="E9" i="45"/>
  <c r="E21" i="45" s="1"/>
  <c r="D9" i="45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H21" i="45" s="1"/>
  <c r="G5" i="45"/>
  <c r="F5" i="45"/>
  <c r="E5" i="45"/>
  <c r="D5" i="45"/>
  <c r="N19" i="44"/>
  <c r="O19" i="44" s="1"/>
  <c r="M18" i="44"/>
  <c r="L18" i="44"/>
  <c r="K18" i="44"/>
  <c r="J18" i="44"/>
  <c r="I18" i="44"/>
  <c r="H18" i="44"/>
  <c r="G18" i="44"/>
  <c r="F18" i="44"/>
  <c r="N18" i="44" s="1"/>
  <c r="O18" i="44" s="1"/>
  <c r="E18" i="44"/>
  <c r="D18" i="44"/>
  <c r="N17" i="44"/>
  <c r="O17" i="44" s="1"/>
  <c r="M16" i="44"/>
  <c r="L16" i="44"/>
  <c r="K16" i="44"/>
  <c r="J16" i="44"/>
  <c r="I16" i="44"/>
  <c r="H16" i="44"/>
  <c r="G16" i="44"/>
  <c r="F16" i="44"/>
  <c r="E16" i="44"/>
  <c r="D16" i="44"/>
  <c r="N16" i="44" s="1"/>
  <c r="O16" i="44" s="1"/>
  <c r="N15" i="44"/>
  <c r="O15" i="44" s="1"/>
  <c r="N14" i="44"/>
  <c r="O14" i="44" s="1"/>
  <c r="N13" i="44"/>
  <c r="O13" i="44" s="1"/>
  <c r="N12" i="44"/>
  <c r="O12" i="44"/>
  <c r="M11" i="44"/>
  <c r="L11" i="44"/>
  <c r="K11" i="44"/>
  <c r="J11" i="44"/>
  <c r="I11" i="44"/>
  <c r="H11" i="44"/>
  <c r="G11" i="44"/>
  <c r="F11" i="44"/>
  <c r="E11" i="44"/>
  <c r="D11" i="44"/>
  <c r="N10" i="44"/>
  <c r="O10" i="44"/>
  <c r="N9" i="44"/>
  <c r="O9" i="44" s="1"/>
  <c r="M8" i="44"/>
  <c r="L8" i="44"/>
  <c r="K8" i="44"/>
  <c r="J8" i="44"/>
  <c r="J20" i="44" s="1"/>
  <c r="I8" i="44"/>
  <c r="H8" i="44"/>
  <c r="G8" i="44"/>
  <c r="F8" i="44"/>
  <c r="E8" i="44"/>
  <c r="D8" i="44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18" i="43"/>
  <c r="O18" i="43" s="1"/>
  <c r="M17" i="43"/>
  <c r="L17" i="43"/>
  <c r="K17" i="43"/>
  <c r="J17" i="43"/>
  <c r="I17" i="43"/>
  <c r="N17" i="43" s="1"/>
  <c r="O17" i="43" s="1"/>
  <c r="H17" i="43"/>
  <c r="G17" i="43"/>
  <c r="F17" i="43"/>
  <c r="E17" i="43"/>
  <c r="D17" i="43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D19" i="43" s="1"/>
  <c r="N14" i="43"/>
  <c r="O14" i="43" s="1"/>
  <c r="N13" i="43"/>
  <c r="O13" i="43" s="1"/>
  <c r="N12" i="43"/>
  <c r="O12" i="43" s="1"/>
  <c r="M11" i="43"/>
  <c r="N11" i="43" s="1"/>
  <c r="O11" i="43" s="1"/>
  <c r="L11" i="43"/>
  <c r="K11" i="43"/>
  <c r="J11" i="43"/>
  <c r="I11" i="43"/>
  <c r="H11" i="43"/>
  <c r="G11" i="43"/>
  <c r="F11" i="43"/>
  <c r="E11" i="43"/>
  <c r="D11" i="43"/>
  <c r="N10" i="43"/>
  <c r="O10" i="43" s="1"/>
  <c r="N9" i="43"/>
  <c r="O9" i="43" s="1"/>
  <c r="M8" i="43"/>
  <c r="L8" i="43"/>
  <c r="K8" i="43"/>
  <c r="J8" i="43"/>
  <c r="I8" i="43"/>
  <c r="I19" i="43" s="1"/>
  <c r="H8" i="43"/>
  <c r="G8" i="43"/>
  <c r="F8" i="43"/>
  <c r="E8" i="43"/>
  <c r="D8" i="43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20" i="42"/>
  <c r="O20" i="42" s="1"/>
  <c r="M19" i="42"/>
  <c r="L19" i="42"/>
  <c r="K19" i="42"/>
  <c r="J19" i="42"/>
  <c r="I19" i="42"/>
  <c r="N19" i="42" s="1"/>
  <c r="O19" i="42" s="1"/>
  <c r="H19" i="42"/>
  <c r="G19" i="42"/>
  <c r="F19" i="42"/>
  <c r="E19" i="42"/>
  <c r="D19" i="42"/>
  <c r="N18" i="42"/>
  <c r="O18" i="42" s="1"/>
  <c r="M17" i="42"/>
  <c r="L17" i="42"/>
  <c r="K17" i="42"/>
  <c r="J17" i="42"/>
  <c r="I17" i="42"/>
  <c r="H17" i="42"/>
  <c r="G17" i="42"/>
  <c r="F17" i="42"/>
  <c r="E17" i="42"/>
  <c r="D17" i="42"/>
  <c r="N16" i="42"/>
  <c r="O16" i="42" s="1"/>
  <c r="M15" i="42"/>
  <c r="L15" i="42"/>
  <c r="K15" i="42"/>
  <c r="J15" i="42"/>
  <c r="I15" i="42"/>
  <c r="H15" i="42"/>
  <c r="G15" i="42"/>
  <c r="F15" i="42"/>
  <c r="E15" i="42"/>
  <c r="D15" i="42"/>
  <c r="N15" i="42" s="1"/>
  <c r="O15" i="42" s="1"/>
  <c r="N14" i="42"/>
  <c r="O14" i="42" s="1"/>
  <c r="N13" i="42"/>
  <c r="O13" i="42" s="1"/>
  <c r="N12" i="42"/>
  <c r="O12" i="42" s="1"/>
  <c r="M11" i="42"/>
  <c r="L11" i="42"/>
  <c r="K11" i="42"/>
  <c r="J11" i="42"/>
  <c r="I11" i="42"/>
  <c r="H11" i="42"/>
  <c r="H21" i="42" s="1"/>
  <c r="G11" i="42"/>
  <c r="F11" i="42"/>
  <c r="E11" i="42"/>
  <c r="N11" i="42" s="1"/>
  <c r="O11" i="42" s="1"/>
  <c r="D11" i="42"/>
  <c r="N10" i="42"/>
  <c r="O10" i="42"/>
  <c r="N9" i="42"/>
  <c r="O9" i="42" s="1"/>
  <c r="M8" i="42"/>
  <c r="L8" i="42"/>
  <c r="K8" i="42"/>
  <c r="J8" i="42"/>
  <c r="I8" i="42"/>
  <c r="H8" i="42"/>
  <c r="G8" i="42"/>
  <c r="F8" i="42"/>
  <c r="E8" i="42"/>
  <c r="D8" i="42"/>
  <c r="N7" i="42"/>
  <c r="O7" i="42" s="1"/>
  <c r="N6" i="42"/>
  <c r="O6" i="42" s="1"/>
  <c r="M5" i="42"/>
  <c r="L5" i="42"/>
  <c r="K5" i="42"/>
  <c r="J5" i="42"/>
  <c r="J21" i="42" s="1"/>
  <c r="I5" i="42"/>
  <c r="H5" i="42"/>
  <c r="G5" i="42"/>
  <c r="F5" i="42"/>
  <c r="E5" i="42"/>
  <c r="D5" i="42"/>
  <c r="N18" i="41"/>
  <c r="O18" i="41" s="1"/>
  <c r="M17" i="41"/>
  <c r="L17" i="41"/>
  <c r="K17" i="41"/>
  <c r="J17" i="41"/>
  <c r="I17" i="41"/>
  <c r="H17" i="41"/>
  <c r="G17" i="41"/>
  <c r="F17" i="41"/>
  <c r="E17" i="41"/>
  <c r="D17" i="4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 s="1"/>
  <c r="M12" i="41"/>
  <c r="L12" i="41"/>
  <c r="K12" i="41"/>
  <c r="J12" i="41"/>
  <c r="I12" i="41"/>
  <c r="I19" i="41" s="1"/>
  <c r="H12" i="41"/>
  <c r="G12" i="41"/>
  <c r="F12" i="41"/>
  <c r="E12" i="41"/>
  <c r="N12" i="41" s="1"/>
  <c r="O12" i="41" s="1"/>
  <c r="D12" i="41"/>
  <c r="N11" i="41"/>
  <c r="O11" i="41" s="1"/>
  <c r="N10" i="41"/>
  <c r="O10" i="41" s="1"/>
  <c r="N9" i="41"/>
  <c r="O9" i="41" s="1"/>
  <c r="M8" i="41"/>
  <c r="L8" i="41"/>
  <c r="K8" i="41"/>
  <c r="J8" i="41"/>
  <c r="I8" i="41"/>
  <c r="H8" i="41"/>
  <c r="G8" i="41"/>
  <c r="F8" i="41"/>
  <c r="E8" i="41"/>
  <c r="D8" i="41"/>
  <c r="N7" i="41"/>
  <c r="O7" i="41" s="1"/>
  <c r="N6" i="41"/>
  <c r="O6" i="41" s="1"/>
  <c r="M5" i="41"/>
  <c r="L5" i="41"/>
  <c r="L19" i="41" s="1"/>
  <c r="K5" i="41"/>
  <c r="K19" i="41" s="1"/>
  <c r="J5" i="41"/>
  <c r="J19" i="41" s="1"/>
  <c r="I5" i="41"/>
  <c r="H5" i="41"/>
  <c r="G5" i="41"/>
  <c r="F5" i="41"/>
  <c r="E5" i="41"/>
  <c r="D5" i="41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M14" i="40"/>
  <c r="N14" i="40" s="1"/>
  <c r="O14" i="40" s="1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M11" i="40"/>
  <c r="L11" i="40"/>
  <c r="K11" i="40"/>
  <c r="J11" i="40"/>
  <c r="I11" i="40"/>
  <c r="H11" i="40"/>
  <c r="G11" i="40"/>
  <c r="F11" i="40"/>
  <c r="E11" i="40"/>
  <c r="N11" i="40" s="1"/>
  <c r="O11" i="40" s="1"/>
  <c r="D11" i="40"/>
  <c r="N10" i="40"/>
  <c r="O10" i="40" s="1"/>
  <c r="N9" i="40"/>
  <c r="O9" i="40" s="1"/>
  <c r="M8" i="40"/>
  <c r="L8" i="40"/>
  <c r="K8" i="40"/>
  <c r="J8" i="40"/>
  <c r="I8" i="40"/>
  <c r="H8" i="40"/>
  <c r="H18" i="40" s="1"/>
  <c r="G8" i="40"/>
  <c r="F8" i="40"/>
  <c r="E8" i="40"/>
  <c r="D8" i="40"/>
  <c r="N8" i="40" s="1"/>
  <c r="O8" i="40" s="1"/>
  <c r="N7" i="40"/>
  <c r="O7" i="40"/>
  <c r="N6" i="40"/>
  <c r="O6" i="40" s="1"/>
  <c r="M5" i="40"/>
  <c r="L5" i="40"/>
  <c r="L18" i="40" s="1"/>
  <c r="K5" i="40"/>
  <c r="J5" i="40"/>
  <c r="I5" i="40"/>
  <c r="H5" i="40"/>
  <c r="G5" i="40"/>
  <c r="F5" i="40"/>
  <c r="E5" i="40"/>
  <c r="D5" i="40"/>
  <c r="N17" i="39"/>
  <c r="O17" i="39" s="1"/>
  <c r="M16" i="39"/>
  <c r="L16" i="39"/>
  <c r="K16" i="39"/>
  <c r="J16" i="39"/>
  <c r="I16" i="39"/>
  <c r="H16" i="39"/>
  <c r="G16" i="39"/>
  <c r="F16" i="39"/>
  <c r="E16" i="39"/>
  <c r="D16" i="39"/>
  <c r="N16" i="39" s="1"/>
  <c r="O16" i="39" s="1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/>
  <c r="M11" i="39"/>
  <c r="L11" i="39"/>
  <c r="K11" i="39"/>
  <c r="J11" i="39"/>
  <c r="I11" i="39"/>
  <c r="H11" i="39"/>
  <c r="G11" i="39"/>
  <c r="F11" i="39"/>
  <c r="E11" i="39"/>
  <c r="D11" i="39"/>
  <c r="N10" i="39"/>
  <c r="O10" i="39" s="1"/>
  <c r="M9" i="39"/>
  <c r="L9" i="39"/>
  <c r="K9" i="39"/>
  <c r="K18" i="39" s="1"/>
  <c r="J9" i="39"/>
  <c r="I9" i="39"/>
  <c r="H9" i="39"/>
  <c r="H18" i="39" s="1"/>
  <c r="G9" i="39"/>
  <c r="F9" i="39"/>
  <c r="F18" i="39" s="1"/>
  <c r="E9" i="39"/>
  <c r="D9" i="39"/>
  <c r="N9" i="39" s="1"/>
  <c r="O9" i="39" s="1"/>
  <c r="N8" i="39"/>
  <c r="O8" i="39"/>
  <c r="N7" i="39"/>
  <c r="O7" i="39"/>
  <c r="N6" i="39"/>
  <c r="O6" i="39" s="1"/>
  <c r="M5" i="39"/>
  <c r="L5" i="39"/>
  <c r="K5" i="39"/>
  <c r="J5" i="39"/>
  <c r="I5" i="39"/>
  <c r="H5" i="39"/>
  <c r="G5" i="39"/>
  <c r="F5" i="39"/>
  <c r="E5" i="39"/>
  <c r="D5" i="39"/>
  <c r="N17" i="38"/>
  <c r="O17" i="38" s="1"/>
  <c r="M16" i="38"/>
  <c r="L16" i="38"/>
  <c r="K16" i="38"/>
  <c r="K18" i="38" s="1"/>
  <c r="J16" i="38"/>
  <c r="I16" i="38"/>
  <c r="H16" i="38"/>
  <c r="G16" i="38"/>
  <c r="F16" i="38"/>
  <c r="E16" i="38"/>
  <c r="D16" i="38"/>
  <c r="N15" i="38"/>
  <c r="O15" i="38" s="1"/>
  <c r="M14" i="38"/>
  <c r="L14" i="38"/>
  <c r="K14" i="38"/>
  <c r="J14" i="38"/>
  <c r="I14" i="38"/>
  <c r="H14" i="38"/>
  <c r="G14" i="38"/>
  <c r="F14" i="38"/>
  <c r="E14" i="38"/>
  <c r="D14" i="38"/>
  <c r="N14" i="38"/>
  <c r="O14" i="38" s="1"/>
  <c r="N13" i="38"/>
  <c r="O13" i="38"/>
  <c r="N12" i="38"/>
  <c r="O12" i="38" s="1"/>
  <c r="M11" i="38"/>
  <c r="L11" i="38"/>
  <c r="K11" i="38"/>
  <c r="J11" i="38"/>
  <c r="I11" i="38"/>
  <c r="H11" i="38"/>
  <c r="G11" i="38"/>
  <c r="F11" i="38"/>
  <c r="E11" i="38"/>
  <c r="D11" i="38"/>
  <c r="N10" i="38"/>
  <c r="O10" i="38" s="1"/>
  <c r="N9" i="38"/>
  <c r="O9" i="38"/>
  <c r="M8" i="38"/>
  <c r="L8" i="38"/>
  <c r="K8" i="38"/>
  <c r="J8" i="38"/>
  <c r="I8" i="38"/>
  <c r="I18" i="38" s="1"/>
  <c r="H8" i="38"/>
  <c r="H18" i="38" s="1"/>
  <c r="G8" i="38"/>
  <c r="F8" i="38"/>
  <c r="E8" i="38"/>
  <c r="D8" i="38"/>
  <c r="N7" i="38"/>
  <c r="O7" i="38" s="1"/>
  <c r="N6" i="38"/>
  <c r="O6" i="38"/>
  <c r="M5" i="38"/>
  <c r="L5" i="38"/>
  <c r="K5" i="38"/>
  <c r="J5" i="38"/>
  <c r="J18" i="38" s="1"/>
  <c r="I5" i="38"/>
  <c r="H5" i="38"/>
  <c r="G5" i="38"/>
  <c r="F5" i="38"/>
  <c r="F18" i="38" s="1"/>
  <c r="E5" i="38"/>
  <c r="E18" i="38" s="1"/>
  <c r="D5" i="38"/>
  <c r="D18" i="38" s="1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/>
  <c r="M14" i="37"/>
  <c r="L14" i="37"/>
  <c r="K14" i="37"/>
  <c r="J14" i="37"/>
  <c r="I14" i="37"/>
  <c r="H14" i="37"/>
  <c r="G14" i="37"/>
  <c r="F14" i="37"/>
  <c r="E14" i="37"/>
  <c r="D14" i="37"/>
  <c r="N13" i="37"/>
  <c r="O13" i="37" s="1"/>
  <c r="N12" i="37"/>
  <c r="O12" i="37" s="1"/>
  <c r="M11" i="37"/>
  <c r="L11" i="37"/>
  <c r="K11" i="37"/>
  <c r="J11" i="37"/>
  <c r="I11" i="37"/>
  <c r="H11" i="37"/>
  <c r="G11" i="37"/>
  <c r="F11" i="37"/>
  <c r="E11" i="37"/>
  <c r="D11" i="37"/>
  <c r="N10" i="37"/>
  <c r="O10" i="37"/>
  <c r="N9" i="37"/>
  <c r="O9" i="37" s="1"/>
  <c r="M8" i="37"/>
  <c r="M18" i="37" s="1"/>
  <c r="L8" i="37"/>
  <c r="K8" i="37"/>
  <c r="J8" i="37"/>
  <c r="I8" i="37"/>
  <c r="H8" i="37"/>
  <c r="G8" i="37"/>
  <c r="G18" i="37" s="1"/>
  <c r="F8" i="37"/>
  <c r="E8" i="37"/>
  <c r="D8" i="37"/>
  <c r="N7" i="37"/>
  <c r="O7" i="37" s="1"/>
  <c r="N6" i="37"/>
  <c r="O6" i="37" s="1"/>
  <c r="M5" i="37"/>
  <c r="L5" i="37"/>
  <c r="L18" i="37" s="1"/>
  <c r="K5" i="37"/>
  <c r="K18" i="37" s="1"/>
  <c r="J5" i="37"/>
  <c r="I5" i="37"/>
  <c r="I18" i="37"/>
  <c r="H5" i="37"/>
  <c r="H18" i="37" s="1"/>
  <c r="G5" i="37"/>
  <c r="F5" i="37"/>
  <c r="E5" i="37"/>
  <c r="D5" i="37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M14" i="36"/>
  <c r="L14" i="36"/>
  <c r="K14" i="36"/>
  <c r="J14" i="36"/>
  <c r="I14" i="36"/>
  <c r="H14" i="36"/>
  <c r="G14" i="36"/>
  <c r="F14" i="36"/>
  <c r="E14" i="36"/>
  <c r="D14" i="36"/>
  <c r="N13" i="36"/>
  <c r="O13" i="36"/>
  <c r="N12" i="36"/>
  <c r="O12" i="36" s="1"/>
  <c r="M11" i="36"/>
  <c r="L11" i="36"/>
  <c r="K11" i="36"/>
  <c r="J11" i="36"/>
  <c r="I11" i="36"/>
  <c r="H11" i="36"/>
  <c r="G11" i="36"/>
  <c r="F11" i="36"/>
  <c r="E11" i="36"/>
  <c r="N11" i="36" s="1"/>
  <c r="O11" i="36" s="1"/>
  <c r="D11" i="36"/>
  <c r="N10" i="36"/>
  <c r="O10" i="36" s="1"/>
  <c r="N9" i="36"/>
  <c r="O9" i="36" s="1"/>
  <c r="M8" i="36"/>
  <c r="L8" i="36"/>
  <c r="K8" i="36"/>
  <c r="J8" i="36"/>
  <c r="I8" i="36"/>
  <c r="H8" i="36"/>
  <c r="G8" i="36"/>
  <c r="F8" i="36"/>
  <c r="E8" i="36"/>
  <c r="D8" i="36"/>
  <c r="N7" i="36"/>
  <c r="O7" i="36" s="1"/>
  <c r="N6" i="36"/>
  <c r="O6" i="36" s="1"/>
  <c r="M5" i="36"/>
  <c r="L5" i="36"/>
  <c r="K5" i="36"/>
  <c r="K18" i="36" s="1"/>
  <c r="J5" i="36"/>
  <c r="J18" i="36" s="1"/>
  <c r="I5" i="36"/>
  <c r="I18" i="36" s="1"/>
  <c r="H5" i="36"/>
  <c r="G5" i="36"/>
  <c r="F5" i="36"/>
  <c r="F18" i="36" s="1"/>
  <c r="E5" i="36"/>
  <c r="D5" i="36"/>
  <c r="N17" i="35"/>
  <c r="O17" i="35" s="1"/>
  <c r="M16" i="35"/>
  <c r="L16" i="35"/>
  <c r="K16" i="35"/>
  <c r="J16" i="35"/>
  <c r="I16" i="35"/>
  <c r="H16" i="35"/>
  <c r="G16" i="35"/>
  <c r="F16" i="35"/>
  <c r="E16" i="35"/>
  <c r="D16" i="35"/>
  <c r="N15" i="35"/>
  <c r="O15" i="35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/>
  <c r="M11" i="35"/>
  <c r="L11" i="35"/>
  <c r="K11" i="35"/>
  <c r="J11" i="35"/>
  <c r="I11" i="35"/>
  <c r="H11" i="35"/>
  <c r="G11" i="35"/>
  <c r="F11" i="35"/>
  <c r="E11" i="35"/>
  <c r="D11" i="35"/>
  <c r="N10" i="35"/>
  <c r="O10" i="35" s="1"/>
  <c r="N9" i="35"/>
  <c r="O9" i="35" s="1"/>
  <c r="M8" i="35"/>
  <c r="M18" i="35" s="1"/>
  <c r="L8" i="35"/>
  <c r="K8" i="35"/>
  <c r="J8" i="35"/>
  <c r="I8" i="35"/>
  <c r="H8" i="35"/>
  <c r="G8" i="35"/>
  <c r="F8" i="35"/>
  <c r="E8" i="35"/>
  <c r="D8" i="35"/>
  <c r="N7" i="35"/>
  <c r="O7" i="35"/>
  <c r="N6" i="35"/>
  <c r="O6" i="35" s="1"/>
  <c r="M5" i="35"/>
  <c r="L5" i="35"/>
  <c r="K5" i="35"/>
  <c r="J5" i="35"/>
  <c r="I5" i="35"/>
  <c r="H5" i="35"/>
  <c r="G5" i="35"/>
  <c r="F5" i="35"/>
  <c r="E5" i="35"/>
  <c r="D5" i="35"/>
  <c r="N17" i="34"/>
  <c r="O17" i="34" s="1"/>
  <c r="M16" i="34"/>
  <c r="L16" i="34"/>
  <c r="K16" i="34"/>
  <c r="J16" i="34"/>
  <c r="I16" i="34"/>
  <c r="H16" i="34"/>
  <c r="G16" i="34"/>
  <c r="F16" i="34"/>
  <c r="N16" i="34" s="1"/>
  <c r="O16" i="34" s="1"/>
  <c r="E16" i="34"/>
  <c r="D16" i="34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3" i="34"/>
  <c r="O13" i="34" s="1"/>
  <c r="N12" i="34"/>
  <c r="O12" i="34" s="1"/>
  <c r="M11" i="34"/>
  <c r="L11" i="34"/>
  <c r="K11" i="34"/>
  <c r="J11" i="34"/>
  <c r="I11" i="34"/>
  <c r="H11" i="34"/>
  <c r="G11" i="34"/>
  <c r="F11" i="34"/>
  <c r="E11" i="34"/>
  <c r="D11" i="34"/>
  <c r="N10" i="34"/>
  <c r="O10" i="34" s="1"/>
  <c r="N9" i="34"/>
  <c r="O9" i="34" s="1"/>
  <c r="M8" i="34"/>
  <c r="L8" i="34"/>
  <c r="K8" i="34"/>
  <c r="J8" i="34"/>
  <c r="I8" i="34"/>
  <c r="H8" i="34"/>
  <c r="G8" i="34"/>
  <c r="F8" i="34"/>
  <c r="E8" i="34"/>
  <c r="D8" i="34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E18" i="34" s="1"/>
  <c r="D5" i="34"/>
  <c r="E16" i="33"/>
  <c r="F16" i="33"/>
  <c r="G16" i="33"/>
  <c r="H16" i="33"/>
  <c r="I16" i="33"/>
  <c r="I18" i="33" s="1"/>
  <c r="J16" i="33"/>
  <c r="K16" i="33"/>
  <c r="L16" i="33"/>
  <c r="M16" i="33"/>
  <c r="E14" i="33"/>
  <c r="F14" i="33"/>
  <c r="G14" i="33"/>
  <c r="H14" i="33"/>
  <c r="I14" i="33"/>
  <c r="J14" i="33"/>
  <c r="K14" i="33"/>
  <c r="L14" i="33"/>
  <c r="M14" i="33"/>
  <c r="E11" i="33"/>
  <c r="F11" i="33"/>
  <c r="G11" i="33"/>
  <c r="H11" i="33"/>
  <c r="I11" i="33"/>
  <c r="J11" i="33"/>
  <c r="K11" i="33"/>
  <c r="L11" i="33"/>
  <c r="M11" i="33"/>
  <c r="E8" i="33"/>
  <c r="E18" i="33" s="1"/>
  <c r="F8" i="33"/>
  <c r="G8" i="33"/>
  <c r="H8" i="33"/>
  <c r="I8" i="33"/>
  <c r="J8" i="33"/>
  <c r="K8" i="33"/>
  <c r="L8" i="33"/>
  <c r="M8" i="33"/>
  <c r="E5" i="33"/>
  <c r="F5" i="33"/>
  <c r="G5" i="33"/>
  <c r="H5" i="33"/>
  <c r="I5" i="33"/>
  <c r="J5" i="33"/>
  <c r="K5" i="33"/>
  <c r="K18" i="33" s="1"/>
  <c r="L5" i="33"/>
  <c r="M5" i="33"/>
  <c r="D16" i="33"/>
  <c r="N16" i="33" s="1"/>
  <c r="O16" i="33" s="1"/>
  <c r="D14" i="33"/>
  <c r="N14" i="33" s="1"/>
  <c r="O14" i="33" s="1"/>
  <c r="D11" i="33"/>
  <c r="D8" i="33"/>
  <c r="D5" i="33"/>
  <c r="N17" i="33"/>
  <c r="O17" i="33" s="1"/>
  <c r="N15" i="33"/>
  <c r="O15" i="33"/>
  <c r="N10" i="33"/>
  <c r="O10" i="33"/>
  <c r="N7" i="33"/>
  <c r="O7" i="33" s="1"/>
  <c r="N6" i="33"/>
  <c r="O6" i="33"/>
  <c r="N12" i="33"/>
  <c r="O12" i="33" s="1"/>
  <c r="N13" i="33"/>
  <c r="O13" i="33"/>
  <c r="N9" i="33"/>
  <c r="O9" i="33"/>
  <c r="D18" i="35"/>
  <c r="N5" i="37"/>
  <c r="O5" i="37" s="1"/>
  <c r="N17" i="45"/>
  <c r="O17" i="45" s="1"/>
  <c r="P24" i="49" l="1"/>
  <c r="N16" i="35"/>
  <c r="O16" i="35" s="1"/>
  <c r="N17" i="41"/>
  <c r="O17" i="41" s="1"/>
  <c r="N11" i="46"/>
  <c r="O11" i="46" s="1"/>
  <c r="E18" i="40"/>
  <c r="M20" i="44"/>
  <c r="G18" i="33"/>
  <c r="N16" i="37"/>
  <c r="O16" i="37" s="1"/>
  <c r="E18" i="39"/>
  <c r="N8" i="42"/>
  <c r="O8" i="42" s="1"/>
  <c r="F19" i="43"/>
  <c r="F20" i="44"/>
  <c r="G20" i="46"/>
  <c r="L18" i="33"/>
  <c r="L18" i="36"/>
  <c r="J18" i="37"/>
  <c r="G18" i="38"/>
  <c r="N18" i="38" s="1"/>
  <c r="O18" i="38" s="1"/>
  <c r="H18" i="33"/>
  <c r="N14" i="34"/>
  <c r="O14" i="34" s="1"/>
  <c r="N8" i="43"/>
  <c r="O8" i="43" s="1"/>
  <c r="F18" i="33"/>
  <c r="K21" i="45"/>
  <c r="N16" i="40"/>
  <c r="O16" i="40" s="1"/>
  <c r="D19" i="41"/>
  <c r="H19" i="43"/>
  <c r="H20" i="44"/>
  <c r="O8" i="47"/>
  <c r="P8" i="47" s="1"/>
  <c r="G18" i="35"/>
  <c r="N14" i="36"/>
  <c r="O14" i="36" s="1"/>
  <c r="L18" i="38"/>
  <c r="G18" i="39"/>
  <c r="I20" i="44"/>
  <c r="F21" i="45"/>
  <c r="K21" i="42"/>
  <c r="L21" i="42"/>
  <c r="I20" i="47"/>
  <c r="N11" i="33"/>
  <c r="O11" i="33" s="1"/>
  <c r="N8" i="34"/>
  <c r="O8" i="34" s="1"/>
  <c r="L20" i="47"/>
  <c r="D18" i="34"/>
  <c r="E18" i="35"/>
  <c r="N14" i="35"/>
  <c r="O14" i="35" s="1"/>
  <c r="H18" i="36"/>
  <c r="N14" i="39"/>
  <c r="O14" i="39" s="1"/>
  <c r="D18" i="36"/>
  <c r="M18" i="38"/>
  <c r="D18" i="40"/>
  <c r="N18" i="40" s="1"/>
  <c r="O18" i="40" s="1"/>
  <c r="N11" i="44"/>
  <c r="O11" i="44" s="1"/>
  <c r="F20" i="47"/>
  <c r="K20" i="44"/>
  <c r="I18" i="34"/>
  <c r="J18" i="35"/>
  <c r="E18" i="37"/>
  <c r="N5" i="39"/>
  <c r="O5" i="39" s="1"/>
  <c r="F18" i="40"/>
  <c r="N5" i="41"/>
  <c r="O5" i="41" s="1"/>
  <c r="N8" i="41"/>
  <c r="O8" i="41" s="1"/>
  <c r="L19" i="43"/>
  <c r="L20" i="44"/>
  <c r="I21" i="45"/>
  <c r="E20" i="46"/>
  <c r="M20" i="46"/>
  <c r="M19" i="41"/>
  <c r="N11" i="39"/>
  <c r="O11" i="39" s="1"/>
  <c r="N18" i="46"/>
  <c r="O18" i="46" s="1"/>
  <c r="N16" i="36"/>
  <c r="O16" i="36" s="1"/>
  <c r="J18" i="34"/>
  <c r="G19" i="43"/>
  <c r="D21" i="45"/>
  <c r="M18" i="33"/>
  <c r="H18" i="35"/>
  <c r="N17" i="42"/>
  <c r="O17" i="42" s="1"/>
  <c r="D18" i="37"/>
  <c r="D20" i="46"/>
  <c r="N20" i="46" s="1"/>
  <c r="O20" i="46" s="1"/>
  <c r="M18" i="34"/>
  <c r="K18" i="35"/>
  <c r="M18" i="36"/>
  <c r="F18" i="37"/>
  <c r="J18" i="39"/>
  <c r="G18" i="40"/>
  <c r="F19" i="41"/>
  <c r="F21" i="42"/>
  <c r="M19" i="43"/>
  <c r="J21" i="45"/>
  <c r="F20" i="46"/>
  <c r="O5" i="47"/>
  <c r="P5" i="47" s="1"/>
  <c r="M18" i="40"/>
  <c r="N8" i="35"/>
  <c r="O8" i="35" s="1"/>
  <c r="K20" i="47"/>
  <c r="N11" i="37"/>
  <c r="O11" i="37" s="1"/>
  <c r="N8" i="38"/>
  <c r="O8" i="38" s="1"/>
  <c r="D20" i="44"/>
  <c r="N20" i="47"/>
  <c r="N11" i="38"/>
  <c r="O11" i="38" s="1"/>
  <c r="J19" i="43"/>
  <c r="G21" i="45"/>
  <c r="O11" i="47"/>
  <c r="P11" i="47" s="1"/>
  <c r="H18" i="34"/>
  <c r="N5" i="36"/>
  <c r="O5" i="36" s="1"/>
  <c r="N14" i="37"/>
  <c r="O14" i="37" s="1"/>
  <c r="G19" i="41"/>
  <c r="G21" i="42"/>
  <c r="L20" i="46"/>
  <c r="M21" i="42"/>
  <c r="J20" i="47"/>
  <c r="N5" i="46"/>
  <c r="O5" i="46" s="1"/>
  <c r="F18" i="35"/>
  <c r="N18" i="35" s="1"/>
  <c r="O18" i="35" s="1"/>
  <c r="N15" i="43"/>
  <c r="O15" i="43" s="1"/>
  <c r="N9" i="45"/>
  <c r="O9" i="45" s="1"/>
  <c r="N8" i="37"/>
  <c r="O8" i="37" s="1"/>
  <c r="K18" i="40"/>
  <c r="I18" i="35"/>
  <c r="E18" i="36"/>
  <c r="D21" i="42"/>
  <c r="N15" i="41"/>
  <c r="O15" i="41" s="1"/>
  <c r="N11" i="34"/>
  <c r="O11" i="34" s="1"/>
  <c r="L18" i="35"/>
  <c r="L18" i="34"/>
  <c r="I18" i="40"/>
  <c r="H19" i="41"/>
  <c r="K19" i="43"/>
  <c r="L21" i="45"/>
  <c r="N12" i="45"/>
  <c r="O12" i="45" s="1"/>
  <c r="H20" i="46"/>
  <c r="E20" i="47"/>
  <c r="M18" i="39"/>
  <c r="N8" i="44"/>
  <c r="O8" i="44" s="1"/>
  <c r="N16" i="38"/>
  <c r="O16" i="38" s="1"/>
  <c r="N5" i="43"/>
  <c r="O5" i="43" s="1"/>
  <c r="G18" i="34"/>
  <c r="D18" i="33"/>
  <c r="J18" i="33"/>
  <c r="K18" i="34"/>
  <c r="N11" i="35"/>
  <c r="O11" i="35" s="1"/>
  <c r="L18" i="39"/>
  <c r="J18" i="40"/>
  <c r="I21" i="42"/>
  <c r="N5" i="45"/>
  <c r="O5" i="45" s="1"/>
  <c r="I20" i="46"/>
  <c r="O20" i="48"/>
  <c r="P20" i="48" s="1"/>
  <c r="I18" i="39"/>
  <c r="N5" i="40"/>
  <c r="O5" i="40" s="1"/>
  <c r="N8" i="33"/>
  <c r="O8" i="33" s="1"/>
  <c r="N5" i="38"/>
  <c r="O5" i="38" s="1"/>
  <c r="G18" i="36"/>
  <c r="E21" i="42"/>
  <c r="G20" i="44"/>
  <c r="D20" i="47"/>
  <c r="D18" i="39"/>
  <c r="K20" i="46"/>
  <c r="N5" i="33"/>
  <c r="O5" i="33" s="1"/>
  <c r="M21" i="45"/>
  <c r="E20" i="44"/>
  <c r="N8" i="36"/>
  <c r="O8" i="36" s="1"/>
  <c r="E19" i="41"/>
  <c r="E19" i="43"/>
  <c r="N19" i="43" s="1"/>
  <c r="O19" i="43" s="1"/>
  <c r="N5" i="34"/>
  <c r="O5" i="34" s="1"/>
  <c r="N5" i="35"/>
  <c r="O5" i="35" s="1"/>
  <c r="N5" i="44"/>
  <c r="O5" i="44" s="1"/>
  <c r="N5" i="42"/>
  <c r="O5" i="42" s="1"/>
  <c r="F18" i="34"/>
  <c r="N19" i="41" l="1"/>
  <c r="O19" i="41" s="1"/>
  <c r="N18" i="37"/>
  <c r="O18" i="37" s="1"/>
  <c r="N18" i="34"/>
  <c r="O18" i="34" s="1"/>
  <c r="O20" i="47"/>
  <c r="P20" i="47" s="1"/>
  <c r="N20" i="44"/>
  <c r="O20" i="44" s="1"/>
  <c r="N21" i="45"/>
  <c r="O21" i="45" s="1"/>
  <c r="N18" i="33"/>
  <c r="O18" i="33" s="1"/>
  <c r="N21" i="42"/>
  <c r="O21" i="42" s="1"/>
  <c r="N18" i="36"/>
  <c r="O18" i="36" s="1"/>
  <c r="N18" i="39"/>
  <c r="O18" i="39" s="1"/>
</calcChain>
</file>

<file path=xl/sharedStrings.xml><?xml version="1.0" encoding="utf-8"?>
<sst xmlns="http://schemas.openxmlformats.org/spreadsheetml/2006/main" count="603" uniqueCount="86">
  <si>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</si>
  <si>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</si>
  <si>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</si>
  <si>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</si>
  <si>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</si>
  <si>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</si>
  <si>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</si>
  <si>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</si>
  <si>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</si>
  <si>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</si>
  <si>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</si>
  <si>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</si>
  <si>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</si>
  <si>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</si>
  <si>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</si>
  <si>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</si>
  <si>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</si>
  <si>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</si>
  <si>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</si>
  <si>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</si>
  <si>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Financial and Administrative</t>
  </si>
  <si>
    <t>Public Safety</t>
  </si>
  <si>
    <t>Law Enforcement</t>
  </si>
  <si>
    <t>Protective Inspections</t>
  </si>
  <si>
    <t>Physical Environment</t>
  </si>
  <si>
    <t>Water Utility Services</t>
  </si>
  <si>
    <t>Garbage / Solid Waste Control Services</t>
  </si>
  <si>
    <t>Transportation</t>
  </si>
  <si>
    <t>Road and Street Facilities</t>
  </si>
  <si>
    <t>Culture / Recreation</t>
  </si>
  <si>
    <t>Parks and Recreation</t>
  </si>
  <si>
    <t>2009 Municipal Population:</t>
  </si>
  <si>
    <t>Lake Hamilton Expenditures Reported by Account Code and Fund Type</t>
  </si>
  <si>
    <t>Local Fiscal Year Ended September 30, 2010</t>
  </si>
  <si>
    <t>Sewer / Wastewater Services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</si>
  <si>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</si>
  <si>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</si>
  <si>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</si>
  <si>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</si>
  <si>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</si>
  <si>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</si>
  <si>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2013</t>
  </si>
  <si>
    <t>2013 Municipal Population:</t>
  </si>
  <si>
    <t>Local Fiscal Year Ended September 30, 2008</t>
  </si>
  <si>
    <t>Water-Sewer Combination Services</t>
  </si>
  <si>
    <t>2008 Municipal Population:</t>
  </si>
  <si>
    <t>Local Fiscal Year Ended September 30, 2014</t>
  </si>
  <si>
    <t>Other General Government</t>
  </si>
  <si>
    <t>Garbage / Solid Waste</t>
  </si>
  <si>
    <t>Road / Street Facilities</t>
  </si>
  <si>
    <t>Parks / Recreation</t>
  </si>
  <si>
    <t>2014 Municipal Population:</t>
  </si>
  <si>
    <t>Local Fiscal Year Ended September 30, 2015</t>
  </si>
  <si>
    <t>2015 Municipal Population:</t>
  </si>
  <si>
    <t>Fire Control</t>
  </si>
  <si>
    <t>Water / Sewer Services</t>
  </si>
  <si>
    <t>Local Fiscal Year Ended September 30, 2007</t>
  </si>
  <si>
    <t>2007 Municipal Population:</t>
  </si>
  <si>
    <t>Local Fiscal Year Ended September 30, 2016</t>
  </si>
  <si>
    <t>Flood Control / Stormwater Control</t>
  </si>
  <si>
    <t>Other Uses</t>
  </si>
  <si>
    <t>Interfund Transfers Out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</si>
  <si>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</si>
  <si>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</si>
  <si>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</si>
  <si>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</si>
  <si>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</si>
  <si>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</si>
  <si>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Executive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</si>
  <si>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</si>
  <si>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</si>
  <si>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</si>
  <si>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</si>
  <si>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</si>
  <si>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</si>
  <si>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</si>
  <si>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Flood Control / Stormwater Management</t>
  </si>
  <si>
    <t>2021 Municipal Population:</t>
  </si>
  <si>
    <t>Local Fiscal Year Ended September 30, 2022</t>
  </si>
  <si>
    <t>2022 Municipal Population:</t>
  </si>
  <si>
    <t>Local Fiscal Year Ended September 30, 2023</t>
  </si>
  <si>
    <t>Legal Counsel</t>
  </si>
  <si>
    <t>Debt Service Payments</t>
  </si>
  <si>
    <t>Other General Government Services</t>
  </si>
  <si>
    <t>Special Events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</si>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</sst>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8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2" fillId="0" borderId="0" xfId="0" applyFont="1" applyAlignment="1" applyProtection="1">
      <alignment horizontal="center"/>
    </xf>
    <xf numFmtId="0" fontId="1" fillId="0" borderId="0" xfId="0" applyFont="1"/>
    <xf numFmtId="0" fontId="14" fillId="2" borderId="14" xfId="0" applyFont="1" applyFill="1" applyBorder="1" applyAlignment="1" applyProtection="1">
      <alignment horizontal="center" vertical="center"/>
    </xf>
    <xf numFmtId="0" fontId="14" fillId="2" borderId="15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/>
    <xf numFmtId="37" fontId="13" fillId="2" borderId="12" xfId="0" applyNumberFormat="1" applyFont="1" applyFill="1" applyBorder="1" applyAlignment="1" applyProtection="1">
      <alignment horizontal="center" vertical="center" wrapText="1"/>
    </xf>
    <xf numFmtId="37" fontId="13" fillId="2" borderId="13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6" fillId="0" borderId="0" xfId="0" applyFont="1" applyAlignment="1" applyProtection="1">
      <alignment horizontal="center"/>
    </xf>
    <xf numFmtId="0" fontId="13" fillId="2" borderId="4" xfId="0" applyFont="1" applyFill="1" applyBorder="1" applyAlignment="1" applyProtection="1">
      <alignment vertical="center"/>
    </xf>
    <xf numFmtId="0" fontId="13" fillId="2" borderId="8" xfId="0" applyFont="1" applyFill="1" applyBorder="1" applyAlignment="1" applyProtection="1">
      <alignment vertical="center"/>
    </xf>
    <xf numFmtId="42" fontId="13" fillId="2" borderId="9" xfId="0" applyNumberFormat="1" applyFont="1" applyFill="1" applyBorder="1" applyAlignment="1" applyProtection="1">
      <alignment vertical="center"/>
    </xf>
    <xf numFmtId="42" fontId="13" fillId="2" borderId="10" xfId="0" applyNumberFormat="1" applyFont="1" applyFill="1" applyBorder="1" applyAlignment="1" applyProtection="1">
      <alignment vertical="center"/>
    </xf>
    <xf numFmtId="44" fontId="13" fillId="2" borderId="5" xfId="0" applyNumberFormat="1" applyFont="1" applyFill="1" applyBorder="1" applyAlignment="1" applyProtection="1">
      <alignment vertical="center"/>
    </xf>
    <xf numFmtId="44" fontId="16" fillId="0" borderId="0" xfId="0" applyNumberFormat="1" applyFont="1" applyProtection="1"/>
    <xf numFmtId="0" fontId="17" fillId="0" borderId="0" xfId="0" applyFont="1" applyProtection="1"/>
    <xf numFmtId="0" fontId="17" fillId="0" borderId="1" xfId="0" applyFont="1" applyBorder="1" applyAlignment="1" applyProtection="1">
      <alignment vertical="center"/>
    </xf>
    <xf numFmtId="1" fontId="17" fillId="0" borderId="20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vertical="center"/>
    </xf>
    <xf numFmtId="42" fontId="17" fillId="0" borderId="11" xfId="0" applyNumberFormat="1" applyFont="1" applyBorder="1" applyAlignment="1" applyProtection="1">
      <alignment vertical="center"/>
    </xf>
    <xf numFmtId="44" fontId="17" fillId="0" borderId="21" xfId="0" applyNumberFormat="1" applyFont="1" applyBorder="1" applyAlignment="1" applyProtection="1">
      <alignment vertical="center"/>
    </xf>
    <xf numFmtId="43" fontId="17" fillId="0" borderId="0" xfId="0" applyNumberFormat="1" applyFont="1" applyProtection="1"/>
    <xf numFmtId="0" fontId="13" fillId="2" borderId="1" xfId="0" applyFont="1" applyFill="1" applyBorder="1" applyAlignment="1" applyProtection="1">
      <alignment vertical="center"/>
    </xf>
    <xf numFmtId="0" fontId="13" fillId="2" borderId="11" xfId="0" applyFont="1" applyFill="1" applyBorder="1" applyAlignment="1" applyProtection="1">
      <alignment vertical="center"/>
    </xf>
    <xf numFmtId="0" fontId="13" fillId="2" borderId="6" xfId="0" applyFont="1" applyFill="1" applyBorder="1" applyAlignment="1" applyProtection="1">
      <alignment vertical="center"/>
    </xf>
    <xf numFmtId="42" fontId="13" fillId="2" borderId="11" xfId="0" applyNumberFormat="1" applyFont="1" applyFill="1" applyBorder="1" applyAlignment="1" applyProtection="1">
      <alignment vertical="center"/>
    </xf>
    <xf numFmtId="42" fontId="13" fillId="2" borderId="20" xfId="0" applyNumberFormat="1" applyFont="1" applyFill="1" applyBorder="1" applyAlignment="1" applyProtection="1">
      <alignment vertical="center"/>
    </xf>
    <xf numFmtId="44" fontId="13" fillId="2" borderId="21" xfId="0" applyNumberFormat="1" applyFont="1" applyFill="1" applyBorder="1" applyAlignment="1" applyProtection="1">
      <alignment vertical="center"/>
    </xf>
    <xf numFmtId="43" fontId="16" fillId="0" borderId="0" xfId="0" applyNumberFormat="1" applyFont="1" applyProtection="1"/>
    <xf numFmtId="0" fontId="13" fillId="2" borderId="2" xfId="0" applyFont="1" applyFill="1" applyBorder="1" applyAlignment="1" applyProtection="1">
      <alignment vertical="center"/>
    </xf>
    <xf numFmtId="0" fontId="13" fillId="2" borderId="3" xfId="0" applyFont="1" applyFill="1" applyBorder="1" applyAlignment="1" applyProtection="1">
      <alignment vertical="center"/>
    </xf>
    <xf numFmtId="0" fontId="13" fillId="2" borderId="7" xfId="0" applyFont="1" applyFill="1" applyBorder="1" applyAlignment="1" applyProtection="1">
      <alignment vertical="center"/>
    </xf>
    <xf numFmtId="42" fontId="13" fillId="2" borderId="3" xfId="0" applyNumberFormat="1" applyFont="1" applyFill="1" applyBorder="1" applyAlignment="1" applyProtection="1">
      <alignment vertical="center"/>
    </xf>
    <xf numFmtId="44" fontId="13" fillId="2" borderId="16" xfId="0" applyNumberFormat="1" applyFont="1" applyFill="1" applyBorder="1" applyAlignment="1" applyProtection="1">
      <alignment vertical="center"/>
    </xf>
    <xf numFmtId="0" fontId="16" fillId="0" borderId="0" xfId="0" applyFont="1" applyProtection="1"/>
    <xf numFmtId="0" fontId="13" fillId="0" borderId="0" xfId="0" applyFont="1" applyProtection="1"/>
    <xf numFmtId="0" fontId="17" fillId="0" borderId="4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37" fontId="17" fillId="0" borderId="0" xfId="0" applyNumberFormat="1" applyFont="1" applyBorder="1" applyAlignment="1" applyProtection="1">
      <alignment vertical="center"/>
    </xf>
    <xf numFmtId="0" fontId="17" fillId="0" borderId="5" xfId="0" applyFont="1" applyBorder="1" applyAlignment="1" applyProtection="1">
      <alignment vertical="center"/>
    </xf>
    <xf numFmtId="0" fontId="17" fillId="0" borderId="17" xfId="0" applyFont="1" applyBorder="1" applyAlignment="1" applyProtection="1">
      <alignment vertical="center"/>
    </xf>
    <xf numFmtId="0" fontId="17" fillId="0" borderId="18" xfId="0" applyFont="1" applyBorder="1" applyAlignment="1" applyProtection="1">
      <alignment vertical="center"/>
    </xf>
    <xf numFmtId="37" fontId="17" fillId="0" borderId="18" xfId="0" applyNumberFormat="1" applyFont="1" applyBorder="1" applyAlignment="1" applyProtection="1">
      <alignment vertical="center"/>
    </xf>
    <xf numFmtId="41" fontId="17" fillId="0" borderId="19" xfId="0" applyNumberFormat="1" applyFont="1" applyBorder="1" applyAlignment="1" applyProtection="1">
      <alignment vertical="center"/>
    </xf>
    <xf numFmtId="37" fontId="17" fillId="0" borderId="0" xfId="0" applyNumberFormat="1" applyFont="1" applyProtection="1"/>
    <xf numFmtId="0" fontId="6" fillId="0" borderId="0" xfId="0" applyFont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/>
    <xf numFmtId="37" fontId="8" fillId="2" borderId="12" xfId="0" applyNumberFormat="1" applyFont="1" applyFill="1" applyBorder="1" applyAlignment="1">
      <alignment horizontal="center" vertical="center" wrapText="1"/>
    </xf>
    <xf numFmtId="37" fontId="8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7" fillId="0" borderId="18" xfId="0" applyNumberFormat="1" applyFont="1" applyBorder="1" applyAlignment="1" applyProtection="1">
      <alignment horizontal="right" vertical="center"/>
    </xf>
    <xf numFmtId="0" fontId="17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3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4" fillId="2" borderId="31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32" xfId="0" applyFont="1" applyFill="1" applyBorder="1" applyAlignment="1" applyProtection="1">
      <alignment horizontal="center" vertical="center"/>
    </xf>
    <xf numFmtId="37" fontId="13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5B0F8-FFCC-4A94-A433-2478C4F34A50}">
  <sheetPr>
    <pageSetUpPr fitToPage="1"/>
  </sheetPr>
  <dimension ref="A1:ED28"/>
  <sheetViews>
    <sheetView tabSelected="1" workbookViewId="0">
      <selection sqref="A1:P1"/>
    </sheetView>
  </sheetViews>
  <sheetFormatPr defaultColWidth="9.81640625" defaultRowHeight="15"/>
  <cols>
    <col min="1" max="1" width="1.81640625" style="104" customWidth="1"/>
    <col min="2" max="2" width="6.81640625" style="104" customWidth="1"/>
    <col min="3" max="3" width="55.81640625" style="104" customWidth="1"/>
    <col min="4" max="5" width="16.81640625" style="132" customWidth="1"/>
    <col min="6" max="7" width="15.81640625" style="132" customWidth="1"/>
    <col min="8" max="8" width="13.81640625" style="132" customWidth="1"/>
    <col min="9" max="10" width="15.81640625" style="132" customWidth="1"/>
    <col min="11" max="14" width="13.81640625" style="132" customWidth="1"/>
    <col min="15" max="15" width="16.81640625" style="132" customWidth="1"/>
    <col min="16" max="16" width="13.81640625" style="104" customWidth="1"/>
    <col min="17" max="18" width="9.81640625" style="104"/>
  </cols>
  <sheetData>
    <row r="1" spans="1:134" ht="28.2">
      <c r="A1" s="140" t="s">
        <v>32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  <c r="Q1" s="90"/>
      <c r="R1"/>
    </row>
    <row r="2" spans="1:134" ht="23.4" thickBot="1">
      <c r="A2" s="143" t="s">
        <v>80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  <c r="Q2" s="90"/>
      <c r="R2"/>
    </row>
    <row r="3" spans="1:134" ht="18" customHeight="1">
      <c r="A3" s="146" t="s">
        <v>12</v>
      </c>
      <c r="B3" s="147"/>
      <c r="C3" s="148"/>
      <c r="D3" s="152" t="s">
        <v>6</v>
      </c>
      <c r="E3" s="153"/>
      <c r="F3" s="153"/>
      <c r="G3" s="153"/>
      <c r="H3" s="154"/>
      <c r="I3" s="152" t="s">
        <v>7</v>
      </c>
      <c r="J3" s="154"/>
      <c r="K3" s="152" t="s">
        <v>9</v>
      </c>
      <c r="L3" s="153"/>
      <c r="M3" s="154"/>
      <c r="N3" s="91"/>
      <c r="O3" s="92"/>
      <c r="P3" s="155" t="s">
        <v>73</v>
      </c>
      <c r="Q3" s="93"/>
      <c r="R3"/>
    </row>
    <row r="4" spans="1:134" ht="32.25" customHeight="1" thickBot="1">
      <c r="A4" s="149"/>
      <c r="B4" s="150"/>
      <c r="C4" s="151"/>
      <c r="D4" s="94" t="s">
        <v>0</v>
      </c>
      <c r="E4" s="94" t="s">
        <v>13</v>
      </c>
      <c r="F4" s="94" t="s">
        <v>14</v>
      </c>
      <c r="G4" s="94" t="s">
        <v>15</v>
      </c>
      <c r="H4" s="94" t="s">
        <v>1</v>
      </c>
      <c r="I4" s="94" t="s">
        <v>2</v>
      </c>
      <c r="J4" s="95" t="s">
        <v>16</v>
      </c>
      <c r="K4" s="95" t="s">
        <v>3</v>
      </c>
      <c r="L4" s="95" t="s">
        <v>4</v>
      </c>
      <c r="M4" s="95" t="s">
        <v>74</v>
      </c>
      <c r="N4" s="95" t="s">
        <v>5</v>
      </c>
      <c r="O4" s="95" t="s">
        <v>75</v>
      </c>
      <c r="P4" s="156"/>
      <c r="Q4" s="96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</row>
    <row r="5" spans="1:134" ht="15.6">
      <c r="A5" s="98" t="s">
        <v>18</v>
      </c>
      <c r="B5" s="99"/>
      <c r="C5" s="99"/>
      <c r="D5" s="100">
        <f>SUM(D6:D10)</f>
        <v>850350</v>
      </c>
      <c r="E5" s="100">
        <f>SUM(E6:E10)</f>
        <v>0</v>
      </c>
      <c r="F5" s="100">
        <f>SUM(F6:F10)</f>
        <v>0</v>
      </c>
      <c r="G5" s="100">
        <f>SUM(G6:G10)</f>
        <v>0</v>
      </c>
      <c r="H5" s="100">
        <f>SUM(H6:H10)</f>
        <v>0</v>
      </c>
      <c r="I5" s="100">
        <f>SUM(I6:I10)</f>
        <v>0</v>
      </c>
      <c r="J5" s="100">
        <f>SUM(J6:J10)</f>
        <v>0</v>
      </c>
      <c r="K5" s="100">
        <f>SUM(K6:K10)</f>
        <v>0</v>
      </c>
      <c r="L5" s="100">
        <f>SUM(L6:L10)</f>
        <v>0</v>
      </c>
      <c r="M5" s="100">
        <f>SUM(M6:M10)</f>
        <v>1651606</v>
      </c>
      <c r="N5" s="100">
        <f>SUM(N6:N10)</f>
        <v>0</v>
      </c>
      <c r="O5" s="101">
        <f>SUM(D5:N5)</f>
        <v>2501956</v>
      </c>
      <c r="P5" s="102">
        <f>(O5/P$26)</f>
        <v>1592.5881604073838</v>
      </c>
      <c r="Q5" s="103"/>
    </row>
    <row r="6" spans="1:134">
      <c r="A6" s="105"/>
      <c r="B6" s="106">
        <v>511</v>
      </c>
      <c r="C6" s="107" t="s">
        <v>19</v>
      </c>
      <c r="D6" s="108">
        <v>66667</v>
      </c>
      <c r="E6" s="108">
        <v>0</v>
      </c>
      <c r="F6" s="108">
        <v>0</v>
      </c>
      <c r="G6" s="108">
        <v>0</v>
      </c>
      <c r="H6" s="108">
        <v>0</v>
      </c>
      <c r="I6" s="108">
        <v>0</v>
      </c>
      <c r="J6" s="108">
        <v>0</v>
      </c>
      <c r="K6" s="108">
        <v>0</v>
      </c>
      <c r="L6" s="108">
        <v>0</v>
      </c>
      <c r="M6" s="108">
        <v>0</v>
      </c>
      <c r="N6" s="108">
        <v>0</v>
      </c>
      <c r="O6" s="108">
        <f>SUM(D6:N6)</f>
        <v>66667</v>
      </c>
      <c r="P6" s="109">
        <f>(O6/P$26)</f>
        <v>42.436028007638448</v>
      </c>
      <c r="Q6" s="110"/>
    </row>
    <row r="7" spans="1:134">
      <c r="A7" s="105"/>
      <c r="B7" s="106">
        <v>513</v>
      </c>
      <c r="C7" s="107" t="s">
        <v>20</v>
      </c>
      <c r="D7" s="108">
        <v>564686</v>
      </c>
      <c r="E7" s="108">
        <v>0</v>
      </c>
      <c r="F7" s="108">
        <v>0</v>
      </c>
      <c r="G7" s="108">
        <v>0</v>
      </c>
      <c r="H7" s="108">
        <v>0</v>
      </c>
      <c r="I7" s="108">
        <v>0</v>
      </c>
      <c r="J7" s="108">
        <v>0</v>
      </c>
      <c r="K7" s="108">
        <v>0</v>
      </c>
      <c r="L7" s="108">
        <v>0</v>
      </c>
      <c r="M7" s="108">
        <v>1651606</v>
      </c>
      <c r="N7" s="108">
        <v>0</v>
      </c>
      <c r="O7" s="108">
        <f t="shared" ref="O7:O10" si="0">SUM(D7:N7)</f>
        <v>2216292</v>
      </c>
      <c r="P7" s="109">
        <f>(O7/P$26)</f>
        <v>1410.7523870146404</v>
      </c>
      <c r="Q7" s="110"/>
    </row>
    <row r="8" spans="1:134">
      <c r="A8" s="105"/>
      <c r="B8" s="106">
        <v>514</v>
      </c>
      <c r="C8" s="107" t="s">
        <v>81</v>
      </c>
      <c r="D8" s="108">
        <v>49526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>
        <v>0</v>
      </c>
      <c r="L8" s="108">
        <v>0</v>
      </c>
      <c r="M8" s="108">
        <v>0</v>
      </c>
      <c r="N8" s="108">
        <v>0</v>
      </c>
      <c r="O8" s="108">
        <f t="shared" si="0"/>
        <v>49526</v>
      </c>
      <c r="P8" s="109">
        <f>(O8/P$26)</f>
        <v>31.525143220878423</v>
      </c>
      <c r="Q8" s="110"/>
    </row>
    <row r="9" spans="1:134">
      <c r="A9" s="105"/>
      <c r="B9" s="106">
        <v>517</v>
      </c>
      <c r="C9" s="107" t="s">
        <v>82</v>
      </c>
      <c r="D9" s="108">
        <v>167516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0</v>
      </c>
      <c r="L9" s="108">
        <v>0</v>
      </c>
      <c r="M9" s="108">
        <v>0</v>
      </c>
      <c r="N9" s="108">
        <v>0</v>
      </c>
      <c r="O9" s="108">
        <f t="shared" si="0"/>
        <v>167516</v>
      </c>
      <c r="P9" s="109">
        <f>(O9/P$26)</f>
        <v>106.63017186505411</v>
      </c>
      <c r="Q9" s="110"/>
    </row>
    <row r="10" spans="1:134">
      <c r="A10" s="105"/>
      <c r="B10" s="106">
        <v>519</v>
      </c>
      <c r="C10" s="107" t="s">
        <v>83</v>
      </c>
      <c r="D10" s="108">
        <v>1955</v>
      </c>
      <c r="E10" s="108">
        <v>0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0</v>
      </c>
      <c r="L10" s="108">
        <v>0</v>
      </c>
      <c r="M10" s="108">
        <v>0</v>
      </c>
      <c r="N10" s="108">
        <v>0</v>
      </c>
      <c r="O10" s="108">
        <f t="shared" si="0"/>
        <v>1955</v>
      </c>
      <c r="P10" s="109">
        <f>(O10/P$26)</f>
        <v>1.2444302991725016</v>
      </c>
      <c r="Q10" s="110"/>
    </row>
    <row r="11" spans="1:134" ht="15.6">
      <c r="A11" s="111" t="s">
        <v>21</v>
      </c>
      <c r="B11" s="112"/>
      <c r="C11" s="113"/>
      <c r="D11" s="114">
        <f>SUM(D12:D13)</f>
        <v>1155732</v>
      </c>
      <c r="E11" s="114">
        <f>SUM(E12:E13)</f>
        <v>0</v>
      </c>
      <c r="F11" s="114">
        <f>SUM(F12:F13)</f>
        <v>0</v>
      </c>
      <c r="G11" s="114">
        <f>SUM(G12:G13)</f>
        <v>0</v>
      </c>
      <c r="H11" s="114">
        <f>SUM(H12:H13)</f>
        <v>0</v>
      </c>
      <c r="I11" s="114">
        <f>SUM(I12:I13)</f>
        <v>0</v>
      </c>
      <c r="J11" s="114">
        <f>SUM(J12:J13)</f>
        <v>0</v>
      </c>
      <c r="K11" s="114">
        <f>SUM(K12:K13)</f>
        <v>0</v>
      </c>
      <c r="L11" s="114">
        <f>SUM(L12:L13)</f>
        <v>0</v>
      </c>
      <c r="M11" s="114">
        <f>SUM(M12:M13)</f>
        <v>0</v>
      </c>
      <c r="N11" s="114">
        <f>SUM(N12:N13)</f>
        <v>0</v>
      </c>
      <c r="O11" s="115">
        <f>SUM(D11:N11)</f>
        <v>1155732</v>
      </c>
      <c r="P11" s="116">
        <f>(O11/P$26)</f>
        <v>735.66645448758754</v>
      </c>
      <c r="Q11" s="117"/>
    </row>
    <row r="12" spans="1:134">
      <c r="A12" s="105"/>
      <c r="B12" s="106">
        <v>521</v>
      </c>
      <c r="C12" s="107" t="s">
        <v>22</v>
      </c>
      <c r="D12" s="108">
        <v>825781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0</v>
      </c>
      <c r="L12" s="108">
        <v>0</v>
      </c>
      <c r="M12" s="108">
        <v>0</v>
      </c>
      <c r="N12" s="108">
        <v>0</v>
      </c>
      <c r="O12" s="108">
        <f>SUM(D12:N12)</f>
        <v>825781</v>
      </c>
      <c r="P12" s="109">
        <f>(O12/P$26)</f>
        <v>525.64035646085301</v>
      </c>
      <c r="Q12" s="110"/>
    </row>
    <row r="13" spans="1:134">
      <c r="A13" s="105"/>
      <c r="B13" s="106">
        <v>524</v>
      </c>
      <c r="C13" s="107" t="s">
        <v>23</v>
      </c>
      <c r="D13" s="108">
        <v>329951</v>
      </c>
      <c r="E13" s="108">
        <v>0</v>
      </c>
      <c r="F13" s="108">
        <v>0</v>
      </c>
      <c r="G13" s="108">
        <v>0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0</v>
      </c>
      <c r="N13" s="108">
        <v>0</v>
      </c>
      <c r="O13" s="108">
        <f t="shared" ref="O13" si="1">SUM(D13:N13)</f>
        <v>329951</v>
      </c>
      <c r="P13" s="109">
        <f>(O13/P$26)</f>
        <v>210.02609802673456</v>
      </c>
      <c r="Q13" s="110"/>
    </row>
    <row r="14" spans="1:134" ht="15.6">
      <c r="A14" s="111" t="s">
        <v>24</v>
      </c>
      <c r="B14" s="112"/>
      <c r="C14" s="113"/>
      <c r="D14" s="114">
        <f>SUM(D15:D18)</f>
        <v>227709</v>
      </c>
      <c r="E14" s="114">
        <f>SUM(E15:E18)</f>
        <v>0</v>
      </c>
      <c r="F14" s="114">
        <f>SUM(F15:F18)</f>
        <v>0</v>
      </c>
      <c r="G14" s="114">
        <f>SUM(G15:G18)</f>
        <v>0</v>
      </c>
      <c r="H14" s="114">
        <f>SUM(H15:H18)</f>
        <v>0</v>
      </c>
      <c r="I14" s="114">
        <f>SUM(I15:I18)</f>
        <v>989470</v>
      </c>
      <c r="J14" s="114">
        <f>SUM(J15:J18)</f>
        <v>0</v>
      </c>
      <c r="K14" s="114">
        <f>SUM(K15:K18)</f>
        <v>0</v>
      </c>
      <c r="L14" s="114">
        <f>SUM(L15:L18)</f>
        <v>0</v>
      </c>
      <c r="M14" s="114">
        <f>SUM(M15:M18)</f>
        <v>0</v>
      </c>
      <c r="N14" s="114">
        <f>SUM(N15:N18)</f>
        <v>0</v>
      </c>
      <c r="O14" s="115">
        <f>SUM(D14:N14)</f>
        <v>1217179</v>
      </c>
      <c r="P14" s="116">
        <f>(O14/P$26)</f>
        <v>774.77975811584975</v>
      </c>
      <c r="Q14" s="117"/>
    </row>
    <row r="15" spans="1:134">
      <c r="A15" s="105"/>
      <c r="B15" s="106">
        <v>533</v>
      </c>
      <c r="C15" s="107" t="s">
        <v>25</v>
      </c>
      <c r="D15" s="108">
        <v>888</v>
      </c>
      <c r="E15" s="108">
        <v>0</v>
      </c>
      <c r="F15" s="108">
        <v>0</v>
      </c>
      <c r="G15" s="108">
        <v>0</v>
      </c>
      <c r="H15" s="108">
        <v>0</v>
      </c>
      <c r="I15" s="108">
        <v>845870</v>
      </c>
      <c r="J15" s="108">
        <v>0</v>
      </c>
      <c r="K15" s="108">
        <v>0</v>
      </c>
      <c r="L15" s="108">
        <v>0</v>
      </c>
      <c r="M15" s="108">
        <v>0</v>
      </c>
      <c r="N15" s="108">
        <v>0</v>
      </c>
      <c r="O15" s="108">
        <f t="shared" ref="O15:O23" si="2">SUM(D15:N15)</f>
        <v>846758</v>
      </c>
      <c r="P15" s="109">
        <f>(O15/P$26)</f>
        <v>538.99299809038826</v>
      </c>
      <c r="Q15" s="110"/>
    </row>
    <row r="16" spans="1:134">
      <c r="A16" s="105"/>
      <c r="B16" s="106">
        <v>534</v>
      </c>
      <c r="C16" s="107" t="s">
        <v>26</v>
      </c>
      <c r="D16" s="108">
        <v>221128</v>
      </c>
      <c r="E16" s="108">
        <v>0</v>
      </c>
      <c r="F16" s="108">
        <v>0</v>
      </c>
      <c r="G16" s="108">
        <v>0</v>
      </c>
      <c r="H16" s="108">
        <v>0</v>
      </c>
      <c r="I16" s="108">
        <v>0</v>
      </c>
      <c r="J16" s="108">
        <v>0</v>
      </c>
      <c r="K16" s="108">
        <v>0</v>
      </c>
      <c r="L16" s="108">
        <v>0</v>
      </c>
      <c r="M16" s="108">
        <v>0</v>
      </c>
      <c r="N16" s="108">
        <v>0</v>
      </c>
      <c r="O16" s="108">
        <f t="shared" si="2"/>
        <v>221128</v>
      </c>
      <c r="P16" s="109">
        <f>(O16/P$26)</f>
        <v>140.75620623806492</v>
      </c>
      <c r="Q16" s="110"/>
    </row>
    <row r="17" spans="1:120">
      <c r="A17" s="105"/>
      <c r="B17" s="106">
        <v>535</v>
      </c>
      <c r="C17" s="107" t="s">
        <v>34</v>
      </c>
      <c r="D17" s="108">
        <v>128</v>
      </c>
      <c r="E17" s="108">
        <v>0</v>
      </c>
      <c r="F17" s="108">
        <v>0</v>
      </c>
      <c r="G17" s="108">
        <v>0</v>
      </c>
      <c r="H17" s="108">
        <v>0</v>
      </c>
      <c r="I17" s="108">
        <v>143600</v>
      </c>
      <c r="J17" s="108">
        <v>0</v>
      </c>
      <c r="K17" s="108">
        <v>0</v>
      </c>
      <c r="L17" s="108">
        <v>0</v>
      </c>
      <c r="M17" s="108">
        <v>0</v>
      </c>
      <c r="N17" s="108">
        <v>0</v>
      </c>
      <c r="O17" s="108">
        <f t="shared" si="2"/>
        <v>143728</v>
      </c>
      <c r="P17" s="109">
        <f>(O17/P$26)</f>
        <v>91.488224061107573</v>
      </c>
      <c r="Q17" s="110"/>
    </row>
    <row r="18" spans="1:120">
      <c r="A18" s="105"/>
      <c r="B18" s="106">
        <v>538</v>
      </c>
      <c r="C18" s="107" t="s">
        <v>76</v>
      </c>
      <c r="D18" s="108">
        <v>5565</v>
      </c>
      <c r="E18" s="108">
        <v>0</v>
      </c>
      <c r="F18" s="108">
        <v>0</v>
      </c>
      <c r="G18" s="108">
        <v>0</v>
      </c>
      <c r="H18" s="108">
        <v>0</v>
      </c>
      <c r="I18" s="108">
        <v>0</v>
      </c>
      <c r="J18" s="108">
        <v>0</v>
      </c>
      <c r="K18" s="108">
        <v>0</v>
      </c>
      <c r="L18" s="108">
        <v>0</v>
      </c>
      <c r="M18" s="108">
        <v>0</v>
      </c>
      <c r="N18" s="108">
        <v>0</v>
      </c>
      <c r="O18" s="108">
        <f t="shared" si="2"/>
        <v>5565</v>
      </c>
      <c r="P18" s="109">
        <f>(O18/P$26)</f>
        <v>3.5423297262889881</v>
      </c>
      <c r="Q18" s="110"/>
    </row>
    <row r="19" spans="1:120" ht="15.6">
      <c r="A19" s="111" t="s">
        <v>27</v>
      </c>
      <c r="B19" s="112"/>
      <c r="C19" s="113"/>
      <c r="D19" s="114">
        <f>SUM(D20:D20)</f>
        <v>194163</v>
      </c>
      <c r="E19" s="114">
        <f>SUM(E20:E20)</f>
        <v>0</v>
      </c>
      <c r="F19" s="114">
        <f>SUM(F20:F20)</f>
        <v>0</v>
      </c>
      <c r="G19" s="114">
        <f>SUM(G20:G20)</f>
        <v>0</v>
      </c>
      <c r="H19" s="114">
        <f>SUM(H20:H20)</f>
        <v>0</v>
      </c>
      <c r="I19" s="114">
        <f>SUM(I20:I20)</f>
        <v>0</v>
      </c>
      <c r="J19" s="114">
        <f>SUM(J20:J20)</f>
        <v>0</v>
      </c>
      <c r="K19" s="114">
        <f>SUM(K20:K20)</f>
        <v>0</v>
      </c>
      <c r="L19" s="114">
        <f>SUM(L20:L20)</f>
        <v>0</v>
      </c>
      <c r="M19" s="114">
        <f>SUM(M20:M20)</f>
        <v>0</v>
      </c>
      <c r="N19" s="114">
        <f>SUM(N20:N20)</f>
        <v>0</v>
      </c>
      <c r="O19" s="114">
        <f t="shared" si="2"/>
        <v>194163</v>
      </c>
      <c r="P19" s="116">
        <f>(O19/P$26)</f>
        <v>123.5919796308084</v>
      </c>
      <c r="Q19" s="117"/>
    </row>
    <row r="20" spans="1:120">
      <c r="A20" s="105"/>
      <c r="B20" s="106">
        <v>541</v>
      </c>
      <c r="C20" s="107" t="s">
        <v>28</v>
      </c>
      <c r="D20" s="108">
        <v>194163</v>
      </c>
      <c r="E20" s="108">
        <v>0</v>
      </c>
      <c r="F20" s="108">
        <v>0</v>
      </c>
      <c r="G20" s="108">
        <v>0</v>
      </c>
      <c r="H20" s="108">
        <v>0</v>
      </c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8">
        <f t="shared" si="2"/>
        <v>194163</v>
      </c>
      <c r="P20" s="109">
        <f>(O20/P$26)</f>
        <v>123.5919796308084</v>
      </c>
      <c r="Q20" s="110"/>
    </row>
    <row r="21" spans="1:120" ht="15.6">
      <c r="A21" s="111" t="s">
        <v>29</v>
      </c>
      <c r="B21" s="112"/>
      <c r="C21" s="113"/>
      <c r="D21" s="114">
        <f>SUM(D22:D23)</f>
        <v>244339</v>
      </c>
      <c r="E21" s="114">
        <f>SUM(E22:E23)</f>
        <v>0</v>
      </c>
      <c r="F21" s="114">
        <f>SUM(F22:F23)</f>
        <v>0</v>
      </c>
      <c r="G21" s="114">
        <f>SUM(G22:G23)</f>
        <v>0</v>
      </c>
      <c r="H21" s="114">
        <f>SUM(H22:H23)</f>
        <v>0</v>
      </c>
      <c r="I21" s="114">
        <f>SUM(I22:I23)</f>
        <v>0</v>
      </c>
      <c r="J21" s="114">
        <f>SUM(J22:J23)</f>
        <v>0</v>
      </c>
      <c r="K21" s="114">
        <f>SUM(K22:K23)</f>
        <v>0</v>
      </c>
      <c r="L21" s="114">
        <f>SUM(L22:L23)</f>
        <v>0</v>
      </c>
      <c r="M21" s="114">
        <f>SUM(M22:M23)</f>
        <v>0</v>
      </c>
      <c r="N21" s="114">
        <f>SUM(N22:N23)</f>
        <v>0</v>
      </c>
      <c r="O21" s="114">
        <f>SUM(D21:N21)</f>
        <v>244339</v>
      </c>
      <c r="P21" s="116">
        <f>(O21/P$26)</f>
        <v>155.53087205601528</v>
      </c>
      <c r="Q21" s="110"/>
    </row>
    <row r="22" spans="1:120">
      <c r="A22" s="105"/>
      <c r="B22" s="106">
        <v>572</v>
      </c>
      <c r="C22" s="107" t="s">
        <v>30</v>
      </c>
      <c r="D22" s="108">
        <v>204795</v>
      </c>
      <c r="E22" s="108">
        <v>0</v>
      </c>
      <c r="F22" s="108">
        <v>0</v>
      </c>
      <c r="G22" s="108">
        <v>0</v>
      </c>
      <c r="H22" s="108">
        <v>0</v>
      </c>
      <c r="I22" s="108">
        <v>0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108">
        <f t="shared" si="2"/>
        <v>204795</v>
      </c>
      <c r="P22" s="109">
        <f>(O22/P$26)</f>
        <v>130.35964353914704</v>
      </c>
      <c r="Q22" s="110"/>
    </row>
    <row r="23" spans="1:120" ht="15.6" thickBot="1">
      <c r="A23" s="105"/>
      <c r="B23" s="106">
        <v>574</v>
      </c>
      <c r="C23" s="107" t="s">
        <v>84</v>
      </c>
      <c r="D23" s="108">
        <v>39544</v>
      </c>
      <c r="E23" s="108">
        <v>0</v>
      </c>
      <c r="F23" s="108">
        <v>0</v>
      </c>
      <c r="G23" s="108">
        <v>0</v>
      </c>
      <c r="H23" s="108">
        <v>0</v>
      </c>
      <c r="I23" s="108">
        <v>0</v>
      </c>
      <c r="J23" s="108">
        <v>0</v>
      </c>
      <c r="K23" s="108">
        <v>0</v>
      </c>
      <c r="L23" s="108">
        <v>0</v>
      </c>
      <c r="M23" s="108">
        <v>0</v>
      </c>
      <c r="N23" s="108">
        <v>0</v>
      </c>
      <c r="O23" s="108">
        <f t="shared" si="2"/>
        <v>39544</v>
      </c>
      <c r="P23" s="109">
        <f>(O23/P$26)</f>
        <v>25.171228516868236</v>
      </c>
      <c r="Q23" s="110"/>
    </row>
    <row r="24" spans="1:120" ht="16.2" thickBot="1">
      <c r="A24" s="118" t="s">
        <v>10</v>
      </c>
      <c r="B24" s="119"/>
      <c r="C24" s="120"/>
      <c r="D24" s="121">
        <f>SUM(D5,D11,D14,D19,D21)</f>
        <v>2672293</v>
      </c>
      <c r="E24" s="121">
        <f t="shared" ref="E24:N24" si="3">SUM(E5,E11,E14,E19,E21)</f>
        <v>0</v>
      </c>
      <c r="F24" s="121">
        <f t="shared" si="3"/>
        <v>0</v>
      </c>
      <c r="G24" s="121">
        <f t="shared" si="3"/>
        <v>0</v>
      </c>
      <c r="H24" s="121">
        <f t="shared" si="3"/>
        <v>0</v>
      </c>
      <c r="I24" s="121">
        <f t="shared" si="3"/>
        <v>989470</v>
      </c>
      <c r="J24" s="121">
        <f t="shared" si="3"/>
        <v>0</v>
      </c>
      <c r="K24" s="121">
        <f t="shared" si="3"/>
        <v>0</v>
      </c>
      <c r="L24" s="121">
        <f t="shared" si="3"/>
        <v>0</v>
      </c>
      <c r="M24" s="121">
        <f t="shared" si="3"/>
        <v>1651606</v>
      </c>
      <c r="N24" s="121">
        <f t="shared" si="3"/>
        <v>0</v>
      </c>
      <c r="O24" s="121">
        <f>SUM(D24:N24)</f>
        <v>5313369</v>
      </c>
      <c r="P24" s="122">
        <f>(O24/P$26)</f>
        <v>3382.1572246976448</v>
      </c>
      <c r="Q24" s="103"/>
      <c r="R24" s="123"/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93"/>
      <c r="AK24" s="93"/>
      <c r="AL24" s="93"/>
      <c r="AM24" s="93"/>
      <c r="AN24" s="93"/>
      <c r="AO24" s="93"/>
      <c r="AP24" s="93"/>
      <c r="AQ24" s="93"/>
      <c r="AR24" s="93"/>
      <c r="AS24" s="93"/>
      <c r="AT24" s="93"/>
      <c r="AU24" s="93"/>
      <c r="AV24" s="93"/>
      <c r="AW24" s="93"/>
      <c r="AX24" s="93"/>
      <c r="AY24" s="93"/>
      <c r="AZ24" s="93"/>
      <c r="BA24" s="93"/>
      <c r="BB24" s="93"/>
      <c r="BC24" s="93"/>
      <c r="BD24" s="93"/>
      <c r="BE24" s="93"/>
      <c r="BF24" s="93"/>
      <c r="BG24" s="93"/>
      <c r="BH24" s="93"/>
      <c r="BI24" s="93"/>
      <c r="BJ24" s="93"/>
      <c r="BK24" s="93"/>
      <c r="BL24" s="93"/>
      <c r="BM24" s="93"/>
      <c r="BN24" s="93"/>
      <c r="BO24" s="93"/>
      <c r="BP24" s="93"/>
      <c r="BQ24" s="93"/>
      <c r="BR24" s="93"/>
      <c r="BS24" s="93"/>
      <c r="BT24" s="93"/>
      <c r="BU24" s="93"/>
      <c r="BV24" s="93"/>
      <c r="BW24" s="93"/>
      <c r="BX24" s="93"/>
      <c r="BY24" s="93"/>
      <c r="BZ24" s="93"/>
      <c r="CA24" s="93"/>
      <c r="CB24" s="93"/>
      <c r="CC24" s="93"/>
      <c r="CD24" s="93"/>
      <c r="CE24" s="93"/>
      <c r="CF24" s="93"/>
      <c r="CG24" s="93"/>
      <c r="CH24" s="93"/>
      <c r="CI24" s="93"/>
      <c r="CJ24" s="93"/>
      <c r="CK24" s="93"/>
      <c r="CL24" s="93"/>
      <c r="CM24" s="93"/>
      <c r="CN24" s="93"/>
      <c r="CO24" s="93"/>
      <c r="CP24" s="93"/>
      <c r="CQ24" s="93"/>
      <c r="CR24" s="93"/>
      <c r="CS24" s="93"/>
      <c r="CT24" s="93"/>
      <c r="CU24" s="93"/>
      <c r="CV24" s="93"/>
      <c r="CW24" s="93"/>
      <c r="CX24" s="93"/>
      <c r="CY24" s="93"/>
      <c r="CZ24" s="93"/>
      <c r="DA24" s="93"/>
      <c r="DB24" s="93"/>
      <c r="DC24" s="93"/>
      <c r="DD24" s="93"/>
      <c r="DE24" s="93"/>
      <c r="DF24" s="93"/>
      <c r="DG24" s="93"/>
      <c r="DH24" s="93"/>
      <c r="DI24" s="93"/>
      <c r="DJ24" s="93"/>
      <c r="DK24" s="93"/>
      <c r="DL24" s="93"/>
      <c r="DM24" s="93"/>
      <c r="DN24" s="93"/>
      <c r="DO24" s="93"/>
      <c r="DP24" s="93"/>
    </row>
    <row r="25" spans="1:120">
      <c r="A25" s="124"/>
      <c r="B25" s="125"/>
      <c r="C25" s="125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7"/>
    </row>
    <row r="26" spans="1:120">
      <c r="A26" s="128"/>
      <c r="B26" s="129"/>
      <c r="C26" s="129"/>
      <c r="D26" s="130"/>
      <c r="E26" s="130"/>
      <c r="F26" s="130"/>
      <c r="G26" s="130"/>
      <c r="H26" s="130"/>
      <c r="I26" s="130"/>
      <c r="J26" s="130"/>
      <c r="K26" s="130"/>
      <c r="L26" s="130"/>
      <c r="M26" s="133" t="s">
        <v>85</v>
      </c>
      <c r="N26" s="133"/>
      <c r="O26" s="133"/>
      <c r="P26" s="131">
        <v>1571</v>
      </c>
    </row>
    <row r="27" spans="1:120">
      <c r="A27" s="134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6"/>
    </row>
    <row r="28" spans="1:120" ht="15.75" customHeight="1" thickBot="1">
      <c r="A28" s="137" t="s">
        <v>36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9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24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3.4" thickBot="1">
      <c r="A2" s="163" t="s">
        <v>78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73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74</v>
      </c>
      <c r="N4" s="32" t="s">
        <v>5</v>
      </c>
      <c r="O4" s="32" t="s">
        <v>75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2" t="s">
        <v>18</v>
      </c>
      <c r="B5" s="23"/>
      <c r="C5" s="23"/>
      <c r="D5" s="24">
        <f t="shared" ref="D5:N5" si="0">SUM(D6:D7)</f>
        <v>776984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163107</v>
      </c>
      <c r="N5" s="24">
        <f t="shared" si="0"/>
        <v>0</v>
      </c>
      <c r="O5" s="25">
        <f>SUM(D5:N5)</f>
        <v>940091</v>
      </c>
      <c r="P5" s="30">
        <f t="shared" ref="P5:P20" si="1">(O5/P$22)</f>
        <v>602.62243589743593</v>
      </c>
      <c r="Q5" s="6"/>
    </row>
    <row r="6" spans="1:134">
      <c r="A6" s="12"/>
      <c r="B6" s="42">
        <v>511</v>
      </c>
      <c r="C6" s="19" t="s">
        <v>19</v>
      </c>
      <c r="D6" s="43">
        <v>468361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468361</v>
      </c>
      <c r="P6" s="44">
        <f t="shared" si="1"/>
        <v>300.23141025641024</v>
      </c>
      <c r="Q6" s="9"/>
    </row>
    <row r="7" spans="1:134">
      <c r="A7" s="12"/>
      <c r="B7" s="42">
        <v>513</v>
      </c>
      <c r="C7" s="19" t="s">
        <v>20</v>
      </c>
      <c r="D7" s="43">
        <v>308623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163107</v>
      </c>
      <c r="N7" s="43">
        <v>0</v>
      </c>
      <c r="O7" s="43">
        <f t="shared" ref="O7" si="2">SUM(D7:N7)</f>
        <v>471730</v>
      </c>
      <c r="P7" s="44">
        <f t="shared" si="1"/>
        <v>302.39102564102564</v>
      </c>
      <c r="Q7" s="9"/>
    </row>
    <row r="8" spans="1:134" ht="15.6">
      <c r="A8" s="26" t="s">
        <v>21</v>
      </c>
      <c r="B8" s="27"/>
      <c r="C8" s="28"/>
      <c r="D8" s="29">
        <f t="shared" ref="D8:N8" si="3">SUM(D9:D10)</f>
        <v>1149968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29">
        <f t="shared" si="3"/>
        <v>0</v>
      </c>
      <c r="O8" s="40">
        <f>SUM(D8:N8)</f>
        <v>1149968</v>
      </c>
      <c r="P8" s="41">
        <f t="shared" si="1"/>
        <v>737.15897435897432</v>
      </c>
      <c r="Q8" s="10"/>
    </row>
    <row r="9" spans="1:134">
      <c r="A9" s="12"/>
      <c r="B9" s="42">
        <v>521</v>
      </c>
      <c r="C9" s="19" t="s">
        <v>22</v>
      </c>
      <c r="D9" s="43">
        <v>804116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>SUM(D9:N9)</f>
        <v>804116</v>
      </c>
      <c r="P9" s="44">
        <f t="shared" si="1"/>
        <v>515.45897435897439</v>
      </c>
      <c r="Q9" s="9"/>
    </row>
    <row r="10" spans="1:134">
      <c r="A10" s="12"/>
      <c r="B10" s="42">
        <v>524</v>
      </c>
      <c r="C10" s="19" t="s">
        <v>23</v>
      </c>
      <c r="D10" s="43">
        <v>345852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ref="O10" si="4">SUM(D10:N10)</f>
        <v>345852</v>
      </c>
      <c r="P10" s="44">
        <f t="shared" si="1"/>
        <v>221.7</v>
      </c>
      <c r="Q10" s="9"/>
    </row>
    <row r="11" spans="1:134" ht="15.6">
      <c r="A11" s="26" t="s">
        <v>24</v>
      </c>
      <c r="B11" s="27"/>
      <c r="C11" s="28"/>
      <c r="D11" s="29">
        <f t="shared" ref="D11:N11" si="5">SUM(D12:D15)</f>
        <v>292244</v>
      </c>
      <c r="E11" s="29">
        <f t="shared" si="5"/>
        <v>0</v>
      </c>
      <c r="F11" s="29">
        <f t="shared" si="5"/>
        <v>0</v>
      </c>
      <c r="G11" s="29">
        <f t="shared" si="5"/>
        <v>0</v>
      </c>
      <c r="H11" s="29">
        <f t="shared" si="5"/>
        <v>0</v>
      </c>
      <c r="I11" s="29">
        <f t="shared" si="5"/>
        <v>929326</v>
      </c>
      <c r="J11" s="29">
        <f t="shared" si="5"/>
        <v>0</v>
      </c>
      <c r="K11" s="29">
        <f t="shared" si="5"/>
        <v>0</v>
      </c>
      <c r="L11" s="29">
        <f t="shared" si="5"/>
        <v>0</v>
      </c>
      <c r="M11" s="29">
        <f t="shared" si="5"/>
        <v>0</v>
      </c>
      <c r="N11" s="29">
        <f t="shared" si="5"/>
        <v>0</v>
      </c>
      <c r="O11" s="40">
        <f>SUM(D11:N11)</f>
        <v>1221570</v>
      </c>
      <c r="P11" s="41">
        <f t="shared" si="1"/>
        <v>783.05769230769226</v>
      </c>
      <c r="Q11" s="10"/>
    </row>
    <row r="12" spans="1:134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829646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ref="O12:O19" si="6">SUM(D12:N12)</f>
        <v>829646</v>
      </c>
      <c r="P12" s="44">
        <f t="shared" si="1"/>
        <v>531.82435897435903</v>
      </c>
      <c r="Q12" s="9"/>
    </row>
    <row r="13" spans="1:134">
      <c r="A13" s="12"/>
      <c r="B13" s="42">
        <v>534</v>
      </c>
      <c r="C13" s="19" t="s">
        <v>26</v>
      </c>
      <c r="D13" s="43">
        <v>283307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6"/>
        <v>283307</v>
      </c>
      <c r="P13" s="44">
        <f t="shared" si="1"/>
        <v>181.60705128205129</v>
      </c>
      <c r="Q13" s="9"/>
    </row>
    <row r="14" spans="1:134">
      <c r="A14" s="12"/>
      <c r="B14" s="42">
        <v>535</v>
      </c>
      <c r="C14" s="19" t="s">
        <v>34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99680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6"/>
        <v>99680</v>
      </c>
      <c r="P14" s="44">
        <f t="shared" si="1"/>
        <v>63.897435897435898</v>
      </c>
      <c r="Q14" s="9"/>
    </row>
    <row r="15" spans="1:134">
      <c r="A15" s="12"/>
      <c r="B15" s="42">
        <v>538</v>
      </c>
      <c r="C15" s="19" t="s">
        <v>76</v>
      </c>
      <c r="D15" s="43">
        <v>8937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6"/>
        <v>8937</v>
      </c>
      <c r="P15" s="44">
        <f t="shared" si="1"/>
        <v>5.7288461538461535</v>
      </c>
      <c r="Q15" s="9"/>
    </row>
    <row r="16" spans="1:134" ht="15.6">
      <c r="A16" s="26" t="s">
        <v>27</v>
      </c>
      <c r="B16" s="27"/>
      <c r="C16" s="28"/>
      <c r="D16" s="29">
        <f t="shared" ref="D16:N16" si="7">SUM(D17:D17)</f>
        <v>192949</v>
      </c>
      <c r="E16" s="29">
        <f t="shared" si="7"/>
        <v>0</v>
      </c>
      <c r="F16" s="29">
        <f t="shared" si="7"/>
        <v>0</v>
      </c>
      <c r="G16" s="29">
        <f t="shared" si="7"/>
        <v>0</v>
      </c>
      <c r="H16" s="29">
        <f t="shared" si="7"/>
        <v>0</v>
      </c>
      <c r="I16" s="29">
        <f t="shared" si="7"/>
        <v>0</v>
      </c>
      <c r="J16" s="29">
        <f t="shared" si="7"/>
        <v>0</v>
      </c>
      <c r="K16" s="29">
        <f t="shared" si="7"/>
        <v>0</v>
      </c>
      <c r="L16" s="29">
        <f t="shared" si="7"/>
        <v>0</v>
      </c>
      <c r="M16" s="29">
        <f t="shared" si="7"/>
        <v>0</v>
      </c>
      <c r="N16" s="29">
        <f t="shared" si="7"/>
        <v>0</v>
      </c>
      <c r="O16" s="29">
        <f t="shared" si="6"/>
        <v>192949</v>
      </c>
      <c r="P16" s="41">
        <f t="shared" si="1"/>
        <v>123.68525641025641</v>
      </c>
      <c r="Q16" s="10"/>
    </row>
    <row r="17" spans="1:120">
      <c r="A17" s="12"/>
      <c r="B17" s="42">
        <v>541</v>
      </c>
      <c r="C17" s="19" t="s">
        <v>28</v>
      </c>
      <c r="D17" s="43">
        <v>192949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6"/>
        <v>192949</v>
      </c>
      <c r="P17" s="44">
        <f t="shared" si="1"/>
        <v>123.68525641025641</v>
      </c>
      <c r="Q17" s="9"/>
    </row>
    <row r="18" spans="1:120" ht="15.6">
      <c r="A18" s="26" t="s">
        <v>29</v>
      </c>
      <c r="B18" s="27"/>
      <c r="C18" s="28"/>
      <c r="D18" s="29">
        <f t="shared" ref="D18:N18" si="8">SUM(D19:D19)</f>
        <v>115612</v>
      </c>
      <c r="E18" s="29">
        <f t="shared" si="8"/>
        <v>0</v>
      </c>
      <c r="F18" s="29">
        <f t="shared" si="8"/>
        <v>0</v>
      </c>
      <c r="G18" s="29">
        <f t="shared" si="8"/>
        <v>0</v>
      </c>
      <c r="H18" s="29">
        <f t="shared" si="8"/>
        <v>0</v>
      </c>
      <c r="I18" s="29">
        <f t="shared" si="8"/>
        <v>0</v>
      </c>
      <c r="J18" s="29">
        <f t="shared" si="8"/>
        <v>0</v>
      </c>
      <c r="K18" s="29">
        <f t="shared" si="8"/>
        <v>0</v>
      </c>
      <c r="L18" s="29">
        <f t="shared" si="8"/>
        <v>0</v>
      </c>
      <c r="M18" s="29">
        <f t="shared" si="8"/>
        <v>0</v>
      </c>
      <c r="N18" s="29">
        <f t="shared" si="8"/>
        <v>0</v>
      </c>
      <c r="O18" s="29">
        <f>SUM(D18:N18)</f>
        <v>115612</v>
      </c>
      <c r="P18" s="41">
        <f t="shared" si="1"/>
        <v>74.110256410256412</v>
      </c>
      <c r="Q18" s="9"/>
    </row>
    <row r="19" spans="1:120" ht="15.6" thickBot="1">
      <c r="A19" s="12"/>
      <c r="B19" s="42">
        <v>572</v>
      </c>
      <c r="C19" s="19" t="s">
        <v>30</v>
      </c>
      <c r="D19" s="43">
        <v>115612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6"/>
        <v>115612</v>
      </c>
      <c r="P19" s="44">
        <f t="shared" si="1"/>
        <v>74.110256410256412</v>
      </c>
      <c r="Q19" s="9"/>
    </row>
    <row r="20" spans="1:120" ht="16.2" thickBot="1">
      <c r="A20" s="13" t="s">
        <v>10</v>
      </c>
      <c r="B20" s="21"/>
      <c r="C20" s="20"/>
      <c r="D20" s="14">
        <f>SUM(D5,D8,D11,D16,D18)</f>
        <v>2527757</v>
      </c>
      <c r="E20" s="14">
        <f t="shared" ref="E20:N20" si="9">SUM(E5,E8,E11,E16,E18)</f>
        <v>0</v>
      </c>
      <c r="F20" s="14">
        <f t="shared" si="9"/>
        <v>0</v>
      </c>
      <c r="G20" s="14">
        <f t="shared" si="9"/>
        <v>0</v>
      </c>
      <c r="H20" s="14">
        <f t="shared" si="9"/>
        <v>0</v>
      </c>
      <c r="I20" s="14">
        <f t="shared" si="9"/>
        <v>929326</v>
      </c>
      <c r="J20" s="14">
        <f t="shared" si="9"/>
        <v>0</v>
      </c>
      <c r="K20" s="14">
        <f t="shared" si="9"/>
        <v>0</v>
      </c>
      <c r="L20" s="14">
        <f t="shared" si="9"/>
        <v>0</v>
      </c>
      <c r="M20" s="14">
        <f t="shared" si="9"/>
        <v>163107</v>
      </c>
      <c r="N20" s="14">
        <f t="shared" si="9"/>
        <v>0</v>
      </c>
      <c r="O20" s="14">
        <f>SUM(D20:N20)</f>
        <v>3620190</v>
      </c>
      <c r="P20" s="35">
        <f t="shared" si="1"/>
        <v>2320.6346153846152</v>
      </c>
      <c r="Q20" s="6"/>
      <c r="R20" s="2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</row>
    <row r="21" spans="1:120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8"/>
    </row>
    <row r="22" spans="1:120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157" t="s">
        <v>79</v>
      </c>
      <c r="N22" s="157"/>
      <c r="O22" s="157"/>
      <c r="P22" s="39">
        <v>1560</v>
      </c>
    </row>
    <row r="23" spans="1:120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5"/>
      <c r="P23" s="136"/>
    </row>
    <row r="24" spans="1:120" ht="15.75" customHeight="1" thickBot="1">
      <c r="A24" s="159" t="s">
        <v>36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9"/>
    </row>
  </sheetData>
  <mergeCells count="10">
    <mergeCell ref="M22:O22"/>
    <mergeCell ref="A23:P23"/>
    <mergeCell ref="A24:P2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4"/>
  <sheetViews>
    <sheetView workbookViewId="0">
      <selection sqref="A1:P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4" width="13.81640625" style="4" customWidth="1"/>
    <col min="15" max="15" width="16.81640625" style="4" customWidth="1"/>
    <col min="16" max="16" width="13.81640625" style="3" customWidth="1"/>
    <col min="17" max="17" width="9.81640625" style="3" customWidth="1"/>
    <col min="18" max="18" width="9.81640625" style="3"/>
  </cols>
  <sheetData>
    <row r="1" spans="1:134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3.4" thickBot="1">
      <c r="A2" s="163" t="s">
        <v>72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73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74</v>
      </c>
      <c r="N4" s="32" t="s">
        <v>5</v>
      </c>
      <c r="O4" s="32" t="s">
        <v>75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6">
      <c r="A5" s="22" t="s">
        <v>18</v>
      </c>
      <c r="B5" s="23"/>
      <c r="C5" s="23"/>
      <c r="D5" s="24">
        <f t="shared" ref="D5:N5" si="0">SUM(D6:D7)</f>
        <v>871136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163107</v>
      </c>
      <c r="N5" s="24">
        <f t="shared" si="0"/>
        <v>0</v>
      </c>
      <c r="O5" s="25">
        <f t="shared" ref="O5:O20" si="1">SUM(D5:N5)</f>
        <v>1034243</v>
      </c>
      <c r="P5" s="30">
        <f t="shared" ref="P5:P20" si="2">(O5/P$22)</f>
        <v>659.59375</v>
      </c>
      <c r="Q5" s="6"/>
    </row>
    <row r="6" spans="1:134">
      <c r="A6" s="12"/>
      <c r="B6" s="42">
        <v>511</v>
      </c>
      <c r="C6" s="19" t="s">
        <v>19</v>
      </c>
      <c r="D6" s="43">
        <v>643061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 t="shared" si="1"/>
        <v>643061</v>
      </c>
      <c r="P6" s="44">
        <f t="shared" si="2"/>
        <v>410.1154336734694</v>
      </c>
      <c r="Q6" s="9"/>
    </row>
    <row r="7" spans="1:134">
      <c r="A7" s="12"/>
      <c r="B7" s="42">
        <v>513</v>
      </c>
      <c r="C7" s="19" t="s">
        <v>20</v>
      </c>
      <c r="D7" s="43">
        <v>228075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163107</v>
      </c>
      <c r="N7" s="43">
        <v>0</v>
      </c>
      <c r="O7" s="43">
        <f t="shared" si="1"/>
        <v>391182</v>
      </c>
      <c r="P7" s="44">
        <f t="shared" si="2"/>
        <v>249.4783163265306</v>
      </c>
      <c r="Q7" s="9"/>
    </row>
    <row r="8" spans="1:134" ht="15.6">
      <c r="A8" s="26" t="s">
        <v>21</v>
      </c>
      <c r="B8" s="27"/>
      <c r="C8" s="28"/>
      <c r="D8" s="29">
        <f t="shared" ref="D8:N8" si="3">SUM(D9:D10)</f>
        <v>1015598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29">
        <f t="shared" si="3"/>
        <v>0</v>
      </c>
      <c r="O8" s="40">
        <f t="shared" si="1"/>
        <v>1015598</v>
      </c>
      <c r="P8" s="41">
        <f t="shared" si="2"/>
        <v>647.70280612244903</v>
      </c>
      <c r="Q8" s="10"/>
    </row>
    <row r="9" spans="1:134">
      <c r="A9" s="12"/>
      <c r="B9" s="42">
        <v>521</v>
      </c>
      <c r="C9" s="19" t="s">
        <v>22</v>
      </c>
      <c r="D9" s="43">
        <v>785922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1"/>
        <v>785922</v>
      </c>
      <c r="P9" s="44">
        <f t="shared" si="2"/>
        <v>501.22576530612247</v>
      </c>
      <c r="Q9" s="9"/>
    </row>
    <row r="10" spans="1:134">
      <c r="A10" s="12"/>
      <c r="B10" s="42">
        <v>524</v>
      </c>
      <c r="C10" s="19" t="s">
        <v>23</v>
      </c>
      <c r="D10" s="43">
        <v>229676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1"/>
        <v>229676</v>
      </c>
      <c r="P10" s="44">
        <f t="shared" si="2"/>
        <v>146.47704081632654</v>
      </c>
      <c r="Q10" s="9"/>
    </row>
    <row r="11" spans="1:134" ht="15.6">
      <c r="A11" s="26" t="s">
        <v>24</v>
      </c>
      <c r="B11" s="27"/>
      <c r="C11" s="28"/>
      <c r="D11" s="29">
        <f t="shared" ref="D11:N11" si="4">SUM(D12:D15)</f>
        <v>258963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863176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29">
        <f t="shared" si="4"/>
        <v>0</v>
      </c>
      <c r="O11" s="40">
        <f t="shared" si="1"/>
        <v>1122139</v>
      </c>
      <c r="P11" s="41">
        <f t="shared" si="2"/>
        <v>715.64987244897964</v>
      </c>
      <c r="Q11" s="10"/>
    </row>
    <row r="12" spans="1:134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770738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1"/>
        <v>770738</v>
      </c>
      <c r="P12" s="44">
        <f t="shared" si="2"/>
        <v>491.5420918367347</v>
      </c>
      <c r="Q12" s="9"/>
    </row>
    <row r="13" spans="1:134">
      <c r="A13" s="12"/>
      <c r="B13" s="42">
        <v>534</v>
      </c>
      <c r="C13" s="19" t="s">
        <v>26</v>
      </c>
      <c r="D13" s="43">
        <v>256808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1"/>
        <v>256808</v>
      </c>
      <c r="P13" s="44">
        <f t="shared" si="2"/>
        <v>163.78061224489795</v>
      </c>
      <c r="Q13" s="9"/>
    </row>
    <row r="14" spans="1:134">
      <c r="A14" s="12"/>
      <c r="B14" s="42">
        <v>535</v>
      </c>
      <c r="C14" s="19" t="s">
        <v>34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92438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1"/>
        <v>92438</v>
      </c>
      <c r="P14" s="44">
        <f t="shared" si="2"/>
        <v>58.952806122448976</v>
      </c>
      <c r="Q14" s="9"/>
    </row>
    <row r="15" spans="1:134">
      <c r="A15" s="12"/>
      <c r="B15" s="42">
        <v>538</v>
      </c>
      <c r="C15" s="19" t="s">
        <v>76</v>
      </c>
      <c r="D15" s="43">
        <v>2155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1"/>
        <v>2155</v>
      </c>
      <c r="P15" s="44">
        <f t="shared" si="2"/>
        <v>1.3743622448979591</v>
      </c>
      <c r="Q15" s="9"/>
    </row>
    <row r="16" spans="1:134" ht="15.6">
      <c r="A16" s="26" t="s">
        <v>27</v>
      </c>
      <c r="B16" s="27"/>
      <c r="C16" s="28"/>
      <c r="D16" s="29">
        <f t="shared" ref="D16:N16" si="5">SUM(D17:D17)</f>
        <v>795407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5"/>
        <v>0</v>
      </c>
      <c r="O16" s="29">
        <f t="shared" si="1"/>
        <v>795407</v>
      </c>
      <c r="P16" s="41">
        <f t="shared" si="2"/>
        <v>507.27487244897958</v>
      </c>
      <c r="Q16" s="10"/>
    </row>
    <row r="17" spans="1:120">
      <c r="A17" s="12"/>
      <c r="B17" s="42">
        <v>541</v>
      </c>
      <c r="C17" s="19" t="s">
        <v>28</v>
      </c>
      <c r="D17" s="43">
        <v>795407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1"/>
        <v>795407</v>
      </c>
      <c r="P17" s="44">
        <f t="shared" si="2"/>
        <v>507.27487244897958</v>
      </c>
      <c r="Q17" s="9"/>
    </row>
    <row r="18" spans="1:120" ht="15.6">
      <c r="A18" s="26" t="s">
        <v>29</v>
      </c>
      <c r="B18" s="27"/>
      <c r="C18" s="28"/>
      <c r="D18" s="29">
        <f t="shared" ref="D18:N18" si="6">SUM(D19:D19)</f>
        <v>72159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6"/>
        <v>0</v>
      </c>
      <c r="O18" s="29">
        <f t="shared" si="1"/>
        <v>72159</v>
      </c>
      <c r="P18" s="41">
        <f t="shared" si="2"/>
        <v>46.019770408163268</v>
      </c>
      <c r="Q18" s="9"/>
    </row>
    <row r="19" spans="1:120" ht="15.6" thickBot="1">
      <c r="A19" s="12"/>
      <c r="B19" s="42">
        <v>572</v>
      </c>
      <c r="C19" s="19" t="s">
        <v>30</v>
      </c>
      <c r="D19" s="43">
        <v>72159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1"/>
        <v>72159</v>
      </c>
      <c r="P19" s="44">
        <f t="shared" si="2"/>
        <v>46.019770408163268</v>
      </c>
      <c r="Q19" s="9"/>
    </row>
    <row r="20" spans="1:120" ht="16.2" thickBot="1">
      <c r="A20" s="13" t="s">
        <v>10</v>
      </c>
      <c r="B20" s="21"/>
      <c r="C20" s="20"/>
      <c r="D20" s="14">
        <f>SUM(D5,D8,D11,D16,D18)</f>
        <v>3013263</v>
      </c>
      <c r="E20" s="14">
        <f t="shared" ref="E20:N20" si="7">SUM(E5,E8,E11,E16,E18)</f>
        <v>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863176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163107</v>
      </c>
      <c r="N20" s="14">
        <f t="shared" si="7"/>
        <v>0</v>
      </c>
      <c r="O20" s="14">
        <f t="shared" si="1"/>
        <v>4039546</v>
      </c>
      <c r="P20" s="35">
        <f t="shared" si="2"/>
        <v>2576.2410714285716</v>
      </c>
      <c r="Q20" s="6"/>
      <c r="R20" s="2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</row>
    <row r="21" spans="1:120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8"/>
    </row>
    <row r="22" spans="1:120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157" t="s">
        <v>77</v>
      </c>
      <c r="N22" s="157"/>
      <c r="O22" s="157"/>
      <c r="P22" s="39">
        <v>1568</v>
      </c>
    </row>
    <row r="23" spans="1:120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5"/>
      <c r="P23" s="136"/>
    </row>
    <row r="24" spans="1:120" ht="15.75" customHeight="1" thickBot="1">
      <c r="A24" s="159" t="s">
        <v>36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9"/>
    </row>
  </sheetData>
  <mergeCells count="10">
    <mergeCell ref="M22:O22"/>
    <mergeCell ref="A23:P23"/>
    <mergeCell ref="A24:P2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70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1055917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1055917</v>
      </c>
      <c r="O5" s="30">
        <f t="shared" ref="O5:O20" si="2">(N5/O$22)</f>
        <v>678.60989717223651</v>
      </c>
      <c r="P5" s="6"/>
    </row>
    <row r="6" spans="1:133">
      <c r="A6" s="12"/>
      <c r="B6" s="42">
        <v>511</v>
      </c>
      <c r="C6" s="19" t="s">
        <v>19</v>
      </c>
      <c r="D6" s="43">
        <v>819037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819037</v>
      </c>
      <c r="O6" s="44">
        <f t="shared" si="2"/>
        <v>526.37339331619535</v>
      </c>
      <c r="P6" s="9"/>
    </row>
    <row r="7" spans="1:133">
      <c r="A7" s="12"/>
      <c r="B7" s="42">
        <v>513</v>
      </c>
      <c r="C7" s="19" t="s">
        <v>20</v>
      </c>
      <c r="D7" s="43">
        <v>236880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236880</v>
      </c>
      <c r="O7" s="44">
        <f t="shared" si="2"/>
        <v>152.23650385604114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815964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815964</v>
      </c>
      <c r="O8" s="41">
        <f t="shared" si="2"/>
        <v>524.39845758354761</v>
      </c>
      <c r="P8" s="10"/>
    </row>
    <row r="9" spans="1:133">
      <c r="A9" s="12"/>
      <c r="B9" s="42">
        <v>521</v>
      </c>
      <c r="C9" s="19" t="s">
        <v>22</v>
      </c>
      <c r="D9" s="43">
        <v>665882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665882</v>
      </c>
      <c r="O9" s="44">
        <f t="shared" si="2"/>
        <v>427.94473007712082</v>
      </c>
      <c r="P9" s="9"/>
    </row>
    <row r="10" spans="1:133">
      <c r="A10" s="12"/>
      <c r="B10" s="42">
        <v>524</v>
      </c>
      <c r="C10" s="19" t="s">
        <v>23</v>
      </c>
      <c r="D10" s="43">
        <v>150082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150082</v>
      </c>
      <c r="O10" s="44">
        <f t="shared" si="2"/>
        <v>96.453727506426731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SUM(D12:D15)</f>
        <v>268347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658260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926607</v>
      </c>
      <c r="O11" s="41">
        <f t="shared" si="2"/>
        <v>595.50578406169666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590716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590716</v>
      </c>
      <c r="O12" s="44">
        <f t="shared" si="2"/>
        <v>379.63753213367607</v>
      </c>
      <c r="P12" s="9"/>
    </row>
    <row r="13" spans="1:133">
      <c r="A13" s="12"/>
      <c r="B13" s="42">
        <v>534</v>
      </c>
      <c r="C13" s="19" t="s">
        <v>48</v>
      </c>
      <c r="D13" s="43">
        <v>255740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255740</v>
      </c>
      <c r="O13" s="44">
        <f t="shared" si="2"/>
        <v>164.3573264781491</v>
      </c>
      <c r="P13" s="9"/>
    </row>
    <row r="14" spans="1:133">
      <c r="A14" s="12"/>
      <c r="B14" s="42">
        <v>535</v>
      </c>
      <c r="C14" s="19" t="s">
        <v>34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67544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67544</v>
      </c>
      <c r="O14" s="44">
        <f t="shared" si="2"/>
        <v>43.408740359897173</v>
      </c>
      <c r="P14" s="9"/>
    </row>
    <row r="15" spans="1:133">
      <c r="A15" s="12"/>
      <c r="B15" s="42">
        <v>538</v>
      </c>
      <c r="C15" s="19" t="s">
        <v>59</v>
      </c>
      <c r="D15" s="43">
        <v>12607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12607</v>
      </c>
      <c r="O15" s="44">
        <f t="shared" si="2"/>
        <v>8.1021850899742933</v>
      </c>
      <c r="P15" s="9"/>
    </row>
    <row r="16" spans="1:133" ht="15.6">
      <c r="A16" s="26" t="s">
        <v>27</v>
      </c>
      <c r="B16" s="27"/>
      <c r="C16" s="28"/>
      <c r="D16" s="29">
        <f t="shared" ref="D16:M16" si="5">SUM(D17:D17)</f>
        <v>119625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119625</v>
      </c>
      <c r="O16" s="41">
        <f t="shared" si="2"/>
        <v>76.879820051413887</v>
      </c>
      <c r="P16" s="10"/>
    </row>
    <row r="17" spans="1:119">
      <c r="A17" s="12"/>
      <c r="B17" s="42">
        <v>541</v>
      </c>
      <c r="C17" s="19" t="s">
        <v>49</v>
      </c>
      <c r="D17" s="43">
        <v>119625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119625</v>
      </c>
      <c r="O17" s="44">
        <f t="shared" si="2"/>
        <v>76.879820051413887</v>
      </c>
      <c r="P17" s="9"/>
    </row>
    <row r="18" spans="1:119" ht="15.6">
      <c r="A18" s="26" t="s">
        <v>29</v>
      </c>
      <c r="B18" s="27"/>
      <c r="C18" s="28"/>
      <c r="D18" s="29">
        <f t="shared" ref="D18:M18" si="6">SUM(D19:D19)</f>
        <v>95853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95853</v>
      </c>
      <c r="O18" s="41">
        <f t="shared" si="2"/>
        <v>61.602185089974292</v>
      </c>
      <c r="P18" s="9"/>
    </row>
    <row r="19" spans="1:119" ht="15.6" thickBot="1">
      <c r="A19" s="12"/>
      <c r="B19" s="42">
        <v>572</v>
      </c>
      <c r="C19" s="19" t="s">
        <v>50</v>
      </c>
      <c r="D19" s="43">
        <v>95853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95853</v>
      </c>
      <c r="O19" s="44">
        <f t="shared" si="2"/>
        <v>61.602185089974292</v>
      </c>
      <c r="P19" s="9"/>
    </row>
    <row r="20" spans="1:119" ht="16.2" thickBot="1">
      <c r="A20" s="13" t="s">
        <v>10</v>
      </c>
      <c r="B20" s="21"/>
      <c r="C20" s="20"/>
      <c r="D20" s="14">
        <f>SUM(D5,D8,D11,D16,D18)</f>
        <v>2355706</v>
      </c>
      <c r="E20" s="14">
        <f t="shared" ref="E20:M20" si="7">SUM(E5,E8,E11,E16,E18)</f>
        <v>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658260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3013966</v>
      </c>
      <c r="O20" s="35">
        <f t="shared" si="2"/>
        <v>1936.996143958869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71</v>
      </c>
      <c r="M22" s="157"/>
      <c r="N22" s="157"/>
      <c r="O22" s="39">
        <v>1556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customHeight="1" thickBot="1">
      <c r="A24" s="159" t="s">
        <v>36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5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67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SUM(D6:D8)</f>
        <v>1244383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1244383</v>
      </c>
      <c r="O5" s="30">
        <f t="shared" ref="O5:O21" si="2">(N5/O$23)</f>
        <v>870.1979020979021</v>
      </c>
      <c r="P5" s="6"/>
    </row>
    <row r="6" spans="1:133">
      <c r="A6" s="12"/>
      <c r="B6" s="42">
        <v>511</v>
      </c>
      <c r="C6" s="19" t="s">
        <v>19</v>
      </c>
      <c r="D6" s="43">
        <v>1042018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1042018</v>
      </c>
      <c r="O6" s="44">
        <f t="shared" si="2"/>
        <v>728.68391608391607</v>
      </c>
      <c r="P6" s="9"/>
    </row>
    <row r="7" spans="1:133">
      <c r="A7" s="12"/>
      <c r="B7" s="42">
        <v>512</v>
      </c>
      <c r="C7" s="19" t="s">
        <v>68</v>
      </c>
      <c r="D7" s="43">
        <v>1033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1033</v>
      </c>
      <c r="O7" s="44">
        <f t="shared" si="2"/>
        <v>0.72237762237762237</v>
      </c>
      <c r="P7" s="9"/>
    </row>
    <row r="8" spans="1:133">
      <c r="A8" s="12"/>
      <c r="B8" s="42">
        <v>513</v>
      </c>
      <c r="C8" s="19" t="s">
        <v>20</v>
      </c>
      <c r="D8" s="43">
        <v>201332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201332</v>
      </c>
      <c r="O8" s="44">
        <f t="shared" si="2"/>
        <v>140.79160839160838</v>
      </c>
      <c r="P8" s="9"/>
    </row>
    <row r="9" spans="1:133" ht="15.6">
      <c r="A9" s="26" t="s">
        <v>21</v>
      </c>
      <c r="B9" s="27"/>
      <c r="C9" s="28"/>
      <c r="D9" s="29">
        <f t="shared" ref="D9:M9" si="3">SUM(D10:D11)</f>
        <v>728551</v>
      </c>
      <c r="E9" s="29">
        <f t="shared" si="3"/>
        <v>0</v>
      </c>
      <c r="F9" s="29">
        <f t="shared" si="3"/>
        <v>0</v>
      </c>
      <c r="G9" s="29">
        <f t="shared" si="3"/>
        <v>0</v>
      </c>
      <c r="H9" s="29">
        <f t="shared" si="3"/>
        <v>0</v>
      </c>
      <c r="I9" s="29">
        <f t="shared" si="3"/>
        <v>0</v>
      </c>
      <c r="J9" s="29">
        <f t="shared" si="3"/>
        <v>0</v>
      </c>
      <c r="K9" s="29">
        <f t="shared" si="3"/>
        <v>0</v>
      </c>
      <c r="L9" s="29">
        <f t="shared" si="3"/>
        <v>0</v>
      </c>
      <c r="M9" s="29">
        <f t="shared" si="3"/>
        <v>0</v>
      </c>
      <c r="N9" s="40">
        <f t="shared" si="1"/>
        <v>728551</v>
      </c>
      <c r="O9" s="41">
        <f t="shared" si="2"/>
        <v>509.47622377622378</v>
      </c>
      <c r="P9" s="10"/>
    </row>
    <row r="10" spans="1:133">
      <c r="A10" s="12"/>
      <c r="B10" s="42">
        <v>521</v>
      </c>
      <c r="C10" s="19" t="s">
        <v>22</v>
      </c>
      <c r="D10" s="43">
        <v>579007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579007</v>
      </c>
      <c r="O10" s="44">
        <f t="shared" si="2"/>
        <v>404.9</v>
      </c>
      <c r="P10" s="9"/>
    </row>
    <row r="11" spans="1:133">
      <c r="A11" s="12"/>
      <c r="B11" s="42">
        <v>524</v>
      </c>
      <c r="C11" s="19" t="s">
        <v>23</v>
      </c>
      <c r="D11" s="43">
        <v>149544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149544</v>
      </c>
      <c r="O11" s="44">
        <f t="shared" si="2"/>
        <v>104.57622377622377</v>
      </c>
      <c r="P11" s="9"/>
    </row>
    <row r="12" spans="1:133" ht="15.6">
      <c r="A12" s="26" t="s">
        <v>24</v>
      </c>
      <c r="B12" s="27"/>
      <c r="C12" s="28"/>
      <c r="D12" s="29">
        <f t="shared" ref="D12:M12" si="4">SUM(D13:D16)</f>
        <v>407824</v>
      </c>
      <c r="E12" s="29">
        <f t="shared" si="4"/>
        <v>0</v>
      </c>
      <c r="F12" s="29">
        <f t="shared" si="4"/>
        <v>0</v>
      </c>
      <c r="G12" s="29">
        <f t="shared" si="4"/>
        <v>0</v>
      </c>
      <c r="H12" s="29">
        <f t="shared" si="4"/>
        <v>0</v>
      </c>
      <c r="I12" s="29">
        <f t="shared" si="4"/>
        <v>794491</v>
      </c>
      <c r="J12" s="29">
        <f t="shared" si="4"/>
        <v>0</v>
      </c>
      <c r="K12" s="29">
        <f t="shared" si="4"/>
        <v>0</v>
      </c>
      <c r="L12" s="29">
        <f t="shared" si="4"/>
        <v>0</v>
      </c>
      <c r="M12" s="29">
        <f t="shared" si="4"/>
        <v>0</v>
      </c>
      <c r="N12" s="40">
        <f t="shared" si="1"/>
        <v>1202315</v>
      </c>
      <c r="O12" s="41">
        <f t="shared" si="2"/>
        <v>840.77972027972032</v>
      </c>
      <c r="P12" s="10"/>
    </row>
    <row r="13" spans="1:133">
      <c r="A13" s="12"/>
      <c r="B13" s="42">
        <v>533</v>
      </c>
      <c r="C13" s="19" t="s">
        <v>25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741246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741246</v>
      </c>
      <c r="O13" s="44">
        <f t="shared" si="2"/>
        <v>518.35384615384612</v>
      </c>
      <c r="P13" s="9"/>
    </row>
    <row r="14" spans="1:133">
      <c r="A14" s="12"/>
      <c r="B14" s="42">
        <v>534</v>
      </c>
      <c r="C14" s="19" t="s">
        <v>48</v>
      </c>
      <c r="D14" s="43">
        <v>390467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390467</v>
      </c>
      <c r="O14" s="44">
        <f t="shared" si="2"/>
        <v>273.05384615384617</v>
      </c>
      <c r="P14" s="9"/>
    </row>
    <row r="15" spans="1:133">
      <c r="A15" s="12"/>
      <c r="B15" s="42">
        <v>535</v>
      </c>
      <c r="C15" s="19" t="s">
        <v>34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53245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53245</v>
      </c>
      <c r="O15" s="44">
        <f t="shared" si="2"/>
        <v>37.234265734265733</v>
      </c>
      <c r="P15" s="9"/>
    </row>
    <row r="16" spans="1:133">
      <c r="A16" s="12"/>
      <c r="B16" s="42">
        <v>538</v>
      </c>
      <c r="C16" s="19" t="s">
        <v>59</v>
      </c>
      <c r="D16" s="43">
        <v>17357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17357</v>
      </c>
      <c r="O16" s="44">
        <f t="shared" si="2"/>
        <v>12.137762237762237</v>
      </c>
      <c r="P16" s="9"/>
    </row>
    <row r="17" spans="1:119" ht="15.6">
      <c r="A17" s="26" t="s">
        <v>27</v>
      </c>
      <c r="B17" s="27"/>
      <c r="C17" s="28"/>
      <c r="D17" s="29">
        <f t="shared" ref="D17:M17" si="5">SUM(D18:D18)</f>
        <v>161952</v>
      </c>
      <c r="E17" s="29">
        <f t="shared" si="5"/>
        <v>0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161952</v>
      </c>
      <c r="O17" s="41">
        <f t="shared" si="2"/>
        <v>113.25314685314686</v>
      </c>
      <c r="P17" s="10"/>
    </row>
    <row r="18" spans="1:119">
      <c r="A18" s="12"/>
      <c r="B18" s="42">
        <v>541</v>
      </c>
      <c r="C18" s="19" t="s">
        <v>49</v>
      </c>
      <c r="D18" s="43">
        <v>161952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161952</v>
      </c>
      <c r="O18" s="44">
        <f t="shared" si="2"/>
        <v>113.25314685314686</v>
      </c>
      <c r="P18" s="9"/>
    </row>
    <row r="19" spans="1:119" ht="15.6">
      <c r="A19" s="26" t="s">
        <v>29</v>
      </c>
      <c r="B19" s="27"/>
      <c r="C19" s="28"/>
      <c r="D19" s="29">
        <f t="shared" ref="D19:M19" si="6">SUM(D20:D20)</f>
        <v>125967</v>
      </c>
      <c r="E19" s="29">
        <f t="shared" si="6"/>
        <v>0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125967</v>
      </c>
      <c r="O19" s="41">
        <f t="shared" si="2"/>
        <v>88.088811188811192</v>
      </c>
      <c r="P19" s="9"/>
    </row>
    <row r="20" spans="1:119" ht="15.6" thickBot="1">
      <c r="A20" s="12"/>
      <c r="B20" s="42">
        <v>572</v>
      </c>
      <c r="C20" s="19" t="s">
        <v>50</v>
      </c>
      <c r="D20" s="43">
        <v>125967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125967</v>
      </c>
      <c r="O20" s="44">
        <f t="shared" si="2"/>
        <v>88.088811188811192</v>
      </c>
      <c r="P20" s="9"/>
    </row>
    <row r="21" spans="1:119" ht="16.2" thickBot="1">
      <c r="A21" s="13" t="s">
        <v>10</v>
      </c>
      <c r="B21" s="21"/>
      <c r="C21" s="20"/>
      <c r="D21" s="14">
        <f>SUM(D5,D9,D12,D17,D19)</f>
        <v>2668677</v>
      </c>
      <c r="E21" s="14">
        <f t="shared" ref="E21:M21" si="7">SUM(E5,E9,E12,E17,E19)</f>
        <v>0</v>
      </c>
      <c r="F21" s="14">
        <f t="shared" si="7"/>
        <v>0</v>
      </c>
      <c r="G21" s="14">
        <f t="shared" si="7"/>
        <v>0</v>
      </c>
      <c r="H21" s="14">
        <f t="shared" si="7"/>
        <v>0</v>
      </c>
      <c r="I21" s="14">
        <f t="shared" si="7"/>
        <v>794491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3463168</v>
      </c>
      <c r="O21" s="35">
        <f t="shared" si="2"/>
        <v>2421.7958041958041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69</v>
      </c>
      <c r="M23" s="157"/>
      <c r="N23" s="157"/>
      <c r="O23" s="39">
        <v>1430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36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4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65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339694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0" si="1">SUM(D5:M5)</f>
        <v>339694</v>
      </c>
      <c r="O5" s="30">
        <f t="shared" ref="O5:O20" si="2">(N5/O$22)</f>
        <v>246.15507246376811</v>
      </c>
      <c r="P5" s="6"/>
    </row>
    <row r="6" spans="1:133">
      <c r="A6" s="12"/>
      <c r="B6" s="42">
        <v>511</v>
      </c>
      <c r="C6" s="19" t="s">
        <v>19</v>
      </c>
      <c r="D6" s="43">
        <v>163995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163995</v>
      </c>
      <c r="O6" s="44">
        <f t="shared" si="2"/>
        <v>118.83695652173913</v>
      </c>
      <c r="P6" s="9"/>
    </row>
    <row r="7" spans="1:133">
      <c r="A7" s="12"/>
      <c r="B7" s="42">
        <v>513</v>
      </c>
      <c r="C7" s="19" t="s">
        <v>20</v>
      </c>
      <c r="D7" s="43">
        <v>175699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175699</v>
      </c>
      <c r="O7" s="44">
        <f t="shared" si="2"/>
        <v>127.31811594202898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875193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875193</v>
      </c>
      <c r="O8" s="41">
        <f t="shared" si="2"/>
        <v>634.19782608695652</v>
      </c>
      <c r="P8" s="10"/>
    </row>
    <row r="9" spans="1:133">
      <c r="A9" s="12"/>
      <c r="B9" s="42">
        <v>521</v>
      </c>
      <c r="C9" s="19" t="s">
        <v>22</v>
      </c>
      <c r="D9" s="43">
        <v>744291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744291</v>
      </c>
      <c r="O9" s="44">
        <f t="shared" si="2"/>
        <v>539.34130434782605</v>
      </c>
      <c r="P9" s="9"/>
    </row>
    <row r="10" spans="1:133">
      <c r="A10" s="12"/>
      <c r="B10" s="42">
        <v>524</v>
      </c>
      <c r="C10" s="19" t="s">
        <v>23</v>
      </c>
      <c r="D10" s="43">
        <v>130902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130902</v>
      </c>
      <c r="O10" s="44">
        <f t="shared" si="2"/>
        <v>94.856521739130429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SUM(D12:D15)</f>
        <v>194742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619243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813985</v>
      </c>
      <c r="O11" s="41">
        <f t="shared" si="2"/>
        <v>589.84420289855075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547033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547033</v>
      </c>
      <c r="O12" s="44">
        <f t="shared" si="2"/>
        <v>396.40072463768115</v>
      </c>
      <c r="P12" s="9"/>
    </row>
    <row r="13" spans="1:133">
      <c r="A13" s="12"/>
      <c r="B13" s="42">
        <v>534</v>
      </c>
      <c r="C13" s="19" t="s">
        <v>48</v>
      </c>
      <c r="D13" s="43">
        <v>185920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185920</v>
      </c>
      <c r="O13" s="44">
        <f t="shared" si="2"/>
        <v>134.72463768115941</v>
      </c>
      <c r="P13" s="9"/>
    </row>
    <row r="14" spans="1:133">
      <c r="A14" s="12"/>
      <c r="B14" s="42">
        <v>535</v>
      </c>
      <c r="C14" s="19" t="s">
        <v>34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72210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72210</v>
      </c>
      <c r="O14" s="44">
        <f t="shared" si="2"/>
        <v>52.326086956521742</v>
      </c>
      <c r="P14" s="9"/>
    </row>
    <row r="15" spans="1:133">
      <c r="A15" s="12"/>
      <c r="B15" s="42">
        <v>538</v>
      </c>
      <c r="C15" s="19" t="s">
        <v>59</v>
      </c>
      <c r="D15" s="43">
        <v>8822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8822</v>
      </c>
      <c r="O15" s="44">
        <f t="shared" si="2"/>
        <v>6.3927536231884057</v>
      </c>
      <c r="P15" s="9"/>
    </row>
    <row r="16" spans="1:133" ht="15.6">
      <c r="A16" s="26" t="s">
        <v>27</v>
      </c>
      <c r="B16" s="27"/>
      <c r="C16" s="28"/>
      <c r="D16" s="29">
        <f t="shared" ref="D16:M16" si="5">SUM(D17:D17)</f>
        <v>171974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1"/>
        <v>171974</v>
      </c>
      <c r="O16" s="41">
        <f t="shared" si="2"/>
        <v>124.61884057971014</v>
      </c>
      <c r="P16" s="10"/>
    </row>
    <row r="17" spans="1:119">
      <c r="A17" s="12"/>
      <c r="B17" s="42">
        <v>541</v>
      </c>
      <c r="C17" s="19" t="s">
        <v>49</v>
      </c>
      <c r="D17" s="43">
        <v>171974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171974</v>
      </c>
      <c r="O17" s="44">
        <f t="shared" si="2"/>
        <v>124.61884057971014</v>
      </c>
      <c r="P17" s="9"/>
    </row>
    <row r="18" spans="1:119" ht="15.6">
      <c r="A18" s="26" t="s">
        <v>29</v>
      </c>
      <c r="B18" s="27"/>
      <c r="C18" s="28"/>
      <c r="D18" s="29">
        <f t="shared" ref="D18:M18" si="6">SUM(D19:D19)</f>
        <v>98748</v>
      </c>
      <c r="E18" s="29">
        <f t="shared" si="6"/>
        <v>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1"/>
        <v>98748</v>
      </c>
      <c r="O18" s="41">
        <f t="shared" si="2"/>
        <v>71.556521739130432</v>
      </c>
      <c r="P18" s="9"/>
    </row>
    <row r="19" spans="1:119" ht="15.6" thickBot="1">
      <c r="A19" s="12"/>
      <c r="B19" s="42">
        <v>572</v>
      </c>
      <c r="C19" s="19" t="s">
        <v>50</v>
      </c>
      <c r="D19" s="43">
        <v>98748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1"/>
        <v>98748</v>
      </c>
      <c r="O19" s="44">
        <f t="shared" si="2"/>
        <v>71.556521739130432</v>
      </c>
      <c r="P19" s="9"/>
    </row>
    <row r="20" spans="1:119" ht="16.2" thickBot="1">
      <c r="A20" s="13" t="s">
        <v>10</v>
      </c>
      <c r="B20" s="21"/>
      <c r="C20" s="20"/>
      <c r="D20" s="14">
        <f>SUM(D5,D8,D11,D16,D18)</f>
        <v>1680351</v>
      </c>
      <c r="E20" s="14">
        <f t="shared" ref="E20:M20" si="7">SUM(E5,E8,E11,E16,E18)</f>
        <v>0</v>
      </c>
      <c r="F20" s="14">
        <f t="shared" si="7"/>
        <v>0</v>
      </c>
      <c r="G20" s="14">
        <f t="shared" si="7"/>
        <v>0</v>
      </c>
      <c r="H20" s="14">
        <f t="shared" si="7"/>
        <v>0</v>
      </c>
      <c r="I20" s="14">
        <f t="shared" si="7"/>
        <v>619243</v>
      </c>
      <c r="J20" s="14">
        <f t="shared" si="7"/>
        <v>0</v>
      </c>
      <c r="K20" s="14">
        <f t="shared" si="7"/>
        <v>0</v>
      </c>
      <c r="L20" s="14">
        <f t="shared" si="7"/>
        <v>0</v>
      </c>
      <c r="M20" s="14">
        <f t="shared" si="7"/>
        <v>0</v>
      </c>
      <c r="N20" s="14">
        <f t="shared" si="1"/>
        <v>2299594</v>
      </c>
      <c r="O20" s="35">
        <f t="shared" si="2"/>
        <v>1666.3724637681159</v>
      </c>
      <c r="P20" s="6"/>
      <c r="Q20" s="2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</row>
    <row r="21" spans="1:119">
      <c r="A21" s="15"/>
      <c r="B21" s="17"/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8"/>
    </row>
    <row r="22" spans="1:119">
      <c r="A22" s="36"/>
      <c r="B22" s="37"/>
      <c r="C22" s="37"/>
      <c r="D22" s="38"/>
      <c r="E22" s="38"/>
      <c r="F22" s="38"/>
      <c r="G22" s="38"/>
      <c r="H22" s="38"/>
      <c r="I22" s="38"/>
      <c r="J22" s="38"/>
      <c r="K22" s="38"/>
      <c r="L22" s="157" t="s">
        <v>66</v>
      </c>
      <c r="M22" s="157"/>
      <c r="N22" s="157"/>
      <c r="O22" s="39">
        <v>1380</v>
      </c>
    </row>
    <row r="23" spans="1:119">
      <c r="A23" s="158"/>
      <c r="B23" s="135"/>
      <c r="C23" s="135"/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6"/>
    </row>
    <row r="24" spans="1:119" ht="15.75" customHeight="1" thickBot="1">
      <c r="A24" s="159" t="s">
        <v>36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9"/>
    </row>
  </sheetData>
  <mergeCells count="10">
    <mergeCell ref="L22:N22"/>
    <mergeCell ref="A23:O23"/>
    <mergeCell ref="A24:O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3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63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275601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9" si="1">SUM(D5:M5)</f>
        <v>275601</v>
      </c>
      <c r="O5" s="30">
        <f t="shared" ref="O5:O19" si="2">(N5/O$21)</f>
        <v>206.59745127436281</v>
      </c>
      <c r="P5" s="6"/>
    </row>
    <row r="6" spans="1:133">
      <c r="A6" s="12"/>
      <c r="B6" s="42">
        <v>511</v>
      </c>
      <c r="C6" s="19" t="s">
        <v>19</v>
      </c>
      <c r="D6" s="43">
        <v>124835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124835</v>
      </c>
      <c r="O6" s="44">
        <f t="shared" si="2"/>
        <v>93.579460269865066</v>
      </c>
      <c r="P6" s="9"/>
    </row>
    <row r="7" spans="1:133">
      <c r="A7" s="12"/>
      <c r="B7" s="42">
        <v>513</v>
      </c>
      <c r="C7" s="19" t="s">
        <v>20</v>
      </c>
      <c r="D7" s="43">
        <v>150766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150766</v>
      </c>
      <c r="O7" s="44">
        <f t="shared" si="2"/>
        <v>113.01799100449774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636193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636193</v>
      </c>
      <c r="O8" s="41">
        <f t="shared" si="2"/>
        <v>476.90629685157421</v>
      </c>
      <c r="P8" s="10"/>
    </row>
    <row r="9" spans="1:133">
      <c r="A9" s="12"/>
      <c r="B9" s="42">
        <v>521</v>
      </c>
      <c r="C9" s="19" t="s">
        <v>22</v>
      </c>
      <c r="D9" s="43">
        <v>532451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532451</v>
      </c>
      <c r="O9" s="44">
        <f t="shared" si="2"/>
        <v>399.13868065967017</v>
      </c>
      <c r="P9" s="9"/>
    </row>
    <row r="10" spans="1:133">
      <c r="A10" s="12"/>
      <c r="B10" s="42">
        <v>524</v>
      </c>
      <c r="C10" s="19" t="s">
        <v>23</v>
      </c>
      <c r="D10" s="43">
        <v>103742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103742</v>
      </c>
      <c r="O10" s="44">
        <f t="shared" si="2"/>
        <v>77.767616191904054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SUM(D12:D14)</f>
        <v>238287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494822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733109</v>
      </c>
      <c r="O11" s="41">
        <f t="shared" si="2"/>
        <v>549.55697151424283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494822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494822</v>
      </c>
      <c r="O12" s="44">
        <f t="shared" si="2"/>
        <v>370.93103448275861</v>
      </c>
      <c r="P12" s="9"/>
    </row>
    <row r="13" spans="1:133">
      <c r="A13" s="12"/>
      <c r="B13" s="42">
        <v>534</v>
      </c>
      <c r="C13" s="19" t="s">
        <v>48</v>
      </c>
      <c r="D13" s="43">
        <v>185140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185140</v>
      </c>
      <c r="O13" s="44">
        <f t="shared" si="2"/>
        <v>138.7856071964018</v>
      </c>
      <c r="P13" s="9"/>
    </row>
    <row r="14" spans="1:133">
      <c r="A14" s="12"/>
      <c r="B14" s="42">
        <v>538</v>
      </c>
      <c r="C14" s="19" t="s">
        <v>59</v>
      </c>
      <c r="D14" s="43">
        <v>53147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53147</v>
      </c>
      <c r="O14" s="44">
        <f t="shared" si="2"/>
        <v>39.840329835082457</v>
      </c>
      <c r="P14" s="9"/>
    </row>
    <row r="15" spans="1:133" ht="15.6">
      <c r="A15" s="26" t="s">
        <v>27</v>
      </c>
      <c r="B15" s="27"/>
      <c r="C15" s="28"/>
      <c r="D15" s="29">
        <f t="shared" ref="D15:M15" si="5">SUM(D16:D16)</f>
        <v>99836</v>
      </c>
      <c r="E15" s="29">
        <f t="shared" si="5"/>
        <v>0</v>
      </c>
      <c r="F15" s="29">
        <f t="shared" si="5"/>
        <v>0</v>
      </c>
      <c r="G15" s="29">
        <f t="shared" si="5"/>
        <v>0</v>
      </c>
      <c r="H15" s="29">
        <f t="shared" si="5"/>
        <v>0</v>
      </c>
      <c r="I15" s="29">
        <f t="shared" si="5"/>
        <v>0</v>
      </c>
      <c r="J15" s="29">
        <f t="shared" si="5"/>
        <v>0</v>
      </c>
      <c r="K15" s="29">
        <f t="shared" si="5"/>
        <v>0</v>
      </c>
      <c r="L15" s="29">
        <f t="shared" si="5"/>
        <v>0</v>
      </c>
      <c r="M15" s="29">
        <f t="shared" si="5"/>
        <v>0</v>
      </c>
      <c r="N15" s="29">
        <f t="shared" si="1"/>
        <v>99836</v>
      </c>
      <c r="O15" s="41">
        <f t="shared" si="2"/>
        <v>74.839580209895047</v>
      </c>
      <c r="P15" s="10"/>
    </row>
    <row r="16" spans="1:133">
      <c r="A16" s="12"/>
      <c r="B16" s="42">
        <v>541</v>
      </c>
      <c r="C16" s="19" t="s">
        <v>49</v>
      </c>
      <c r="D16" s="43">
        <v>99836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99836</v>
      </c>
      <c r="O16" s="44">
        <f t="shared" si="2"/>
        <v>74.839580209895047</v>
      </c>
      <c r="P16" s="9"/>
    </row>
    <row r="17" spans="1:119" ht="15.6">
      <c r="A17" s="26" t="s">
        <v>29</v>
      </c>
      <c r="B17" s="27"/>
      <c r="C17" s="28"/>
      <c r="D17" s="29">
        <f t="shared" ref="D17:M17" si="6">SUM(D18:D18)</f>
        <v>217937</v>
      </c>
      <c r="E17" s="29">
        <f t="shared" si="6"/>
        <v>0</v>
      </c>
      <c r="F17" s="29">
        <f t="shared" si="6"/>
        <v>0</v>
      </c>
      <c r="G17" s="29">
        <f t="shared" si="6"/>
        <v>0</v>
      </c>
      <c r="H17" s="29">
        <f t="shared" si="6"/>
        <v>0</v>
      </c>
      <c r="I17" s="29">
        <f t="shared" si="6"/>
        <v>0</v>
      </c>
      <c r="J17" s="29">
        <f t="shared" si="6"/>
        <v>0</v>
      </c>
      <c r="K17" s="29">
        <f t="shared" si="6"/>
        <v>0</v>
      </c>
      <c r="L17" s="29">
        <f t="shared" si="6"/>
        <v>0</v>
      </c>
      <c r="M17" s="29">
        <f t="shared" si="6"/>
        <v>0</v>
      </c>
      <c r="N17" s="29">
        <f t="shared" si="1"/>
        <v>217937</v>
      </c>
      <c r="O17" s="41">
        <f t="shared" si="2"/>
        <v>163.3710644677661</v>
      </c>
      <c r="P17" s="9"/>
    </row>
    <row r="18" spans="1:119" ht="15.6" thickBot="1">
      <c r="A18" s="12"/>
      <c r="B18" s="42">
        <v>572</v>
      </c>
      <c r="C18" s="19" t="s">
        <v>50</v>
      </c>
      <c r="D18" s="43">
        <v>217937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217937</v>
      </c>
      <c r="O18" s="44">
        <f t="shared" si="2"/>
        <v>163.3710644677661</v>
      </c>
      <c r="P18" s="9"/>
    </row>
    <row r="19" spans="1:119" ht="16.2" thickBot="1">
      <c r="A19" s="13" t="s">
        <v>10</v>
      </c>
      <c r="B19" s="21"/>
      <c r="C19" s="20"/>
      <c r="D19" s="14">
        <f>SUM(D5,D8,D11,D15,D17)</f>
        <v>1467854</v>
      </c>
      <c r="E19" s="14">
        <f t="shared" ref="E19:M19" si="7">SUM(E5,E8,E11,E15,E17)</f>
        <v>0</v>
      </c>
      <c r="F19" s="14">
        <f t="shared" si="7"/>
        <v>0</v>
      </c>
      <c r="G19" s="14">
        <f t="shared" si="7"/>
        <v>0</v>
      </c>
      <c r="H19" s="14">
        <f t="shared" si="7"/>
        <v>0</v>
      </c>
      <c r="I19" s="14">
        <f t="shared" si="7"/>
        <v>494822</v>
      </c>
      <c r="J19" s="14">
        <f t="shared" si="7"/>
        <v>0</v>
      </c>
      <c r="K19" s="14">
        <f t="shared" si="7"/>
        <v>0</v>
      </c>
      <c r="L19" s="14">
        <f t="shared" si="7"/>
        <v>0</v>
      </c>
      <c r="M19" s="14">
        <f t="shared" si="7"/>
        <v>0</v>
      </c>
      <c r="N19" s="14">
        <f t="shared" si="1"/>
        <v>1962676</v>
      </c>
      <c r="O19" s="35">
        <f t="shared" si="2"/>
        <v>1471.2713643178411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6"/>
      <c r="B21" s="37"/>
      <c r="C21" s="37"/>
      <c r="D21" s="38"/>
      <c r="E21" s="38"/>
      <c r="F21" s="38"/>
      <c r="G21" s="38"/>
      <c r="H21" s="38"/>
      <c r="I21" s="38"/>
      <c r="J21" s="38"/>
      <c r="K21" s="38"/>
      <c r="L21" s="157" t="s">
        <v>64</v>
      </c>
      <c r="M21" s="157"/>
      <c r="N21" s="157"/>
      <c r="O21" s="39">
        <v>1334</v>
      </c>
    </row>
    <row r="22" spans="1:119">
      <c r="A22" s="158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6"/>
    </row>
    <row r="23" spans="1:119" ht="15.75" customHeight="1" thickBot="1">
      <c r="A23" s="159" t="s">
        <v>36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9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5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58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303839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303839</v>
      </c>
      <c r="O5" s="30">
        <f t="shared" ref="O5:O21" si="2">(N5/O$23)</f>
        <v>231.05627376425855</v>
      </c>
      <c r="P5" s="6"/>
    </row>
    <row r="6" spans="1:133">
      <c r="A6" s="12"/>
      <c r="B6" s="42">
        <v>511</v>
      </c>
      <c r="C6" s="19" t="s">
        <v>19</v>
      </c>
      <c r="D6" s="43">
        <v>145947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145947</v>
      </c>
      <c r="O6" s="44">
        <f t="shared" si="2"/>
        <v>110.98631178707224</v>
      </c>
      <c r="P6" s="9"/>
    </row>
    <row r="7" spans="1:133">
      <c r="A7" s="12"/>
      <c r="B7" s="42">
        <v>513</v>
      </c>
      <c r="C7" s="19" t="s">
        <v>20</v>
      </c>
      <c r="D7" s="43">
        <v>157892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157892</v>
      </c>
      <c r="O7" s="44">
        <f t="shared" si="2"/>
        <v>120.06996197718631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577008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577008</v>
      </c>
      <c r="O8" s="41">
        <f t="shared" si="2"/>
        <v>438.7893536121673</v>
      </c>
      <c r="P8" s="10"/>
    </row>
    <row r="9" spans="1:133">
      <c r="A9" s="12"/>
      <c r="B9" s="42">
        <v>521</v>
      </c>
      <c r="C9" s="19" t="s">
        <v>22</v>
      </c>
      <c r="D9" s="43">
        <v>493208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493208</v>
      </c>
      <c r="O9" s="44">
        <f t="shared" si="2"/>
        <v>375.06311787072241</v>
      </c>
      <c r="P9" s="9"/>
    </row>
    <row r="10" spans="1:133">
      <c r="A10" s="12"/>
      <c r="B10" s="42">
        <v>524</v>
      </c>
      <c r="C10" s="19" t="s">
        <v>23</v>
      </c>
      <c r="D10" s="43">
        <v>83800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83800</v>
      </c>
      <c r="O10" s="44">
        <f t="shared" si="2"/>
        <v>63.726235741444867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SUM(D12:D14)</f>
        <v>179531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603658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783189</v>
      </c>
      <c r="O11" s="41">
        <f t="shared" si="2"/>
        <v>595.58098859315589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603658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603658</v>
      </c>
      <c r="O12" s="44">
        <f t="shared" si="2"/>
        <v>459.05551330798477</v>
      </c>
      <c r="P12" s="9"/>
    </row>
    <row r="13" spans="1:133">
      <c r="A13" s="12"/>
      <c r="B13" s="42">
        <v>534</v>
      </c>
      <c r="C13" s="19" t="s">
        <v>48</v>
      </c>
      <c r="D13" s="43">
        <v>171608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171608</v>
      </c>
      <c r="O13" s="44">
        <f t="shared" si="2"/>
        <v>130.50038022813689</v>
      </c>
      <c r="P13" s="9"/>
    </row>
    <row r="14" spans="1:133">
      <c r="A14" s="12"/>
      <c r="B14" s="42">
        <v>538</v>
      </c>
      <c r="C14" s="19" t="s">
        <v>59</v>
      </c>
      <c r="D14" s="43">
        <v>7923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7923</v>
      </c>
      <c r="O14" s="44">
        <f t="shared" si="2"/>
        <v>6.0250950570342203</v>
      </c>
      <c r="P14" s="9"/>
    </row>
    <row r="15" spans="1:133" ht="15.6">
      <c r="A15" s="26" t="s">
        <v>27</v>
      </c>
      <c r="B15" s="27"/>
      <c r="C15" s="28"/>
      <c r="D15" s="29">
        <f t="shared" ref="D15:M15" si="5">SUM(D16:D16)</f>
        <v>86272</v>
      </c>
      <c r="E15" s="29">
        <f t="shared" si="5"/>
        <v>0</v>
      </c>
      <c r="F15" s="29">
        <f t="shared" si="5"/>
        <v>0</v>
      </c>
      <c r="G15" s="29">
        <f t="shared" si="5"/>
        <v>0</v>
      </c>
      <c r="H15" s="29">
        <f t="shared" si="5"/>
        <v>0</v>
      </c>
      <c r="I15" s="29">
        <f t="shared" si="5"/>
        <v>0</v>
      </c>
      <c r="J15" s="29">
        <f t="shared" si="5"/>
        <v>0</v>
      </c>
      <c r="K15" s="29">
        <f t="shared" si="5"/>
        <v>0</v>
      </c>
      <c r="L15" s="29">
        <f t="shared" si="5"/>
        <v>0</v>
      </c>
      <c r="M15" s="29">
        <f t="shared" si="5"/>
        <v>0</v>
      </c>
      <c r="N15" s="29">
        <f t="shared" si="1"/>
        <v>86272</v>
      </c>
      <c r="O15" s="41">
        <f t="shared" si="2"/>
        <v>65.606083650190115</v>
      </c>
      <c r="P15" s="10"/>
    </row>
    <row r="16" spans="1:133">
      <c r="A16" s="12"/>
      <c r="B16" s="42">
        <v>541</v>
      </c>
      <c r="C16" s="19" t="s">
        <v>49</v>
      </c>
      <c r="D16" s="43">
        <v>86272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86272</v>
      </c>
      <c r="O16" s="44">
        <f t="shared" si="2"/>
        <v>65.606083650190115</v>
      </c>
      <c r="P16" s="9"/>
    </row>
    <row r="17" spans="1:119" ht="15.6">
      <c r="A17" s="26" t="s">
        <v>29</v>
      </c>
      <c r="B17" s="27"/>
      <c r="C17" s="28"/>
      <c r="D17" s="29">
        <f t="shared" ref="D17:M17" si="6">SUM(D18:D18)</f>
        <v>84332</v>
      </c>
      <c r="E17" s="29">
        <f t="shared" si="6"/>
        <v>0</v>
      </c>
      <c r="F17" s="29">
        <f t="shared" si="6"/>
        <v>0</v>
      </c>
      <c r="G17" s="29">
        <f t="shared" si="6"/>
        <v>0</v>
      </c>
      <c r="H17" s="29">
        <f t="shared" si="6"/>
        <v>0</v>
      </c>
      <c r="I17" s="29">
        <f t="shared" si="6"/>
        <v>0</v>
      </c>
      <c r="J17" s="29">
        <f t="shared" si="6"/>
        <v>0</v>
      </c>
      <c r="K17" s="29">
        <f t="shared" si="6"/>
        <v>0</v>
      </c>
      <c r="L17" s="29">
        <f t="shared" si="6"/>
        <v>0</v>
      </c>
      <c r="M17" s="29">
        <f t="shared" si="6"/>
        <v>0</v>
      </c>
      <c r="N17" s="29">
        <f t="shared" si="1"/>
        <v>84332</v>
      </c>
      <c r="O17" s="41">
        <f t="shared" si="2"/>
        <v>64.130798479087446</v>
      </c>
      <c r="P17" s="9"/>
    </row>
    <row r="18" spans="1:119">
      <c r="A18" s="12"/>
      <c r="B18" s="42">
        <v>572</v>
      </c>
      <c r="C18" s="19" t="s">
        <v>50</v>
      </c>
      <c r="D18" s="43">
        <v>84332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84332</v>
      </c>
      <c r="O18" s="44">
        <f t="shared" si="2"/>
        <v>64.130798479087446</v>
      </c>
      <c r="P18" s="9"/>
    </row>
    <row r="19" spans="1:119" ht="15.6">
      <c r="A19" s="26" t="s">
        <v>60</v>
      </c>
      <c r="B19" s="27"/>
      <c r="C19" s="28"/>
      <c r="D19" s="29">
        <f t="shared" ref="D19:M19" si="7">SUM(D20:D20)</f>
        <v>34697</v>
      </c>
      <c r="E19" s="29">
        <f t="shared" si="7"/>
        <v>0</v>
      </c>
      <c r="F19" s="29">
        <f t="shared" si="7"/>
        <v>0</v>
      </c>
      <c r="G19" s="29">
        <f t="shared" si="7"/>
        <v>0</v>
      </c>
      <c r="H19" s="29">
        <f t="shared" si="7"/>
        <v>0</v>
      </c>
      <c r="I19" s="29">
        <f t="shared" si="7"/>
        <v>0</v>
      </c>
      <c r="J19" s="29">
        <f t="shared" si="7"/>
        <v>0</v>
      </c>
      <c r="K19" s="29">
        <f t="shared" si="7"/>
        <v>0</v>
      </c>
      <c r="L19" s="29">
        <f t="shared" si="7"/>
        <v>0</v>
      </c>
      <c r="M19" s="29">
        <f t="shared" si="7"/>
        <v>0</v>
      </c>
      <c r="N19" s="29">
        <f t="shared" si="1"/>
        <v>34697</v>
      </c>
      <c r="O19" s="41">
        <f t="shared" si="2"/>
        <v>26.385551330798478</v>
      </c>
      <c r="P19" s="9"/>
    </row>
    <row r="20" spans="1:119" ht="15.6" thickBot="1">
      <c r="A20" s="12"/>
      <c r="B20" s="42">
        <v>581</v>
      </c>
      <c r="C20" s="19" t="s">
        <v>61</v>
      </c>
      <c r="D20" s="43">
        <v>34697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34697</v>
      </c>
      <c r="O20" s="44">
        <f t="shared" si="2"/>
        <v>26.385551330798478</v>
      </c>
      <c r="P20" s="9"/>
    </row>
    <row r="21" spans="1:119" ht="16.2" thickBot="1">
      <c r="A21" s="13" t="s">
        <v>10</v>
      </c>
      <c r="B21" s="21"/>
      <c r="C21" s="20"/>
      <c r="D21" s="14">
        <f>SUM(D5,D8,D11,D15,D17,D19)</f>
        <v>1265679</v>
      </c>
      <c r="E21" s="14">
        <f t="shared" ref="E21:M21" si="8">SUM(E5,E8,E11,E15,E17,E19)</f>
        <v>0</v>
      </c>
      <c r="F21" s="14">
        <f t="shared" si="8"/>
        <v>0</v>
      </c>
      <c r="G21" s="14">
        <f t="shared" si="8"/>
        <v>0</v>
      </c>
      <c r="H21" s="14">
        <f t="shared" si="8"/>
        <v>0</v>
      </c>
      <c r="I21" s="14">
        <f t="shared" si="8"/>
        <v>603658</v>
      </c>
      <c r="J21" s="14">
        <f t="shared" si="8"/>
        <v>0</v>
      </c>
      <c r="K21" s="14">
        <f t="shared" si="8"/>
        <v>0</v>
      </c>
      <c r="L21" s="14">
        <f t="shared" si="8"/>
        <v>0</v>
      </c>
      <c r="M21" s="14">
        <f t="shared" si="8"/>
        <v>0</v>
      </c>
      <c r="N21" s="14">
        <f t="shared" si="1"/>
        <v>1869337</v>
      </c>
      <c r="O21" s="35">
        <f t="shared" si="2"/>
        <v>1421.5490494296578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62</v>
      </c>
      <c r="M23" s="157"/>
      <c r="N23" s="157"/>
      <c r="O23" s="39">
        <v>1315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36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52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294315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294315</v>
      </c>
      <c r="O5" s="30">
        <f t="shared" ref="O5:O18" si="2">(N5/O$20)</f>
        <v>231.56176239181747</v>
      </c>
      <c r="P5" s="6"/>
    </row>
    <row r="6" spans="1:133">
      <c r="A6" s="12"/>
      <c r="B6" s="42">
        <v>511</v>
      </c>
      <c r="C6" s="19" t="s">
        <v>19</v>
      </c>
      <c r="D6" s="43">
        <v>159868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159868</v>
      </c>
      <c r="O6" s="44">
        <f t="shared" si="2"/>
        <v>125.78127458693942</v>
      </c>
      <c r="P6" s="9"/>
    </row>
    <row r="7" spans="1:133">
      <c r="A7" s="12"/>
      <c r="B7" s="42">
        <v>513</v>
      </c>
      <c r="C7" s="19" t="s">
        <v>20</v>
      </c>
      <c r="D7" s="43">
        <v>134447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134447</v>
      </c>
      <c r="O7" s="44">
        <f t="shared" si="2"/>
        <v>105.78048780487805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561675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561675</v>
      </c>
      <c r="O8" s="41">
        <f t="shared" si="2"/>
        <v>441.91581431943354</v>
      </c>
      <c r="P8" s="10"/>
    </row>
    <row r="9" spans="1:133">
      <c r="A9" s="12"/>
      <c r="B9" s="42">
        <v>521</v>
      </c>
      <c r="C9" s="19" t="s">
        <v>22</v>
      </c>
      <c r="D9" s="43">
        <v>476768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476768</v>
      </c>
      <c r="O9" s="44">
        <f t="shared" si="2"/>
        <v>375.11250983477578</v>
      </c>
      <c r="P9" s="9"/>
    </row>
    <row r="10" spans="1:133">
      <c r="A10" s="12"/>
      <c r="B10" s="42">
        <v>524</v>
      </c>
      <c r="C10" s="19" t="s">
        <v>23</v>
      </c>
      <c r="D10" s="43">
        <v>84907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84907</v>
      </c>
      <c r="O10" s="44">
        <f t="shared" si="2"/>
        <v>66.803304484657744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147623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555085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702708</v>
      </c>
      <c r="O11" s="41">
        <f t="shared" si="2"/>
        <v>552.8780487804878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555085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555085</v>
      </c>
      <c r="O12" s="44">
        <f t="shared" si="2"/>
        <v>436.73092053501182</v>
      </c>
      <c r="P12" s="9"/>
    </row>
    <row r="13" spans="1:133">
      <c r="A13" s="12"/>
      <c r="B13" s="42">
        <v>534</v>
      </c>
      <c r="C13" s="19" t="s">
        <v>48</v>
      </c>
      <c r="D13" s="43">
        <v>147623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147623</v>
      </c>
      <c r="O13" s="44">
        <f t="shared" si="2"/>
        <v>116.147128245476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49480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49480</v>
      </c>
      <c r="O14" s="41">
        <f t="shared" si="2"/>
        <v>38.929976396538159</v>
      </c>
      <c r="P14" s="10"/>
    </row>
    <row r="15" spans="1:133">
      <c r="A15" s="12"/>
      <c r="B15" s="42">
        <v>541</v>
      </c>
      <c r="C15" s="19" t="s">
        <v>49</v>
      </c>
      <c r="D15" s="43">
        <v>49480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49480</v>
      </c>
      <c r="O15" s="44">
        <f t="shared" si="2"/>
        <v>38.929976396538159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123662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123662</v>
      </c>
      <c r="O16" s="41">
        <f t="shared" si="2"/>
        <v>97.295043273013377</v>
      </c>
      <c r="P16" s="9"/>
    </row>
    <row r="17" spans="1:119" ht="15.6" thickBot="1">
      <c r="A17" s="12"/>
      <c r="B17" s="42">
        <v>572</v>
      </c>
      <c r="C17" s="19" t="s">
        <v>50</v>
      </c>
      <c r="D17" s="43">
        <v>123662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123662</v>
      </c>
      <c r="O17" s="44">
        <f t="shared" si="2"/>
        <v>97.295043273013377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1176755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555085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1731840</v>
      </c>
      <c r="O18" s="35">
        <f t="shared" si="2"/>
        <v>1362.5806451612902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53</v>
      </c>
      <c r="M20" s="157"/>
      <c r="N20" s="157"/>
      <c r="O20" s="39">
        <v>1271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60" customWidth="1"/>
    <col min="2" max="2" width="6.81640625" style="60" customWidth="1"/>
    <col min="3" max="3" width="55.81640625" style="60" customWidth="1"/>
    <col min="4" max="5" width="16.81640625" style="89" customWidth="1"/>
    <col min="6" max="7" width="15.81640625" style="89" customWidth="1"/>
    <col min="8" max="8" width="13.81640625" style="89" customWidth="1"/>
    <col min="9" max="10" width="15.81640625" style="89" customWidth="1"/>
    <col min="11" max="13" width="13.81640625" style="89" customWidth="1"/>
    <col min="14" max="14" width="16.81640625" style="89" customWidth="1"/>
    <col min="15" max="15" width="13.81640625" style="60" customWidth="1"/>
    <col min="16" max="16" width="9.81640625" style="60" customWidth="1"/>
    <col min="17" max="17" width="9.81640625" style="60"/>
    <col min="18" max="16384" width="9.81640625" style="46"/>
  </cols>
  <sheetData>
    <row r="1" spans="1:133" ht="28.2">
      <c r="A1" s="178" t="s">
        <v>32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80"/>
      <c r="P1" s="45"/>
      <c r="Q1" s="46"/>
    </row>
    <row r="2" spans="1:133" ht="23.4" thickBot="1">
      <c r="A2" s="181" t="s">
        <v>46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3"/>
      <c r="P2" s="45"/>
      <c r="Q2" s="46"/>
    </row>
    <row r="3" spans="1:133" ht="18" customHeight="1">
      <c r="A3" s="184" t="s">
        <v>12</v>
      </c>
      <c r="B3" s="185"/>
      <c r="C3" s="186"/>
      <c r="D3" s="190" t="s">
        <v>6</v>
      </c>
      <c r="E3" s="191"/>
      <c r="F3" s="191"/>
      <c r="G3" s="191"/>
      <c r="H3" s="192"/>
      <c r="I3" s="190" t="s">
        <v>7</v>
      </c>
      <c r="J3" s="192"/>
      <c r="K3" s="190" t="s">
        <v>9</v>
      </c>
      <c r="L3" s="192"/>
      <c r="M3" s="47"/>
      <c r="N3" s="48"/>
      <c r="O3" s="193" t="s">
        <v>17</v>
      </c>
      <c r="P3" s="49"/>
      <c r="Q3" s="46"/>
    </row>
    <row r="4" spans="1:133" ht="32.25" customHeight="1" thickBot="1">
      <c r="A4" s="187"/>
      <c r="B4" s="188"/>
      <c r="C4" s="189"/>
      <c r="D4" s="50" t="s">
        <v>0</v>
      </c>
      <c r="E4" s="50" t="s">
        <v>13</v>
      </c>
      <c r="F4" s="50" t="s">
        <v>14</v>
      </c>
      <c r="G4" s="50" t="s">
        <v>15</v>
      </c>
      <c r="H4" s="50" t="s">
        <v>1</v>
      </c>
      <c r="I4" s="50" t="s">
        <v>2</v>
      </c>
      <c r="J4" s="51" t="s">
        <v>16</v>
      </c>
      <c r="K4" s="51" t="s">
        <v>3</v>
      </c>
      <c r="L4" s="51" t="s">
        <v>4</v>
      </c>
      <c r="M4" s="51" t="s">
        <v>5</v>
      </c>
      <c r="N4" s="51" t="s">
        <v>8</v>
      </c>
      <c r="O4" s="194"/>
      <c r="P4" s="52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</row>
    <row r="5" spans="1:133" ht="15.6">
      <c r="A5" s="54" t="s">
        <v>18</v>
      </c>
      <c r="B5" s="55"/>
      <c r="C5" s="55"/>
      <c r="D5" s="56">
        <f t="shared" ref="D5:M5" si="0">SUM(D6:D8)</f>
        <v>450582</v>
      </c>
      <c r="E5" s="56">
        <f t="shared" si="0"/>
        <v>0</v>
      </c>
      <c r="F5" s="56">
        <f t="shared" si="0"/>
        <v>0</v>
      </c>
      <c r="G5" s="56">
        <f t="shared" si="0"/>
        <v>0</v>
      </c>
      <c r="H5" s="56">
        <f t="shared" si="0"/>
        <v>0</v>
      </c>
      <c r="I5" s="56">
        <f t="shared" si="0"/>
        <v>0</v>
      </c>
      <c r="J5" s="56">
        <f t="shared" si="0"/>
        <v>0</v>
      </c>
      <c r="K5" s="56">
        <f t="shared" si="0"/>
        <v>0</v>
      </c>
      <c r="L5" s="56">
        <f t="shared" si="0"/>
        <v>0</v>
      </c>
      <c r="M5" s="56">
        <f t="shared" si="0"/>
        <v>0</v>
      </c>
      <c r="N5" s="57">
        <f t="shared" ref="N5:N18" si="1">SUM(D5:M5)</f>
        <v>450582</v>
      </c>
      <c r="O5" s="58">
        <f t="shared" ref="O5:O18" si="2">(N5/O$20)</f>
        <v>353.39764705882351</v>
      </c>
      <c r="P5" s="59"/>
    </row>
    <row r="6" spans="1:133">
      <c r="A6" s="61"/>
      <c r="B6" s="62">
        <v>511</v>
      </c>
      <c r="C6" s="63" t="s">
        <v>19</v>
      </c>
      <c r="D6" s="64">
        <v>229761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f t="shared" si="1"/>
        <v>229761</v>
      </c>
      <c r="O6" s="65">
        <f t="shared" si="2"/>
        <v>180.20470588235295</v>
      </c>
      <c r="P6" s="66"/>
    </row>
    <row r="7" spans="1:133">
      <c r="A7" s="61"/>
      <c r="B7" s="62">
        <v>513</v>
      </c>
      <c r="C7" s="63" t="s">
        <v>20</v>
      </c>
      <c r="D7" s="64">
        <v>111194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f t="shared" si="1"/>
        <v>111194</v>
      </c>
      <c r="O7" s="65">
        <f t="shared" si="2"/>
        <v>87.21098039215687</v>
      </c>
      <c r="P7" s="66"/>
    </row>
    <row r="8" spans="1:133">
      <c r="A8" s="61"/>
      <c r="B8" s="62">
        <v>519</v>
      </c>
      <c r="C8" s="63" t="s">
        <v>47</v>
      </c>
      <c r="D8" s="64">
        <v>109627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f t="shared" si="1"/>
        <v>109627</v>
      </c>
      <c r="O8" s="65">
        <f t="shared" si="2"/>
        <v>85.981960784313728</v>
      </c>
      <c r="P8" s="66"/>
    </row>
    <row r="9" spans="1:133" ht="15.6">
      <c r="A9" s="67" t="s">
        <v>21</v>
      </c>
      <c r="B9" s="68"/>
      <c r="C9" s="69"/>
      <c r="D9" s="70">
        <f t="shared" ref="D9:M9" si="3">SUM(D10:D10)</f>
        <v>479933</v>
      </c>
      <c r="E9" s="70">
        <f t="shared" si="3"/>
        <v>0</v>
      </c>
      <c r="F9" s="70">
        <f t="shared" si="3"/>
        <v>0</v>
      </c>
      <c r="G9" s="70">
        <f t="shared" si="3"/>
        <v>0</v>
      </c>
      <c r="H9" s="70">
        <f t="shared" si="3"/>
        <v>0</v>
      </c>
      <c r="I9" s="70">
        <f t="shared" si="3"/>
        <v>0</v>
      </c>
      <c r="J9" s="70">
        <f t="shared" si="3"/>
        <v>0</v>
      </c>
      <c r="K9" s="70">
        <f t="shared" si="3"/>
        <v>0</v>
      </c>
      <c r="L9" s="70">
        <f t="shared" si="3"/>
        <v>0</v>
      </c>
      <c r="M9" s="70">
        <f t="shared" si="3"/>
        <v>0</v>
      </c>
      <c r="N9" s="71">
        <f t="shared" si="1"/>
        <v>479933</v>
      </c>
      <c r="O9" s="72">
        <f t="shared" si="2"/>
        <v>376.41803921568629</v>
      </c>
      <c r="P9" s="73"/>
    </row>
    <row r="10" spans="1:133">
      <c r="A10" s="61"/>
      <c r="B10" s="62">
        <v>521</v>
      </c>
      <c r="C10" s="63" t="s">
        <v>22</v>
      </c>
      <c r="D10" s="64">
        <v>479933</v>
      </c>
      <c r="E10" s="64">
        <v>0</v>
      </c>
      <c r="F10" s="64">
        <v>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0</v>
      </c>
      <c r="N10" s="64">
        <f t="shared" si="1"/>
        <v>479933</v>
      </c>
      <c r="O10" s="65">
        <f t="shared" si="2"/>
        <v>376.41803921568629</v>
      </c>
      <c r="P10" s="66"/>
    </row>
    <row r="11" spans="1:133" ht="15.6">
      <c r="A11" s="67" t="s">
        <v>24</v>
      </c>
      <c r="B11" s="68"/>
      <c r="C11" s="69"/>
      <c r="D11" s="70">
        <f t="shared" ref="D11:M11" si="4">SUM(D12:D13)</f>
        <v>152129</v>
      </c>
      <c r="E11" s="70">
        <f t="shared" si="4"/>
        <v>0</v>
      </c>
      <c r="F11" s="70">
        <f t="shared" si="4"/>
        <v>0</v>
      </c>
      <c r="G11" s="70">
        <f t="shared" si="4"/>
        <v>0</v>
      </c>
      <c r="H11" s="70">
        <f t="shared" si="4"/>
        <v>0</v>
      </c>
      <c r="I11" s="70">
        <f t="shared" si="4"/>
        <v>555300</v>
      </c>
      <c r="J11" s="70">
        <f t="shared" si="4"/>
        <v>0</v>
      </c>
      <c r="K11" s="70">
        <f t="shared" si="4"/>
        <v>0</v>
      </c>
      <c r="L11" s="70">
        <f t="shared" si="4"/>
        <v>0</v>
      </c>
      <c r="M11" s="70">
        <f t="shared" si="4"/>
        <v>0</v>
      </c>
      <c r="N11" s="71">
        <f t="shared" si="1"/>
        <v>707429</v>
      </c>
      <c r="O11" s="72">
        <f t="shared" si="2"/>
        <v>554.84627450980395</v>
      </c>
      <c r="P11" s="73"/>
    </row>
    <row r="12" spans="1:133">
      <c r="A12" s="61"/>
      <c r="B12" s="62">
        <v>533</v>
      </c>
      <c r="C12" s="63" t="s">
        <v>25</v>
      </c>
      <c r="D12" s="64">
        <v>0</v>
      </c>
      <c r="E12" s="64">
        <v>0</v>
      </c>
      <c r="F12" s="64">
        <v>0</v>
      </c>
      <c r="G12" s="64">
        <v>0</v>
      </c>
      <c r="H12" s="64">
        <v>0</v>
      </c>
      <c r="I12" s="64">
        <v>555300</v>
      </c>
      <c r="J12" s="64">
        <v>0</v>
      </c>
      <c r="K12" s="64">
        <v>0</v>
      </c>
      <c r="L12" s="64">
        <v>0</v>
      </c>
      <c r="M12" s="64">
        <v>0</v>
      </c>
      <c r="N12" s="64">
        <f t="shared" si="1"/>
        <v>555300</v>
      </c>
      <c r="O12" s="65">
        <f t="shared" si="2"/>
        <v>435.52941176470586</v>
      </c>
      <c r="P12" s="66"/>
    </row>
    <row r="13" spans="1:133">
      <c r="A13" s="61"/>
      <c r="B13" s="62">
        <v>534</v>
      </c>
      <c r="C13" s="63" t="s">
        <v>48</v>
      </c>
      <c r="D13" s="64">
        <v>152129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f t="shared" si="1"/>
        <v>152129</v>
      </c>
      <c r="O13" s="65">
        <f t="shared" si="2"/>
        <v>119.31686274509804</v>
      </c>
      <c r="P13" s="66"/>
    </row>
    <row r="14" spans="1:133" ht="15.6">
      <c r="A14" s="67" t="s">
        <v>27</v>
      </c>
      <c r="B14" s="68"/>
      <c r="C14" s="69"/>
      <c r="D14" s="70">
        <f t="shared" ref="D14:M14" si="5">SUM(D15:D15)</f>
        <v>30574</v>
      </c>
      <c r="E14" s="70">
        <f t="shared" si="5"/>
        <v>0</v>
      </c>
      <c r="F14" s="70">
        <f t="shared" si="5"/>
        <v>0</v>
      </c>
      <c r="G14" s="70">
        <f t="shared" si="5"/>
        <v>0</v>
      </c>
      <c r="H14" s="70">
        <f t="shared" si="5"/>
        <v>0</v>
      </c>
      <c r="I14" s="70">
        <f t="shared" si="5"/>
        <v>0</v>
      </c>
      <c r="J14" s="70">
        <f t="shared" si="5"/>
        <v>0</v>
      </c>
      <c r="K14" s="70">
        <f t="shared" si="5"/>
        <v>0</v>
      </c>
      <c r="L14" s="70">
        <f t="shared" si="5"/>
        <v>0</v>
      </c>
      <c r="M14" s="70">
        <f t="shared" si="5"/>
        <v>0</v>
      </c>
      <c r="N14" s="70">
        <f t="shared" si="1"/>
        <v>30574</v>
      </c>
      <c r="O14" s="72">
        <f t="shared" si="2"/>
        <v>23.979607843137256</v>
      </c>
      <c r="P14" s="73"/>
    </row>
    <row r="15" spans="1:133">
      <c r="A15" s="61"/>
      <c r="B15" s="62">
        <v>541</v>
      </c>
      <c r="C15" s="63" t="s">
        <v>49</v>
      </c>
      <c r="D15" s="64">
        <v>30574</v>
      </c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f t="shared" si="1"/>
        <v>30574</v>
      </c>
      <c r="O15" s="65">
        <f t="shared" si="2"/>
        <v>23.979607843137256</v>
      </c>
      <c r="P15" s="66"/>
    </row>
    <row r="16" spans="1:133" ht="15.6">
      <c r="A16" s="67" t="s">
        <v>29</v>
      </c>
      <c r="B16" s="68"/>
      <c r="C16" s="69"/>
      <c r="D16" s="70">
        <f t="shared" ref="D16:M16" si="6">SUM(D17:D17)</f>
        <v>65758</v>
      </c>
      <c r="E16" s="70">
        <f t="shared" si="6"/>
        <v>0</v>
      </c>
      <c r="F16" s="70">
        <f t="shared" si="6"/>
        <v>0</v>
      </c>
      <c r="G16" s="70">
        <f t="shared" si="6"/>
        <v>0</v>
      </c>
      <c r="H16" s="70">
        <f t="shared" si="6"/>
        <v>0</v>
      </c>
      <c r="I16" s="70">
        <f t="shared" si="6"/>
        <v>0</v>
      </c>
      <c r="J16" s="70">
        <f t="shared" si="6"/>
        <v>0</v>
      </c>
      <c r="K16" s="70">
        <f t="shared" si="6"/>
        <v>0</v>
      </c>
      <c r="L16" s="70">
        <f t="shared" si="6"/>
        <v>0</v>
      </c>
      <c r="M16" s="70">
        <f t="shared" si="6"/>
        <v>0</v>
      </c>
      <c r="N16" s="70">
        <f t="shared" si="1"/>
        <v>65758</v>
      </c>
      <c r="O16" s="72">
        <f t="shared" si="2"/>
        <v>51.574901960784317</v>
      </c>
      <c r="P16" s="66"/>
    </row>
    <row r="17" spans="1:119" ht="15.6" thickBot="1">
      <c r="A17" s="61"/>
      <c r="B17" s="62">
        <v>572</v>
      </c>
      <c r="C17" s="63" t="s">
        <v>50</v>
      </c>
      <c r="D17" s="64">
        <v>65758</v>
      </c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f t="shared" si="1"/>
        <v>65758</v>
      </c>
      <c r="O17" s="65">
        <f t="shared" si="2"/>
        <v>51.574901960784317</v>
      </c>
      <c r="P17" s="66"/>
    </row>
    <row r="18" spans="1:119" ht="16.2" thickBot="1">
      <c r="A18" s="74" t="s">
        <v>10</v>
      </c>
      <c r="B18" s="75"/>
      <c r="C18" s="76"/>
      <c r="D18" s="77">
        <f>SUM(D5,D9,D11,D14,D16)</f>
        <v>1178976</v>
      </c>
      <c r="E18" s="77">
        <f t="shared" ref="E18:M18" si="7">SUM(E5,E9,E11,E14,E16)</f>
        <v>0</v>
      </c>
      <c r="F18" s="77">
        <f t="shared" si="7"/>
        <v>0</v>
      </c>
      <c r="G18" s="77">
        <f t="shared" si="7"/>
        <v>0</v>
      </c>
      <c r="H18" s="77">
        <f t="shared" si="7"/>
        <v>0</v>
      </c>
      <c r="I18" s="77">
        <f t="shared" si="7"/>
        <v>555300</v>
      </c>
      <c r="J18" s="77">
        <f t="shared" si="7"/>
        <v>0</v>
      </c>
      <c r="K18" s="77">
        <f t="shared" si="7"/>
        <v>0</v>
      </c>
      <c r="L18" s="77">
        <f t="shared" si="7"/>
        <v>0</v>
      </c>
      <c r="M18" s="77">
        <f t="shared" si="7"/>
        <v>0</v>
      </c>
      <c r="N18" s="77">
        <f t="shared" si="1"/>
        <v>1734276</v>
      </c>
      <c r="O18" s="78">
        <f t="shared" si="2"/>
        <v>1360.2164705882353</v>
      </c>
      <c r="P18" s="59"/>
      <c r="Q18" s="79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0"/>
      <c r="AO18" s="80"/>
      <c r="AP18" s="80"/>
      <c r="AQ18" s="80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80"/>
      <c r="BE18" s="80"/>
      <c r="BF18" s="80"/>
      <c r="BG18" s="80"/>
      <c r="BH18" s="80"/>
      <c r="BI18" s="80"/>
      <c r="BJ18" s="80"/>
      <c r="BK18" s="80"/>
      <c r="BL18" s="80"/>
      <c r="BM18" s="80"/>
      <c r="BN18" s="80"/>
      <c r="BO18" s="80"/>
      <c r="BP18" s="80"/>
      <c r="BQ18" s="80"/>
      <c r="BR18" s="80"/>
      <c r="BS18" s="80"/>
      <c r="BT18" s="80"/>
      <c r="BU18" s="80"/>
      <c r="BV18" s="80"/>
      <c r="BW18" s="80"/>
      <c r="BX18" s="80"/>
      <c r="BY18" s="80"/>
      <c r="BZ18" s="80"/>
      <c r="CA18" s="80"/>
      <c r="CB18" s="80"/>
      <c r="CC18" s="80"/>
      <c r="CD18" s="80"/>
      <c r="CE18" s="80"/>
      <c r="CF18" s="80"/>
      <c r="CG18" s="80"/>
      <c r="CH18" s="80"/>
      <c r="CI18" s="80"/>
      <c r="CJ18" s="80"/>
      <c r="CK18" s="80"/>
      <c r="CL18" s="80"/>
      <c r="CM18" s="80"/>
      <c r="CN18" s="80"/>
      <c r="CO18" s="80"/>
      <c r="CP18" s="80"/>
      <c r="CQ18" s="80"/>
      <c r="CR18" s="80"/>
      <c r="CS18" s="80"/>
      <c r="CT18" s="80"/>
      <c r="CU18" s="80"/>
      <c r="CV18" s="80"/>
      <c r="CW18" s="80"/>
      <c r="CX18" s="80"/>
      <c r="CY18" s="80"/>
      <c r="CZ18" s="80"/>
      <c r="DA18" s="80"/>
      <c r="DB18" s="80"/>
      <c r="DC18" s="80"/>
      <c r="DD18" s="80"/>
      <c r="DE18" s="80"/>
      <c r="DF18" s="80"/>
      <c r="DG18" s="80"/>
      <c r="DH18" s="80"/>
      <c r="DI18" s="80"/>
      <c r="DJ18" s="80"/>
      <c r="DK18" s="80"/>
      <c r="DL18" s="80"/>
      <c r="DM18" s="80"/>
      <c r="DN18" s="80"/>
      <c r="DO18" s="80"/>
    </row>
    <row r="19" spans="1:119">
      <c r="A19" s="81"/>
      <c r="B19" s="82"/>
      <c r="C19" s="82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4"/>
    </row>
    <row r="20" spans="1:119">
      <c r="A20" s="85"/>
      <c r="B20" s="86"/>
      <c r="C20" s="86"/>
      <c r="D20" s="87"/>
      <c r="E20" s="87"/>
      <c r="F20" s="87"/>
      <c r="G20" s="87"/>
      <c r="H20" s="87"/>
      <c r="I20" s="87"/>
      <c r="J20" s="87"/>
      <c r="K20" s="87"/>
      <c r="L20" s="171" t="s">
        <v>51</v>
      </c>
      <c r="M20" s="171"/>
      <c r="N20" s="171"/>
      <c r="O20" s="88">
        <v>1275</v>
      </c>
    </row>
    <row r="21" spans="1:119">
      <c r="A21" s="172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4"/>
    </row>
    <row r="22" spans="1:119" ht="15.75" customHeight="1" thickBot="1">
      <c r="A22" s="175" t="s">
        <v>36</v>
      </c>
      <c r="B22" s="176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77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41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313167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313167</v>
      </c>
      <c r="O5" s="30">
        <f t="shared" ref="O5:O18" si="2">(N5/O$20)</f>
        <v>248.15134706814581</v>
      </c>
      <c r="P5" s="6"/>
    </row>
    <row r="6" spans="1:133">
      <c r="A6" s="12"/>
      <c r="B6" s="42">
        <v>511</v>
      </c>
      <c r="C6" s="19" t="s">
        <v>19</v>
      </c>
      <c r="D6" s="43">
        <v>189562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189562</v>
      </c>
      <c r="O6" s="44">
        <f t="shared" si="2"/>
        <v>150.20760697305863</v>
      </c>
      <c r="P6" s="9"/>
    </row>
    <row r="7" spans="1:133">
      <c r="A7" s="12"/>
      <c r="B7" s="42">
        <v>513</v>
      </c>
      <c r="C7" s="19" t="s">
        <v>20</v>
      </c>
      <c r="D7" s="43">
        <v>123605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123605</v>
      </c>
      <c r="O7" s="44">
        <f t="shared" si="2"/>
        <v>97.943740095087165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563079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563079</v>
      </c>
      <c r="O8" s="41">
        <f t="shared" si="2"/>
        <v>446.1798732171157</v>
      </c>
      <c r="P8" s="10"/>
    </row>
    <row r="9" spans="1:133">
      <c r="A9" s="12"/>
      <c r="B9" s="42">
        <v>521</v>
      </c>
      <c r="C9" s="19" t="s">
        <v>22</v>
      </c>
      <c r="D9" s="43">
        <v>455468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455468</v>
      </c>
      <c r="O9" s="44">
        <f t="shared" si="2"/>
        <v>360.90966719492866</v>
      </c>
      <c r="P9" s="9"/>
    </row>
    <row r="10" spans="1:133">
      <c r="A10" s="12"/>
      <c r="B10" s="42">
        <v>524</v>
      </c>
      <c r="C10" s="19" t="s">
        <v>23</v>
      </c>
      <c r="D10" s="43">
        <v>107611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107611</v>
      </c>
      <c r="O10" s="44">
        <f t="shared" si="2"/>
        <v>85.270206022187011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546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668848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669394</v>
      </c>
      <c r="O11" s="41">
        <f t="shared" si="2"/>
        <v>530.4231378763867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546423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546423</v>
      </c>
      <c r="O12" s="44">
        <f t="shared" si="2"/>
        <v>432.98177496038033</v>
      </c>
      <c r="P12" s="9"/>
    </row>
    <row r="13" spans="1:133">
      <c r="A13" s="12"/>
      <c r="B13" s="42">
        <v>534</v>
      </c>
      <c r="C13" s="19" t="s">
        <v>26</v>
      </c>
      <c r="D13" s="43">
        <v>546</v>
      </c>
      <c r="E13" s="43">
        <v>0</v>
      </c>
      <c r="F13" s="43">
        <v>0</v>
      </c>
      <c r="G13" s="43">
        <v>0</v>
      </c>
      <c r="H13" s="43">
        <v>0</v>
      </c>
      <c r="I13" s="43">
        <v>122425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122971</v>
      </c>
      <c r="O13" s="44">
        <f t="shared" si="2"/>
        <v>97.441362916006341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83508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83508</v>
      </c>
      <c r="O14" s="41">
        <f t="shared" si="2"/>
        <v>66.17115689381933</v>
      </c>
      <c r="P14" s="10"/>
    </row>
    <row r="15" spans="1:133">
      <c r="A15" s="12"/>
      <c r="B15" s="42">
        <v>541</v>
      </c>
      <c r="C15" s="19" t="s">
        <v>28</v>
      </c>
      <c r="D15" s="43">
        <v>83508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83508</v>
      </c>
      <c r="O15" s="44">
        <f t="shared" si="2"/>
        <v>66.17115689381933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57783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57783</v>
      </c>
      <c r="O16" s="41">
        <f t="shared" si="2"/>
        <v>45.786846275752772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57783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57783</v>
      </c>
      <c r="O17" s="44">
        <f t="shared" si="2"/>
        <v>45.786846275752772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1018083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668848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1686931</v>
      </c>
      <c r="O18" s="35">
        <f t="shared" si="2"/>
        <v>1336.7123613312203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42</v>
      </c>
      <c r="M20" s="157"/>
      <c r="N20" s="157"/>
      <c r="O20" s="39">
        <v>1262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39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196584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196584</v>
      </c>
      <c r="O5" s="30">
        <f t="shared" ref="O5:O18" si="2">(N5/O$20)</f>
        <v>156.89066241021547</v>
      </c>
      <c r="P5" s="6"/>
    </row>
    <row r="6" spans="1:133">
      <c r="A6" s="12"/>
      <c r="B6" s="42">
        <v>511</v>
      </c>
      <c r="C6" s="19" t="s">
        <v>19</v>
      </c>
      <c r="D6" s="43">
        <v>79742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79742</v>
      </c>
      <c r="O6" s="44">
        <f t="shared" si="2"/>
        <v>63.640861931364725</v>
      </c>
      <c r="P6" s="9"/>
    </row>
    <row r="7" spans="1:133">
      <c r="A7" s="12"/>
      <c r="B7" s="42">
        <v>513</v>
      </c>
      <c r="C7" s="19" t="s">
        <v>20</v>
      </c>
      <c r="D7" s="43">
        <v>116842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116842</v>
      </c>
      <c r="O7" s="44">
        <f t="shared" si="2"/>
        <v>93.249800478850759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597153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597153</v>
      </c>
      <c r="O8" s="41">
        <f t="shared" si="2"/>
        <v>476.5786113328013</v>
      </c>
      <c r="P8" s="10"/>
    </row>
    <row r="9" spans="1:133">
      <c r="A9" s="12"/>
      <c r="B9" s="42">
        <v>521</v>
      </c>
      <c r="C9" s="19" t="s">
        <v>22</v>
      </c>
      <c r="D9" s="43">
        <v>483182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483182</v>
      </c>
      <c r="O9" s="44">
        <f t="shared" si="2"/>
        <v>385.62011173184356</v>
      </c>
      <c r="P9" s="9"/>
    </row>
    <row r="10" spans="1:133">
      <c r="A10" s="12"/>
      <c r="B10" s="42">
        <v>524</v>
      </c>
      <c r="C10" s="19" t="s">
        <v>23</v>
      </c>
      <c r="D10" s="43">
        <v>113971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113971</v>
      </c>
      <c r="O10" s="44">
        <f t="shared" si="2"/>
        <v>90.958499600957708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0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460854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460854</v>
      </c>
      <c r="O11" s="41">
        <f t="shared" si="2"/>
        <v>367.80047885075817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319779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319779</v>
      </c>
      <c r="O12" s="44">
        <f t="shared" si="2"/>
        <v>255.21069433359935</v>
      </c>
      <c r="P12" s="9"/>
    </row>
    <row r="13" spans="1:133">
      <c r="A13" s="12"/>
      <c r="B13" s="42">
        <v>534</v>
      </c>
      <c r="C13" s="19" t="s">
        <v>26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141075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141075</v>
      </c>
      <c r="O13" s="44">
        <f t="shared" si="2"/>
        <v>112.58978451715882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227556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227556</v>
      </c>
      <c r="O14" s="41">
        <f t="shared" si="2"/>
        <v>181.60893854748602</v>
      </c>
      <c r="P14" s="10"/>
    </row>
    <row r="15" spans="1:133">
      <c r="A15" s="12"/>
      <c r="B15" s="42">
        <v>541</v>
      </c>
      <c r="C15" s="19" t="s">
        <v>28</v>
      </c>
      <c r="D15" s="43">
        <v>227556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227556</v>
      </c>
      <c r="O15" s="44">
        <f t="shared" si="2"/>
        <v>181.60893854748602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52629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52629</v>
      </c>
      <c r="O16" s="41">
        <f t="shared" si="2"/>
        <v>42.002394253790904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52629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52629</v>
      </c>
      <c r="O17" s="44">
        <f t="shared" si="2"/>
        <v>42.002394253790904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1073922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460854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1534776</v>
      </c>
      <c r="O18" s="35">
        <f t="shared" si="2"/>
        <v>1224.881085395052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40</v>
      </c>
      <c r="M20" s="157"/>
      <c r="N20" s="157"/>
      <c r="O20" s="39">
        <v>1253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37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249319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249319</v>
      </c>
      <c r="O5" s="30">
        <f t="shared" ref="O5:O18" si="2">(N5/O$20)</f>
        <v>200.5784392598552</v>
      </c>
      <c r="P5" s="6"/>
    </row>
    <row r="6" spans="1:133">
      <c r="A6" s="12"/>
      <c r="B6" s="42">
        <v>511</v>
      </c>
      <c r="C6" s="19" t="s">
        <v>19</v>
      </c>
      <c r="D6" s="43">
        <v>155910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155910</v>
      </c>
      <c r="O6" s="44">
        <f t="shared" si="2"/>
        <v>125.43041029766694</v>
      </c>
      <c r="P6" s="9"/>
    </row>
    <row r="7" spans="1:133">
      <c r="A7" s="12"/>
      <c r="B7" s="42">
        <v>513</v>
      </c>
      <c r="C7" s="19" t="s">
        <v>20</v>
      </c>
      <c r="D7" s="43">
        <v>93409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93409</v>
      </c>
      <c r="O7" s="44">
        <f t="shared" si="2"/>
        <v>75.148028962188249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590333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590333</v>
      </c>
      <c r="O8" s="41">
        <f t="shared" si="2"/>
        <v>474.92598551890586</v>
      </c>
      <c r="P8" s="10"/>
    </row>
    <row r="9" spans="1:133">
      <c r="A9" s="12"/>
      <c r="B9" s="42">
        <v>521</v>
      </c>
      <c r="C9" s="19" t="s">
        <v>22</v>
      </c>
      <c r="D9" s="43">
        <v>510969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510969</v>
      </c>
      <c r="O9" s="44">
        <f t="shared" si="2"/>
        <v>411.07723250201127</v>
      </c>
      <c r="P9" s="9"/>
    </row>
    <row r="10" spans="1:133">
      <c r="A10" s="12"/>
      <c r="B10" s="42">
        <v>524</v>
      </c>
      <c r="C10" s="19" t="s">
        <v>23</v>
      </c>
      <c r="D10" s="43">
        <v>79364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79364</v>
      </c>
      <c r="O10" s="44">
        <f t="shared" si="2"/>
        <v>63.848753016894612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0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485394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485394</v>
      </c>
      <c r="O11" s="41">
        <f t="shared" si="2"/>
        <v>390.5020112630732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323169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323169</v>
      </c>
      <c r="O12" s="44">
        <f t="shared" si="2"/>
        <v>259.99115044247787</v>
      </c>
      <c r="P12" s="9"/>
    </row>
    <row r="13" spans="1:133">
      <c r="A13" s="12"/>
      <c r="B13" s="42">
        <v>534</v>
      </c>
      <c r="C13" s="19" t="s">
        <v>26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162225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162225</v>
      </c>
      <c r="O13" s="44">
        <f t="shared" si="2"/>
        <v>130.51086082059533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312909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312909</v>
      </c>
      <c r="O14" s="41">
        <f t="shared" si="2"/>
        <v>251.73692679002414</v>
      </c>
      <c r="P14" s="10"/>
    </row>
    <row r="15" spans="1:133">
      <c r="A15" s="12"/>
      <c r="B15" s="42">
        <v>541</v>
      </c>
      <c r="C15" s="19" t="s">
        <v>28</v>
      </c>
      <c r="D15" s="43">
        <v>312909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312909</v>
      </c>
      <c r="O15" s="44">
        <f t="shared" si="2"/>
        <v>251.73692679002414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36950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36950</v>
      </c>
      <c r="O16" s="41">
        <f t="shared" si="2"/>
        <v>29.726468222043444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36950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36950</v>
      </c>
      <c r="O17" s="44">
        <f t="shared" si="2"/>
        <v>29.726468222043444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1189511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485394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1674905</v>
      </c>
      <c r="O18" s="35">
        <f t="shared" si="2"/>
        <v>1347.4698310539018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38</v>
      </c>
      <c r="M20" s="157"/>
      <c r="N20" s="157"/>
      <c r="O20" s="39">
        <v>1243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33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189882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189882</v>
      </c>
      <c r="O5" s="30">
        <f t="shared" ref="O5:O18" si="2">(N5/O$20)</f>
        <v>154.2502030869212</v>
      </c>
      <c r="P5" s="6"/>
    </row>
    <row r="6" spans="1:133">
      <c r="A6" s="12"/>
      <c r="B6" s="42">
        <v>511</v>
      </c>
      <c r="C6" s="19" t="s">
        <v>19</v>
      </c>
      <c r="D6" s="43">
        <v>68858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68858</v>
      </c>
      <c r="O6" s="44">
        <f t="shared" si="2"/>
        <v>55.936636880584892</v>
      </c>
      <c r="P6" s="9"/>
    </row>
    <row r="7" spans="1:133">
      <c r="A7" s="12"/>
      <c r="B7" s="42">
        <v>513</v>
      </c>
      <c r="C7" s="19" t="s">
        <v>20</v>
      </c>
      <c r="D7" s="43">
        <v>121024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121024</v>
      </c>
      <c r="O7" s="44">
        <f t="shared" si="2"/>
        <v>98.313566206336318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637745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637745</v>
      </c>
      <c r="O8" s="41">
        <f t="shared" si="2"/>
        <v>518.07067424857837</v>
      </c>
      <c r="P8" s="10"/>
    </row>
    <row r="9" spans="1:133">
      <c r="A9" s="12"/>
      <c r="B9" s="42">
        <v>521</v>
      </c>
      <c r="C9" s="19" t="s">
        <v>22</v>
      </c>
      <c r="D9" s="43">
        <v>546385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546385</v>
      </c>
      <c r="O9" s="44">
        <f t="shared" si="2"/>
        <v>443.85458976441919</v>
      </c>
      <c r="P9" s="9"/>
    </row>
    <row r="10" spans="1:133">
      <c r="A10" s="12"/>
      <c r="B10" s="42">
        <v>524</v>
      </c>
      <c r="C10" s="19" t="s">
        <v>23</v>
      </c>
      <c r="D10" s="43">
        <v>91360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91360</v>
      </c>
      <c r="O10" s="44">
        <f t="shared" si="2"/>
        <v>74.216084484159225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0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365460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365460</v>
      </c>
      <c r="O11" s="41">
        <f t="shared" si="2"/>
        <v>296.88058489033307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254718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254718</v>
      </c>
      <c r="O12" s="44">
        <f t="shared" si="2"/>
        <v>206.91957757920389</v>
      </c>
      <c r="P12" s="9"/>
    </row>
    <row r="13" spans="1:133">
      <c r="A13" s="12"/>
      <c r="B13" s="42">
        <v>535</v>
      </c>
      <c r="C13" s="19" t="s">
        <v>34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110742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110742</v>
      </c>
      <c r="O13" s="44">
        <f t="shared" si="2"/>
        <v>89.961007311129165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513218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513218</v>
      </c>
      <c r="O14" s="41">
        <f t="shared" si="2"/>
        <v>416.91145410235583</v>
      </c>
      <c r="P14" s="10"/>
    </row>
    <row r="15" spans="1:133">
      <c r="A15" s="12"/>
      <c r="B15" s="42">
        <v>541</v>
      </c>
      <c r="C15" s="19" t="s">
        <v>28</v>
      </c>
      <c r="D15" s="43">
        <v>513218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513218</v>
      </c>
      <c r="O15" s="44">
        <f t="shared" si="2"/>
        <v>416.91145410235583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61197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61197</v>
      </c>
      <c r="O16" s="41">
        <f t="shared" si="2"/>
        <v>49.71324126726239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61197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61197</v>
      </c>
      <c r="O17" s="44">
        <f t="shared" si="2"/>
        <v>49.71324126726239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1402042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365460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1767502</v>
      </c>
      <c r="O18" s="35">
        <f t="shared" si="2"/>
        <v>1435.8261575954509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35</v>
      </c>
      <c r="M20" s="157"/>
      <c r="N20" s="157"/>
      <c r="O20" s="39">
        <v>1231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6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A22:O22"/>
    <mergeCell ref="L20:N20"/>
    <mergeCell ref="A21:O2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22"/>
  <sheetViews>
    <sheetView zoomScaleNormal="100"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11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218579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218579</v>
      </c>
      <c r="O5" s="30">
        <f t="shared" ref="O5:O18" si="2">(N5/O$20)</f>
        <v>157.36429085673146</v>
      </c>
      <c r="P5" s="6"/>
    </row>
    <row r="6" spans="1:133">
      <c r="A6" s="12"/>
      <c r="B6" s="42">
        <v>511</v>
      </c>
      <c r="C6" s="19" t="s">
        <v>19</v>
      </c>
      <c r="D6" s="43">
        <v>89050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89050</v>
      </c>
      <c r="O6" s="44">
        <f t="shared" si="2"/>
        <v>64.110871130309576</v>
      </c>
      <c r="P6" s="9"/>
    </row>
    <row r="7" spans="1:133">
      <c r="A7" s="12"/>
      <c r="B7" s="42">
        <v>513</v>
      </c>
      <c r="C7" s="19" t="s">
        <v>20</v>
      </c>
      <c r="D7" s="43">
        <v>129529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129529</v>
      </c>
      <c r="O7" s="44">
        <f t="shared" si="2"/>
        <v>93.253419726421882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582472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582472</v>
      </c>
      <c r="O8" s="41">
        <f t="shared" si="2"/>
        <v>419.3462922966163</v>
      </c>
      <c r="P8" s="10"/>
    </row>
    <row r="9" spans="1:133">
      <c r="A9" s="12"/>
      <c r="B9" s="42">
        <v>521</v>
      </c>
      <c r="C9" s="19" t="s">
        <v>22</v>
      </c>
      <c r="D9" s="43">
        <v>503675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503675</v>
      </c>
      <c r="O9" s="44">
        <f t="shared" si="2"/>
        <v>362.61699064074872</v>
      </c>
      <c r="P9" s="9"/>
    </row>
    <row r="10" spans="1:133">
      <c r="A10" s="12"/>
      <c r="B10" s="42">
        <v>524</v>
      </c>
      <c r="C10" s="19" t="s">
        <v>23</v>
      </c>
      <c r="D10" s="43">
        <v>78797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78797</v>
      </c>
      <c r="O10" s="44">
        <f t="shared" si="2"/>
        <v>56.72930165586753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0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356501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356501</v>
      </c>
      <c r="O11" s="41">
        <f t="shared" si="2"/>
        <v>256.66018718502522</v>
      </c>
      <c r="P11" s="10"/>
    </row>
    <row r="12" spans="1:133">
      <c r="A12" s="12"/>
      <c r="B12" s="42">
        <v>533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238112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238112</v>
      </c>
      <c r="O12" s="44">
        <f t="shared" si="2"/>
        <v>171.42692584593232</v>
      </c>
      <c r="P12" s="9"/>
    </row>
    <row r="13" spans="1:133">
      <c r="A13" s="12"/>
      <c r="B13" s="42">
        <v>534</v>
      </c>
      <c r="C13" s="19" t="s">
        <v>26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118389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118389</v>
      </c>
      <c r="O13" s="44">
        <f t="shared" si="2"/>
        <v>85.233261339092877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57770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57770</v>
      </c>
      <c r="O14" s="41">
        <f t="shared" si="2"/>
        <v>41.591072714182864</v>
      </c>
      <c r="P14" s="10"/>
    </row>
    <row r="15" spans="1:133">
      <c r="A15" s="12"/>
      <c r="B15" s="42">
        <v>541</v>
      </c>
      <c r="C15" s="19" t="s">
        <v>28</v>
      </c>
      <c r="D15" s="43">
        <v>57770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57770</v>
      </c>
      <c r="O15" s="44">
        <f t="shared" si="2"/>
        <v>41.591072714182864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72393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72393</v>
      </c>
      <c r="O16" s="41">
        <f t="shared" si="2"/>
        <v>52.118790496760262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72393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72393</v>
      </c>
      <c r="O17" s="44">
        <f t="shared" si="2"/>
        <v>52.118790496760262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931214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356501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1287715</v>
      </c>
      <c r="O18" s="35">
        <f t="shared" si="2"/>
        <v>927.08063354931608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31</v>
      </c>
      <c r="M20" s="157"/>
      <c r="N20" s="157"/>
      <c r="O20" s="39">
        <v>1389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6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A22:O22"/>
    <mergeCell ref="A21:O21"/>
    <mergeCell ref="L20:N2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2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43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468535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8" si="1">SUM(D5:M5)</f>
        <v>468535</v>
      </c>
      <c r="O5" s="30">
        <f t="shared" ref="O5:O18" si="2">(N5/O$20)</f>
        <v>332.53016323633784</v>
      </c>
      <c r="P5" s="6"/>
    </row>
    <row r="6" spans="1:133">
      <c r="A6" s="12"/>
      <c r="B6" s="42">
        <v>511</v>
      </c>
      <c r="C6" s="19" t="s">
        <v>19</v>
      </c>
      <c r="D6" s="43">
        <v>300737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300737</v>
      </c>
      <c r="O6" s="44">
        <f t="shared" si="2"/>
        <v>213.44002838892831</v>
      </c>
      <c r="P6" s="9"/>
    </row>
    <row r="7" spans="1:133">
      <c r="A7" s="12"/>
      <c r="B7" s="42">
        <v>513</v>
      </c>
      <c r="C7" s="19" t="s">
        <v>20</v>
      </c>
      <c r="D7" s="43">
        <v>167798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167798</v>
      </c>
      <c r="O7" s="44">
        <f t="shared" si="2"/>
        <v>119.09013484740952</v>
      </c>
      <c r="P7" s="9"/>
    </row>
    <row r="8" spans="1:133" ht="15.6">
      <c r="A8" s="26" t="s">
        <v>21</v>
      </c>
      <c r="B8" s="27"/>
      <c r="C8" s="28"/>
      <c r="D8" s="29">
        <f t="shared" ref="D8:M8" si="3">SUM(D9:D10)</f>
        <v>642176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642176</v>
      </c>
      <c r="O8" s="41">
        <f t="shared" si="2"/>
        <v>455.76721078779275</v>
      </c>
      <c r="P8" s="10"/>
    </row>
    <row r="9" spans="1:133">
      <c r="A9" s="12"/>
      <c r="B9" s="42">
        <v>521</v>
      </c>
      <c r="C9" s="19" t="s">
        <v>22</v>
      </c>
      <c r="D9" s="43">
        <v>612691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612691</v>
      </c>
      <c r="O9" s="44">
        <f t="shared" si="2"/>
        <v>434.84102200141945</v>
      </c>
      <c r="P9" s="9"/>
    </row>
    <row r="10" spans="1:133">
      <c r="A10" s="12"/>
      <c r="B10" s="42">
        <v>524</v>
      </c>
      <c r="C10" s="19" t="s">
        <v>23</v>
      </c>
      <c r="D10" s="43">
        <v>29485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29485</v>
      </c>
      <c r="O10" s="44">
        <f t="shared" si="2"/>
        <v>20.926188786373313</v>
      </c>
      <c r="P10" s="9"/>
    </row>
    <row r="11" spans="1:133" ht="15.6">
      <c r="A11" s="26" t="s">
        <v>24</v>
      </c>
      <c r="B11" s="27"/>
      <c r="C11" s="28"/>
      <c r="D11" s="29">
        <f t="shared" ref="D11:M11" si="4">SUM(D12:D13)</f>
        <v>0</v>
      </c>
      <c r="E11" s="29">
        <f t="shared" si="4"/>
        <v>0</v>
      </c>
      <c r="F11" s="29">
        <f t="shared" si="4"/>
        <v>0</v>
      </c>
      <c r="G11" s="29">
        <f t="shared" si="4"/>
        <v>0</v>
      </c>
      <c r="H11" s="29">
        <f t="shared" si="4"/>
        <v>0</v>
      </c>
      <c r="I11" s="29">
        <f t="shared" si="4"/>
        <v>463066</v>
      </c>
      <c r="J11" s="29">
        <f t="shared" si="4"/>
        <v>0</v>
      </c>
      <c r="K11" s="29">
        <f t="shared" si="4"/>
        <v>0</v>
      </c>
      <c r="L11" s="29">
        <f t="shared" si="4"/>
        <v>0</v>
      </c>
      <c r="M11" s="29">
        <f t="shared" si="4"/>
        <v>0</v>
      </c>
      <c r="N11" s="40">
        <f t="shared" si="1"/>
        <v>463066</v>
      </c>
      <c r="O11" s="41">
        <f t="shared" si="2"/>
        <v>328.6486870120653</v>
      </c>
      <c r="P11" s="10"/>
    </row>
    <row r="12" spans="1:133">
      <c r="A12" s="12"/>
      <c r="B12" s="42">
        <v>534</v>
      </c>
      <c r="C12" s="19" t="s">
        <v>26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102502</v>
      </c>
      <c r="J12" s="43">
        <v>0</v>
      </c>
      <c r="K12" s="43">
        <v>0</v>
      </c>
      <c r="L12" s="43">
        <v>0</v>
      </c>
      <c r="M12" s="43">
        <v>0</v>
      </c>
      <c r="N12" s="43">
        <f t="shared" si="1"/>
        <v>102502</v>
      </c>
      <c r="O12" s="44">
        <f t="shared" si="2"/>
        <v>72.748048261178141</v>
      </c>
      <c r="P12" s="9"/>
    </row>
    <row r="13" spans="1:133">
      <c r="A13" s="12"/>
      <c r="B13" s="42">
        <v>536</v>
      </c>
      <c r="C13" s="19" t="s">
        <v>44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360564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360564</v>
      </c>
      <c r="O13" s="44">
        <f t="shared" si="2"/>
        <v>255.90063875088714</v>
      </c>
      <c r="P13" s="9"/>
    </row>
    <row r="14" spans="1:133" ht="15.6">
      <c r="A14" s="26" t="s">
        <v>27</v>
      </c>
      <c r="B14" s="27"/>
      <c r="C14" s="28"/>
      <c r="D14" s="29">
        <f t="shared" ref="D14:M14" si="5">SUM(D15:D15)</f>
        <v>99359</v>
      </c>
      <c r="E14" s="29">
        <f t="shared" si="5"/>
        <v>0</v>
      </c>
      <c r="F14" s="29">
        <f t="shared" si="5"/>
        <v>0</v>
      </c>
      <c r="G14" s="29">
        <f t="shared" si="5"/>
        <v>0</v>
      </c>
      <c r="H14" s="29">
        <f t="shared" si="5"/>
        <v>0</v>
      </c>
      <c r="I14" s="29">
        <f t="shared" si="5"/>
        <v>0</v>
      </c>
      <c r="J14" s="29">
        <f t="shared" si="5"/>
        <v>0</v>
      </c>
      <c r="K14" s="29">
        <f t="shared" si="5"/>
        <v>0</v>
      </c>
      <c r="L14" s="29">
        <f t="shared" si="5"/>
        <v>0</v>
      </c>
      <c r="M14" s="29">
        <f t="shared" si="5"/>
        <v>0</v>
      </c>
      <c r="N14" s="29">
        <f t="shared" si="1"/>
        <v>99359</v>
      </c>
      <c r="O14" s="41">
        <f t="shared" si="2"/>
        <v>70.517388218594746</v>
      </c>
      <c r="P14" s="10"/>
    </row>
    <row r="15" spans="1:133">
      <c r="A15" s="12"/>
      <c r="B15" s="42">
        <v>541</v>
      </c>
      <c r="C15" s="19" t="s">
        <v>28</v>
      </c>
      <c r="D15" s="43">
        <v>99359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1"/>
        <v>99359</v>
      </c>
      <c r="O15" s="44">
        <f t="shared" si="2"/>
        <v>70.517388218594746</v>
      </c>
      <c r="P15" s="9"/>
    </row>
    <row r="16" spans="1:133" ht="15.6">
      <c r="A16" s="26" t="s">
        <v>29</v>
      </c>
      <c r="B16" s="27"/>
      <c r="C16" s="28"/>
      <c r="D16" s="29">
        <f t="shared" ref="D16:M16" si="6">SUM(D17:D17)</f>
        <v>183516</v>
      </c>
      <c r="E16" s="29">
        <f t="shared" si="6"/>
        <v>0</v>
      </c>
      <c r="F16" s="29">
        <f t="shared" si="6"/>
        <v>0</v>
      </c>
      <c r="G16" s="29">
        <f t="shared" si="6"/>
        <v>0</v>
      </c>
      <c r="H16" s="29">
        <f t="shared" si="6"/>
        <v>0</v>
      </c>
      <c r="I16" s="29">
        <f t="shared" si="6"/>
        <v>0</v>
      </c>
      <c r="J16" s="29">
        <f t="shared" si="6"/>
        <v>0</v>
      </c>
      <c r="K16" s="29">
        <f t="shared" si="6"/>
        <v>0</v>
      </c>
      <c r="L16" s="29">
        <f t="shared" si="6"/>
        <v>0</v>
      </c>
      <c r="M16" s="29">
        <f t="shared" si="6"/>
        <v>0</v>
      </c>
      <c r="N16" s="29">
        <f t="shared" si="1"/>
        <v>183516</v>
      </c>
      <c r="O16" s="41">
        <f t="shared" si="2"/>
        <v>130.24556422995033</v>
      </c>
      <c r="P16" s="9"/>
    </row>
    <row r="17" spans="1:119" ht="15.6" thickBot="1">
      <c r="A17" s="12"/>
      <c r="B17" s="42">
        <v>572</v>
      </c>
      <c r="C17" s="19" t="s">
        <v>30</v>
      </c>
      <c r="D17" s="43">
        <v>183516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183516</v>
      </c>
      <c r="O17" s="44">
        <f t="shared" si="2"/>
        <v>130.24556422995033</v>
      </c>
      <c r="P17" s="9"/>
    </row>
    <row r="18" spans="1:119" ht="16.2" thickBot="1">
      <c r="A18" s="13" t="s">
        <v>10</v>
      </c>
      <c r="B18" s="21"/>
      <c r="C18" s="20"/>
      <c r="D18" s="14">
        <f>SUM(D5,D8,D11,D14,D16)</f>
        <v>1393586</v>
      </c>
      <c r="E18" s="14">
        <f t="shared" ref="E18:M18" si="7">SUM(E5,E8,E11,E14,E16)</f>
        <v>0</v>
      </c>
      <c r="F18" s="14">
        <f t="shared" si="7"/>
        <v>0</v>
      </c>
      <c r="G18" s="14">
        <f t="shared" si="7"/>
        <v>0</v>
      </c>
      <c r="H18" s="14">
        <f t="shared" si="7"/>
        <v>0</v>
      </c>
      <c r="I18" s="14">
        <f t="shared" si="7"/>
        <v>463066</v>
      </c>
      <c r="J18" s="14">
        <f t="shared" si="7"/>
        <v>0</v>
      </c>
      <c r="K18" s="14">
        <f t="shared" si="7"/>
        <v>0</v>
      </c>
      <c r="L18" s="14">
        <f t="shared" si="7"/>
        <v>0</v>
      </c>
      <c r="M18" s="14">
        <f t="shared" si="7"/>
        <v>0</v>
      </c>
      <c r="N18" s="14">
        <f t="shared" si="1"/>
        <v>1856652</v>
      </c>
      <c r="O18" s="35">
        <f t="shared" si="2"/>
        <v>1317.709013484741</v>
      </c>
      <c r="P18" s="6"/>
      <c r="Q18" s="2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</row>
    <row r="19" spans="1:119">
      <c r="A19" s="15"/>
      <c r="B19" s="17"/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8"/>
    </row>
    <row r="20" spans="1:119">
      <c r="A20" s="36"/>
      <c r="B20" s="37"/>
      <c r="C20" s="37"/>
      <c r="D20" s="38"/>
      <c r="E20" s="38"/>
      <c r="F20" s="38"/>
      <c r="G20" s="38"/>
      <c r="H20" s="38"/>
      <c r="I20" s="38"/>
      <c r="J20" s="38"/>
      <c r="K20" s="38"/>
      <c r="L20" s="157" t="s">
        <v>45</v>
      </c>
      <c r="M20" s="157"/>
      <c r="N20" s="157"/>
      <c r="O20" s="39">
        <v>1409</v>
      </c>
    </row>
    <row r="21" spans="1:119">
      <c r="A21" s="158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6"/>
    </row>
    <row r="22" spans="1:119" ht="15.75" customHeight="1" thickBot="1">
      <c r="A22" s="159" t="s">
        <v>36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9"/>
    </row>
  </sheetData>
  <mergeCells count="10">
    <mergeCell ref="L20:N20"/>
    <mergeCell ref="A21:O21"/>
    <mergeCell ref="A22:O2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23"/>
  <sheetViews>
    <sheetView workbookViewId="0">
      <selection sqref="A1:O1"/>
    </sheetView>
  </sheetViews>
  <sheetFormatPr defaultColWidth="9.81640625" defaultRowHeight="15"/>
  <cols>
    <col min="1" max="1" width="1.81640625" style="3" customWidth="1"/>
    <col min="2" max="2" width="6.81640625" style="3" customWidth="1"/>
    <col min="3" max="3" width="55.81640625" style="3" customWidth="1"/>
    <col min="4" max="5" width="16.81640625" style="4" customWidth="1"/>
    <col min="6" max="7" width="15.81640625" style="4" customWidth="1"/>
    <col min="8" max="8" width="13.81640625" style="4" customWidth="1"/>
    <col min="9" max="10" width="15.81640625" style="4" customWidth="1"/>
    <col min="11" max="13" width="13.81640625" style="4" customWidth="1"/>
    <col min="14" max="14" width="16.81640625" style="4" customWidth="1"/>
    <col min="15" max="15" width="13.81640625" style="3" customWidth="1"/>
    <col min="16" max="16" width="9.81640625" style="3" customWidth="1"/>
    <col min="17" max="17" width="9.81640625" style="3"/>
  </cols>
  <sheetData>
    <row r="1" spans="1:133" ht="28.2">
      <c r="A1" s="160" t="s">
        <v>32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3.4" thickBot="1">
      <c r="A2" s="163" t="s">
        <v>56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6">
      <c r="A5" s="22" t="s">
        <v>18</v>
      </c>
      <c r="B5" s="23"/>
      <c r="C5" s="23"/>
      <c r="D5" s="24">
        <f t="shared" ref="D5:M5" si="0">SUM(D6:D7)</f>
        <v>431254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9" si="1">SUM(D5:M5)</f>
        <v>431254</v>
      </c>
      <c r="O5" s="30">
        <f t="shared" ref="O5:O19" si="2">(N5/O$21)</f>
        <v>306.9423487544484</v>
      </c>
      <c r="P5" s="6"/>
    </row>
    <row r="6" spans="1:133">
      <c r="A6" s="12"/>
      <c r="B6" s="42">
        <v>511</v>
      </c>
      <c r="C6" s="19" t="s">
        <v>19</v>
      </c>
      <c r="D6" s="43">
        <v>222045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222045</v>
      </c>
      <c r="O6" s="44">
        <f t="shared" si="2"/>
        <v>158.03914590747331</v>
      </c>
      <c r="P6" s="9"/>
    </row>
    <row r="7" spans="1:133">
      <c r="A7" s="12"/>
      <c r="B7" s="42">
        <v>513</v>
      </c>
      <c r="C7" s="19" t="s">
        <v>20</v>
      </c>
      <c r="D7" s="43">
        <v>209209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209209</v>
      </c>
      <c r="O7" s="44">
        <f t="shared" si="2"/>
        <v>148.90320284697509</v>
      </c>
      <c r="P7" s="9"/>
    </row>
    <row r="8" spans="1:133" ht="15.6">
      <c r="A8" s="26" t="s">
        <v>21</v>
      </c>
      <c r="B8" s="27"/>
      <c r="C8" s="28"/>
      <c r="D8" s="29">
        <f t="shared" ref="D8:M8" si="3">SUM(D9:D11)</f>
        <v>508238</v>
      </c>
      <c r="E8" s="29">
        <f t="shared" si="3"/>
        <v>0</v>
      </c>
      <c r="F8" s="29">
        <f t="shared" si="3"/>
        <v>0</v>
      </c>
      <c r="G8" s="29">
        <f t="shared" si="3"/>
        <v>0</v>
      </c>
      <c r="H8" s="29">
        <f t="shared" si="3"/>
        <v>0</v>
      </c>
      <c r="I8" s="29">
        <f t="shared" si="3"/>
        <v>0</v>
      </c>
      <c r="J8" s="29">
        <f t="shared" si="3"/>
        <v>0</v>
      </c>
      <c r="K8" s="29">
        <f t="shared" si="3"/>
        <v>0</v>
      </c>
      <c r="L8" s="29">
        <f t="shared" si="3"/>
        <v>0</v>
      </c>
      <c r="M8" s="29">
        <f t="shared" si="3"/>
        <v>0</v>
      </c>
      <c r="N8" s="40">
        <f t="shared" si="1"/>
        <v>508238</v>
      </c>
      <c r="O8" s="41">
        <f t="shared" si="2"/>
        <v>361.73523131672596</v>
      </c>
      <c r="P8" s="10"/>
    </row>
    <row r="9" spans="1:133">
      <c r="A9" s="12"/>
      <c r="B9" s="42">
        <v>521</v>
      </c>
      <c r="C9" s="19" t="s">
        <v>22</v>
      </c>
      <c r="D9" s="43">
        <v>458527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458527</v>
      </c>
      <c r="O9" s="44">
        <f t="shared" si="2"/>
        <v>326.35373665480427</v>
      </c>
      <c r="P9" s="9"/>
    </row>
    <row r="10" spans="1:133">
      <c r="A10" s="12"/>
      <c r="B10" s="42">
        <v>522</v>
      </c>
      <c r="C10" s="19" t="s">
        <v>54</v>
      </c>
      <c r="D10" s="43">
        <v>2203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2203</v>
      </c>
      <c r="O10" s="44">
        <f t="shared" si="2"/>
        <v>1.5679715302491104</v>
      </c>
      <c r="P10" s="9"/>
    </row>
    <row r="11" spans="1:133">
      <c r="A11" s="12"/>
      <c r="B11" s="42">
        <v>524</v>
      </c>
      <c r="C11" s="19" t="s">
        <v>23</v>
      </c>
      <c r="D11" s="43">
        <v>47508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47508</v>
      </c>
      <c r="O11" s="44">
        <f t="shared" si="2"/>
        <v>33.813523131672596</v>
      </c>
      <c r="P11" s="9"/>
    </row>
    <row r="12" spans="1:133" ht="15.6">
      <c r="A12" s="26" t="s">
        <v>24</v>
      </c>
      <c r="B12" s="27"/>
      <c r="C12" s="28"/>
      <c r="D12" s="29">
        <f t="shared" ref="D12:M12" si="4">SUM(D13:D14)</f>
        <v>0</v>
      </c>
      <c r="E12" s="29">
        <f t="shared" si="4"/>
        <v>0</v>
      </c>
      <c r="F12" s="29">
        <f t="shared" si="4"/>
        <v>0</v>
      </c>
      <c r="G12" s="29">
        <f t="shared" si="4"/>
        <v>0</v>
      </c>
      <c r="H12" s="29">
        <f t="shared" si="4"/>
        <v>0</v>
      </c>
      <c r="I12" s="29">
        <f t="shared" si="4"/>
        <v>525521</v>
      </c>
      <c r="J12" s="29">
        <f t="shared" si="4"/>
        <v>0</v>
      </c>
      <c r="K12" s="29">
        <f t="shared" si="4"/>
        <v>0</v>
      </c>
      <c r="L12" s="29">
        <f t="shared" si="4"/>
        <v>0</v>
      </c>
      <c r="M12" s="29">
        <f t="shared" si="4"/>
        <v>0</v>
      </c>
      <c r="N12" s="40">
        <f t="shared" si="1"/>
        <v>525521</v>
      </c>
      <c r="O12" s="41">
        <f t="shared" si="2"/>
        <v>374.03629893238434</v>
      </c>
      <c r="P12" s="10"/>
    </row>
    <row r="13" spans="1:133">
      <c r="A13" s="12"/>
      <c r="B13" s="42">
        <v>534</v>
      </c>
      <c r="C13" s="19" t="s">
        <v>48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130419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130419</v>
      </c>
      <c r="O13" s="44">
        <f t="shared" si="2"/>
        <v>92.824911032028467</v>
      </c>
      <c r="P13" s="9"/>
    </row>
    <row r="14" spans="1:133">
      <c r="A14" s="12"/>
      <c r="B14" s="42">
        <v>536</v>
      </c>
      <c r="C14" s="19" t="s">
        <v>55</v>
      </c>
      <c r="D14" s="43">
        <v>0</v>
      </c>
      <c r="E14" s="43">
        <v>0</v>
      </c>
      <c r="F14" s="43">
        <v>0</v>
      </c>
      <c r="G14" s="43">
        <v>0</v>
      </c>
      <c r="H14" s="43">
        <v>0</v>
      </c>
      <c r="I14" s="43">
        <v>395102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395102</v>
      </c>
      <c r="O14" s="44">
        <f t="shared" si="2"/>
        <v>281.21138790035587</v>
      </c>
      <c r="P14" s="9"/>
    </row>
    <row r="15" spans="1:133" ht="15.6">
      <c r="A15" s="26" t="s">
        <v>27</v>
      </c>
      <c r="B15" s="27"/>
      <c r="C15" s="28"/>
      <c r="D15" s="29">
        <f t="shared" ref="D15:M15" si="5">SUM(D16:D16)</f>
        <v>83023</v>
      </c>
      <c r="E15" s="29">
        <f t="shared" si="5"/>
        <v>0</v>
      </c>
      <c r="F15" s="29">
        <f t="shared" si="5"/>
        <v>0</v>
      </c>
      <c r="G15" s="29">
        <f t="shared" si="5"/>
        <v>0</v>
      </c>
      <c r="H15" s="29">
        <f t="shared" si="5"/>
        <v>0</v>
      </c>
      <c r="I15" s="29">
        <f t="shared" si="5"/>
        <v>10116</v>
      </c>
      <c r="J15" s="29">
        <f t="shared" si="5"/>
        <v>0</v>
      </c>
      <c r="K15" s="29">
        <f t="shared" si="5"/>
        <v>0</v>
      </c>
      <c r="L15" s="29">
        <f t="shared" si="5"/>
        <v>0</v>
      </c>
      <c r="M15" s="29">
        <f t="shared" si="5"/>
        <v>0</v>
      </c>
      <c r="N15" s="29">
        <f t="shared" si="1"/>
        <v>93139</v>
      </c>
      <c r="O15" s="41">
        <f t="shared" si="2"/>
        <v>66.291103202846969</v>
      </c>
      <c r="P15" s="10"/>
    </row>
    <row r="16" spans="1:133">
      <c r="A16" s="12"/>
      <c r="B16" s="42">
        <v>541</v>
      </c>
      <c r="C16" s="19" t="s">
        <v>49</v>
      </c>
      <c r="D16" s="43">
        <v>83023</v>
      </c>
      <c r="E16" s="43">
        <v>0</v>
      </c>
      <c r="F16" s="43">
        <v>0</v>
      </c>
      <c r="G16" s="43">
        <v>0</v>
      </c>
      <c r="H16" s="43">
        <v>0</v>
      </c>
      <c r="I16" s="43">
        <v>10116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93139</v>
      </c>
      <c r="O16" s="44">
        <f t="shared" si="2"/>
        <v>66.291103202846969</v>
      </c>
      <c r="P16" s="9"/>
    </row>
    <row r="17" spans="1:119" ht="15.6">
      <c r="A17" s="26" t="s">
        <v>29</v>
      </c>
      <c r="B17" s="27"/>
      <c r="C17" s="28"/>
      <c r="D17" s="29">
        <f t="shared" ref="D17:M17" si="6">SUM(D18:D18)</f>
        <v>309363</v>
      </c>
      <c r="E17" s="29">
        <f t="shared" si="6"/>
        <v>0</v>
      </c>
      <c r="F17" s="29">
        <f t="shared" si="6"/>
        <v>0</v>
      </c>
      <c r="G17" s="29">
        <f t="shared" si="6"/>
        <v>0</v>
      </c>
      <c r="H17" s="29">
        <f t="shared" si="6"/>
        <v>0</v>
      </c>
      <c r="I17" s="29">
        <f t="shared" si="6"/>
        <v>0</v>
      </c>
      <c r="J17" s="29">
        <f t="shared" si="6"/>
        <v>0</v>
      </c>
      <c r="K17" s="29">
        <f t="shared" si="6"/>
        <v>0</v>
      </c>
      <c r="L17" s="29">
        <f t="shared" si="6"/>
        <v>0</v>
      </c>
      <c r="M17" s="29">
        <f t="shared" si="6"/>
        <v>0</v>
      </c>
      <c r="N17" s="29">
        <f t="shared" si="1"/>
        <v>309363</v>
      </c>
      <c r="O17" s="41">
        <f t="shared" si="2"/>
        <v>220.18718861209965</v>
      </c>
      <c r="P17" s="9"/>
    </row>
    <row r="18" spans="1:119" ht="15.6" thickBot="1">
      <c r="A18" s="12"/>
      <c r="B18" s="42">
        <v>572</v>
      </c>
      <c r="C18" s="19" t="s">
        <v>50</v>
      </c>
      <c r="D18" s="43">
        <v>309363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309363</v>
      </c>
      <c r="O18" s="44">
        <f t="shared" si="2"/>
        <v>220.18718861209965</v>
      </c>
      <c r="P18" s="9"/>
    </row>
    <row r="19" spans="1:119" ht="16.2" thickBot="1">
      <c r="A19" s="13" t="s">
        <v>10</v>
      </c>
      <c r="B19" s="21"/>
      <c r="C19" s="20"/>
      <c r="D19" s="14">
        <f>SUM(D5,D8,D12,D15,D17)</f>
        <v>1331878</v>
      </c>
      <c r="E19" s="14">
        <f t="shared" ref="E19:M19" si="7">SUM(E5,E8,E12,E15,E17)</f>
        <v>0</v>
      </c>
      <c r="F19" s="14">
        <f t="shared" si="7"/>
        <v>0</v>
      </c>
      <c r="G19" s="14">
        <f t="shared" si="7"/>
        <v>0</v>
      </c>
      <c r="H19" s="14">
        <f t="shared" si="7"/>
        <v>0</v>
      </c>
      <c r="I19" s="14">
        <f t="shared" si="7"/>
        <v>535637</v>
      </c>
      <c r="J19" s="14">
        <f t="shared" si="7"/>
        <v>0</v>
      </c>
      <c r="K19" s="14">
        <f t="shared" si="7"/>
        <v>0</v>
      </c>
      <c r="L19" s="14">
        <f t="shared" si="7"/>
        <v>0</v>
      </c>
      <c r="M19" s="14">
        <f t="shared" si="7"/>
        <v>0</v>
      </c>
      <c r="N19" s="14">
        <f t="shared" si="1"/>
        <v>1867515</v>
      </c>
      <c r="O19" s="35">
        <f t="shared" si="2"/>
        <v>1329.1921708185052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6"/>
      <c r="B21" s="37"/>
      <c r="C21" s="37"/>
      <c r="D21" s="38"/>
      <c r="E21" s="38"/>
      <c r="F21" s="38"/>
      <c r="G21" s="38"/>
      <c r="H21" s="38"/>
      <c r="I21" s="38"/>
      <c r="J21" s="38"/>
      <c r="K21" s="38"/>
      <c r="L21" s="157" t="s">
        <v>57</v>
      </c>
      <c r="M21" s="157"/>
      <c r="N21" s="157"/>
      <c r="O21" s="39">
        <v>1405</v>
      </c>
    </row>
    <row r="22" spans="1:119">
      <c r="A22" s="158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6"/>
    </row>
    <row r="23" spans="1:119" ht="15.75" customHeight="1" thickBot="1">
      <c r="A23" s="159" t="s">
        <v>36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9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2025-02-10T03:36:30Z</cp:lastPrinted>
  <dcterms:created xsi:type="dcterms:W3CDTF">2000-08-31T21:26:31Z</dcterms:created>
  <dcterms:modified xsi:type="dcterms:W3CDTF">2025-02-10T03:36:39Z</dcterms:modified>
</cp:coreProperties>
</file>