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C334EA2603BF7C711E576BC264716586B7563DC9" xr6:coauthVersionLast="47" xr6:coauthVersionMax="47" xr10:uidLastSave="{F6441E02-90B1-4D88-8D43-38478DDE186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'2007'!$A$1:$O$27</definedName>
    <definedName name="_xlnm.Print_Area" localSheetId="15">'2008'!$A$1:$O$28</definedName>
    <definedName name="_xlnm.Print_Area" localSheetId="14">'2009'!$A$1:$O$27</definedName>
    <definedName name="_xlnm.Print_Area" localSheetId="13">'2010'!$A$1:$O$27</definedName>
    <definedName name="_xlnm.Print_Area" localSheetId="12">'2011'!$A$1:$O$27</definedName>
    <definedName name="_xlnm.Print_Area" localSheetId="11">'2012'!$A$1:$O$27</definedName>
    <definedName name="_xlnm.Print_Area" localSheetId="10">'2013'!$A$1:$O$27</definedName>
    <definedName name="_xlnm.Print_Area" localSheetId="9">'2014'!$A$1:$O$27</definedName>
    <definedName name="_xlnm.Print_Area" localSheetId="8">'2015'!$A$1:$O$27</definedName>
    <definedName name="_xlnm.Print_Area" localSheetId="7">'2016'!$A$1:$O$27</definedName>
    <definedName name="_xlnm.Print_Area" localSheetId="6">'2017'!$A$1:$O$27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'2021'!$A$1:$P$31</definedName>
    <definedName name="_xlnm.Print_Area" localSheetId="1">'2022'!$A$1:$P$31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8"/>
  <c r="P26" i="48"/>
  <c r="N25" i="48"/>
  <c r="M25" i="48"/>
  <c r="L25" i="48"/>
  <c r="K25" i="48"/>
  <c r="J25" i="48"/>
  <c r="O25" i="48" s="1"/>
  <c r="P25" i="48" s="1"/>
  <c r="I25" i="48"/>
  <c r="H25" i="48"/>
  <c r="G25" i="48"/>
  <c r="F25" i="48"/>
  <c r="E25" i="48"/>
  <c r="D25" i="48"/>
  <c r="O24" i="48"/>
  <c r="P24" i="48"/>
  <c r="N23" i="48"/>
  <c r="M23" i="48"/>
  <c r="L23" i="48"/>
  <c r="K23" i="48"/>
  <c r="J23" i="48"/>
  <c r="I23" i="48"/>
  <c r="H23" i="48"/>
  <c r="G23" i="48"/>
  <c r="F23" i="48"/>
  <c r="E23" i="48"/>
  <c r="D23" i="48"/>
  <c r="O23" i="48" s="1"/>
  <c r="P23" i="48" s="1"/>
  <c r="O22" i="48"/>
  <c r="P22" i="48" s="1"/>
  <c r="O21" i="48"/>
  <c r="P21" i="48"/>
  <c r="N20" i="48"/>
  <c r="M20" i="48"/>
  <c r="L20" i="48"/>
  <c r="K20" i="48"/>
  <c r="J20" i="48"/>
  <c r="I20" i="48"/>
  <c r="H20" i="48"/>
  <c r="G20" i="48"/>
  <c r="F20" i="48"/>
  <c r="E20" i="48"/>
  <c r="D20" i="48"/>
  <c r="O20" i="48" s="1"/>
  <c r="P20" i="48" s="1"/>
  <c r="O19" i="48"/>
  <c r="P19" i="48"/>
  <c r="N18" i="48"/>
  <c r="M18" i="48"/>
  <c r="L18" i="48"/>
  <c r="K18" i="48"/>
  <c r="O18" i="48" s="1"/>
  <c r="P18" i="48" s="1"/>
  <c r="J18" i="48"/>
  <c r="I18" i="48"/>
  <c r="H18" i="48"/>
  <c r="G18" i="48"/>
  <c r="F18" i="48"/>
  <c r="E18" i="48"/>
  <c r="D18" i="48"/>
  <c r="O17" i="48"/>
  <c r="P17" i="48" s="1"/>
  <c r="O16" i="48"/>
  <c r="P16" i="48"/>
  <c r="O15" i="48"/>
  <c r="P15" i="48"/>
  <c r="N14" i="48"/>
  <c r="N27" i="48" s="1"/>
  <c r="M14" i="48"/>
  <c r="L14" i="48"/>
  <c r="K14" i="48"/>
  <c r="J14" i="48"/>
  <c r="I14" i="48"/>
  <c r="H14" i="48"/>
  <c r="O14" i="48" s="1"/>
  <c r="P14" i="48" s="1"/>
  <c r="G14" i="48"/>
  <c r="F14" i="48"/>
  <c r="E14" i="48"/>
  <c r="D14" i="48"/>
  <c r="O13" i="48"/>
  <c r="P13" i="48" s="1"/>
  <c r="O12" i="48"/>
  <c r="P12" i="48"/>
  <c r="N11" i="48"/>
  <c r="M11" i="48"/>
  <c r="L11" i="48"/>
  <c r="K11" i="48"/>
  <c r="J11" i="48"/>
  <c r="I11" i="48"/>
  <c r="H11" i="48"/>
  <c r="G11" i="48"/>
  <c r="F11" i="48"/>
  <c r="E11" i="48"/>
  <c r="D11" i="48"/>
  <c r="O11" i="48" s="1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7" i="48" s="1"/>
  <c r="L5" i="48"/>
  <c r="L27" i="48" s="1"/>
  <c r="K5" i="48"/>
  <c r="K27" i="48" s="1"/>
  <c r="J5" i="48"/>
  <c r="J27" i="48" s="1"/>
  <c r="I5" i="48"/>
  <c r="I27" i="48" s="1"/>
  <c r="H5" i="48"/>
  <c r="H27" i="48" s="1"/>
  <c r="G5" i="48"/>
  <c r="G27" i="48" s="1"/>
  <c r="F5" i="48"/>
  <c r="F27" i="48" s="1"/>
  <c r="E5" i="48"/>
  <c r="E27" i="48" s="1"/>
  <c r="D5" i="48"/>
  <c r="O5" i="48" s="1"/>
  <c r="P5" i="48" s="1"/>
  <c r="O26" i="47"/>
  <c r="P26" i="47"/>
  <c r="N25" i="47"/>
  <c r="M25" i="47"/>
  <c r="L25" i="47"/>
  <c r="K25" i="47"/>
  <c r="J25" i="47"/>
  <c r="I25" i="47"/>
  <c r="H25" i="47"/>
  <c r="O25" i="47" s="1"/>
  <c r="P25" i="47" s="1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3" i="47" s="1"/>
  <c r="P23" i="47" s="1"/>
  <c r="O22" i="47"/>
  <c r="P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20" i="47" s="1"/>
  <c r="P20" i="47" s="1"/>
  <c r="O19" i="47"/>
  <c r="P19" i="47"/>
  <c r="N18" i="47"/>
  <c r="M18" i="47"/>
  <c r="L18" i="47"/>
  <c r="K18" i="47"/>
  <c r="J18" i="47"/>
  <c r="I18" i="47"/>
  <c r="O18" i="47" s="1"/>
  <c r="P18" i="47" s="1"/>
  <c r="H18" i="47"/>
  <c r="G18" i="47"/>
  <c r="F18" i="47"/>
  <c r="E18" i="47"/>
  <c r="D18" i="47"/>
  <c r="O17" i="47"/>
  <c r="P17" i="47" s="1"/>
  <c r="O16" i="47"/>
  <c r="P16" i="47" s="1"/>
  <c r="O15" i="47"/>
  <c r="P15" i="47"/>
  <c r="N14" i="47"/>
  <c r="N27" i="47" s="1"/>
  <c r="M14" i="47"/>
  <c r="L14" i="47"/>
  <c r="K14" i="47"/>
  <c r="J14" i="47"/>
  <c r="I14" i="47"/>
  <c r="H14" i="47"/>
  <c r="G14" i="47"/>
  <c r="F14" i="47"/>
  <c r="O14" i="47" s="1"/>
  <c r="P14" i="47" s="1"/>
  <c r="E14" i="47"/>
  <c r="D14" i="47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1" i="47" s="1"/>
  <c r="P11" i="47" s="1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M27" i="47" s="1"/>
  <c r="L5" i="47"/>
  <c r="L27" i="47" s="1"/>
  <c r="K5" i="47"/>
  <c r="K27" i="47" s="1"/>
  <c r="J5" i="47"/>
  <c r="J27" i="47" s="1"/>
  <c r="I5" i="47"/>
  <c r="I27" i="47" s="1"/>
  <c r="H5" i="47"/>
  <c r="H27" i="47" s="1"/>
  <c r="G5" i="47"/>
  <c r="G27" i="47" s="1"/>
  <c r="F5" i="47"/>
  <c r="F27" i="47" s="1"/>
  <c r="E5" i="47"/>
  <c r="E27" i="47" s="1"/>
  <c r="D5" i="47"/>
  <c r="O5" i="47" s="1"/>
  <c r="P5" i="47" s="1"/>
  <c r="F25" i="46"/>
  <c r="N24" i="46"/>
  <c r="O24" i="46"/>
  <c r="M23" i="46"/>
  <c r="L23" i="46"/>
  <c r="K23" i="46"/>
  <c r="J23" i="46"/>
  <c r="I23" i="46"/>
  <c r="H23" i="46"/>
  <c r="G23" i="46"/>
  <c r="F23" i="46"/>
  <c r="E23" i="46"/>
  <c r="E25" i="46" s="1"/>
  <c r="D23" i="46"/>
  <c r="N23" i="46" s="1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/>
  <c r="M19" i="46"/>
  <c r="L19" i="46"/>
  <c r="K19" i="46"/>
  <c r="J19" i="46"/>
  <c r="I19" i="46"/>
  <c r="H19" i="46"/>
  <c r="N19" i="46" s="1"/>
  <c r="O19" i="46" s="1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/>
  <c r="M10" i="46"/>
  <c r="L10" i="46"/>
  <c r="K10" i="46"/>
  <c r="J10" i="46"/>
  <c r="I10" i="46"/>
  <c r="H10" i="46"/>
  <c r="G10" i="46"/>
  <c r="F10" i="46"/>
  <c r="N10" i="46" s="1"/>
  <c r="O10" i="46" s="1"/>
  <c r="E10" i="46"/>
  <c r="D10" i="46"/>
  <c r="N9" i="46"/>
  <c r="O9" i="46"/>
  <c r="N8" i="46"/>
  <c r="O8" i="46"/>
  <c r="N7" i="46"/>
  <c r="O7" i="46"/>
  <c r="N6" i="46"/>
  <c r="O6" i="46"/>
  <c r="M5" i="46"/>
  <c r="M25" i="46" s="1"/>
  <c r="L5" i="46"/>
  <c r="L25" i="46" s="1"/>
  <c r="K5" i="46"/>
  <c r="K25" i="46" s="1"/>
  <c r="J5" i="46"/>
  <c r="J25" i="46" s="1"/>
  <c r="I5" i="46"/>
  <c r="I25" i="46" s="1"/>
  <c r="H5" i="46"/>
  <c r="N5" i="46" s="1"/>
  <c r="O5" i="46" s="1"/>
  <c r="G5" i="46"/>
  <c r="G25" i="46" s="1"/>
  <c r="F5" i="46"/>
  <c r="E5" i="46"/>
  <c r="D5" i="46"/>
  <c r="D25" i="46" s="1"/>
  <c r="N24" i="45"/>
  <c r="O24" i="45"/>
  <c r="M23" i="45"/>
  <c r="M25" i="45" s="1"/>
  <c r="L23" i="45"/>
  <c r="K23" i="45"/>
  <c r="J23" i="45"/>
  <c r="I23" i="45"/>
  <c r="H23" i="45"/>
  <c r="G23" i="45"/>
  <c r="F23" i="45"/>
  <c r="N23" i="45" s="1"/>
  <c r="O23" i="45" s="1"/>
  <c r="E23" i="45"/>
  <c r="D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M17" i="45"/>
  <c r="L17" i="45"/>
  <c r="L25" i="45" s="1"/>
  <c r="K17" i="45"/>
  <c r="J17" i="45"/>
  <c r="I17" i="45"/>
  <c r="H17" i="45"/>
  <c r="G17" i="45"/>
  <c r="F17" i="45"/>
  <c r="N17" i="45" s="1"/>
  <c r="O17" i="45" s="1"/>
  <c r="E17" i="45"/>
  <c r="D17" i="45"/>
  <c r="N16" i="45"/>
  <c r="O16" i="45"/>
  <c r="N15" i="45"/>
  <c r="O15" i="45" s="1"/>
  <c r="N14" i="45"/>
  <c r="O14" i="45"/>
  <c r="M13" i="45"/>
  <c r="L13" i="45"/>
  <c r="K13" i="45"/>
  <c r="K25" i="45" s="1"/>
  <c r="J13" i="45"/>
  <c r="I13" i="45"/>
  <c r="H13" i="45"/>
  <c r="G13" i="45"/>
  <c r="F13" i="45"/>
  <c r="E13" i="45"/>
  <c r="D13" i="45"/>
  <c r="D25" i="45" s="1"/>
  <c r="N12" i="45"/>
  <c r="O12" i="45"/>
  <c r="N11" i="45"/>
  <c r="O11" i="45" s="1"/>
  <c r="M10" i="45"/>
  <c r="L10" i="45"/>
  <c r="K10" i="45"/>
  <c r="J10" i="45"/>
  <c r="I10" i="45"/>
  <c r="H10" i="45"/>
  <c r="H25" i="45" s="1"/>
  <c r="G10" i="45"/>
  <c r="F10" i="45"/>
  <c r="E10" i="45"/>
  <c r="E25" i="45" s="1"/>
  <c r="D10" i="45"/>
  <c r="N9" i="45"/>
  <c r="O9" i="45"/>
  <c r="N8" i="45"/>
  <c r="O8" i="45"/>
  <c r="N7" i="45"/>
  <c r="O7" i="45" s="1"/>
  <c r="N6" i="45"/>
  <c r="O6" i="45"/>
  <c r="M5" i="45"/>
  <c r="L5" i="45"/>
  <c r="K5" i="45"/>
  <c r="J5" i="45"/>
  <c r="J25" i="45" s="1"/>
  <c r="I5" i="45"/>
  <c r="I25" i="45" s="1"/>
  <c r="H5" i="45"/>
  <c r="G5" i="45"/>
  <c r="G25" i="45" s="1"/>
  <c r="F5" i="45"/>
  <c r="F25" i="45" s="1"/>
  <c r="E5" i="45"/>
  <c r="D5" i="45"/>
  <c r="J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/>
  <c r="M21" i="44"/>
  <c r="L21" i="44"/>
  <c r="K21" i="44"/>
  <c r="J21" i="44"/>
  <c r="I21" i="44"/>
  <c r="H21" i="44"/>
  <c r="N21" i="44" s="1"/>
  <c r="O21" i="44" s="1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9" i="44" s="1"/>
  <c r="O19" i="44" s="1"/>
  <c r="N18" i="44"/>
  <c r="O18" i="44" s="1"/>
  <c r="M17" i="44"/>
  <c r="M25" i="44" s="1"/>
  <c r="L17" i="44"/>
  <c r="K17" i="44"/>
  <c r="J17" i="44"/>
  <c r="I17" i="44"/>
  <c r="H17" i="44"/>
  <c r="N17" i="44" s="1"/>
  <c r="O17" i="44" s="1"/>
  <c r="G17" i="44"/>
  <c r="F17" i="44"/>
  <c r="E17" i="44"/>
  <c r="D17" i="44"/>
  <c r="N16" i="44"/>
  <c r="O16" i="44"/>
  <c r="N15" i="44"/>
  <c r="O15" i="44"/>
  <c r="N14" i="44"/>
  <c r="O14" i="44"/>
  <c r="M13" i="44"/>
  <c r="L13" i="44"/>
  <c r="L25" i="44" s="1"/>
  <c r="K13" i="44"/>
  <c r="K25" i="44" s="1"/>
  <c r="J13" i="44"/>
  <c r="I13" i="44"/>
  <c r="I25" i="44" s="1"/>
  <c r="H13" i="44"/>
  <c r="N13" i="44" s="1"/>
  <c r="O13" i="44" s="1"/>
  <c r="G13" i="44"/>
  <c r="F13" i="44"/>
  <c r="E13" i="44"/>
  <c r="D13" i="44"/>
  <c r="N12" i="44"/>
  <c r="O12" i="44" s="1"/>
  <c r="N11" i="44"/>
  <c r="O11" i="44"/>
  <c r="M10" i="44"/>
  <c r="L10" i="44"/>
  <c r="K10" i="44"/>
  <c r="J10" i="44"/>
  <c r="I10" i="44"/>
  <c r="H10" i="44"/>
  <c r="H25" i="44" s="1"/>
  <c r="G10" i="44"/>
  <c r="F10" i="44"/>
  <c r="E10" i="44"/>
  <c r="D10" i="44"/>
  <c r="N9" i="44"/>
  <c r="O9" i="44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G25" i="44" s="1"/>
  <c r="F5" i="44"/>
  <c r="F25" i="44" s="1"/>
  <c r="E5" i="44"/>
  <c r="E25" i="44" s="1"/>
  <c r="D5" i="44"/>
  <c r="H23" i="43"/>
  <c r="N22" i="43"/>
  <c r="O22" i="43"/>
  <c r="M21" i="43"/>
  <c r="L21" i="43"/>
  <c r="K21" i="43"/>
  <c r="J21" i="43"/>
  <c r="I21" i="43"/>
  <c r="H21" i="43"/>
  <c r="G21" i="43"/>
  <c r="F21" i="43"/>
  <c r="E21" i="43"/>
  <c r="N21" i="43" s="1"/>
  <c r="O21" i="43" s="1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M17" i="43"/>
  <c r="L17" i="43"/>
  <c r="K17" i="43"/>
  <c r="J17" i="43"/>
  <c r="I17" i="43"/>
  <c r="H17" i="43"/>
  <c r="G17" i="43"/>
  <c r="G23" i="43" s="1"/>
  <c r="F17" i="43"/>
  <c r="N17" i="43" s="1"/>
  <c r="O17" i="43" s="1"/>
  <c r="E17" i="43"/>
  <c r="D17" i="43"/>
  <c r="N16" i="43"/>
  <c r="O16" i="43"/>
  <c r="N15" i="43"/>
  <c r="O15" i="43" s="1"/>
  <c r="N14" i="43"/>
  <c r="O14" i="43"/>
  <c r="M13" i="43"/>
  <c r="L13" i="43"/>
  <c r="K13" i="43"/>
  <c r="J13" i="43"/>
  <c r="I13" i="43"/>
  <c r="I23" i="43" s="1"/>
  <c r="H13" i="43"/>
  <c r="G13" i="43"/>
  <c r="F13" i="43"/>
  <c r="F23" i="43" s="1"/>
  <c r="E13" i="43"/>
  <c r="E23" i="43" s="1"/>
  <c r="D13" i="43"/>
  <c r="N12" i="43"/>
  <c r="O12" i="43"/>
  <c r="N11" i="43"/>
  <c r="O11" i="43"/>
  <c r="M10" i="43"/>
  <c r="L10" i="43"/>
  <c r="L23" i="43" s="1"/>
  <c r="K10" i="43"/>
  <c r="J10" i="43"/>
  <c r="I10" i="43"/>
  <c r="H10" i="43"/>
  <c r="G10" i="43"/>
  <c r="F10" i="43"/>
  <c r="E10" i="43"/>
  <c r="D10" i="43"/>
  <c r="N10" i="43" s="1"/>
  <c r="O10" i="43" s="1"/>
  <c r="N9" i="43"/>
  <c r="O9" i="43"/>
  <c r="N8" i="43"/>
  <c r="O8" i="43"/>
  <c r="N7" i="43"/>
  <c r="O7" i="43" s="1"/>
  <c r="N6" i="43"/>
  <c r="O6" i="43"/>
  <c r="M5" i="43"/>
  <c r="M23" i="43" s="1"/>
  <c r="L5" i="43"/>
  <c r="K5" i="43"/>
  <c r="K23" i="43" s="1"/>
  <c r="J5" i="43"/>
  <c r="N5" i="43" s="1"/>
  <c r="O5" i="43" s="1"/>
  <c r="I5" i="43"/>
  <c r="H5" i="43"/>
  <c r="G5" i="43"/>
  <c r="F5" i="43"/>
  <c r="E5" i="43"/>
  <c r="D5" i="43"/>
  <c r="D23" i="43" s="1"/>
  <c r="K23" i="42"/>
  <c r="D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 s="1"/>
  <c r="M17" i="42"/>
  <c r="L17" i="42"/>
  <c r="K17" i="42"/>
  <c r="J17" i="42"/>
  <c r="I17" i="42"/>
  <c r="H17" i="42"/>
  <c r="G17" i="42"/>
  <c r="G23" i="42" s="1"/>
  <c r="F17" i="42"/>
  <c r="F23" i="42" s="1"/>
  <c r="E17" i="42"/>
  <c r="D17" i="42"/>
  <c r="N17" i="42" s="1"/>
  <c r="O17" i="42" s="1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E23" i="42" s="1"/>
  <c r="D13" i="42"/>
  <c r="N13" i="42" s="1"/>
  <c r="O13" i="42" s="1"/>
  <c r="N12" i="42"/>
  <c r="O12" i="42"/>
  <c r="N11" i="42"/>
  <c r="O11" i="42"/>
  <c r="M10" i="42"/>
  <c r="M23" i="42" s="1"/>
  <c r="L10" i="42"/>
  <c r="K10" i="42"/>
  <c r="J10" i="42"/>
  <c r="J23" i="42" s="1"/>
  <c r="I10" i="42"/>
  <c r="H10" i="42"/>
  <c r="G10" i="42"/>
  <c r="F10" i="42"/>
  <c r="N10" i="42" s="1"/>
  <c r="O10" i="42" s="1"/>
  <c r="E10" i="42"/>
  <c r="D10" i="42"/>
  <c r="N9" i="42"/>
  <c r="O9" i="42"/>
  <c r="N8" i="42"/>
  <c r="O8" i="42"/>
  <c r="N7" i="42"/>
  <c r="O7" i="42"/>
  <c r="N6" i="42"/>
  <c r="O6" i="42"/>
  <c r="M5" i="42"/>
  <c r="L5" i="42"/>
  <c r="L23" i="42" s="1"/>
  <c r="K5" i="42"/>
  <c r="J5" i="42"/>
  <c r="I5" i="42"/>
  <c r="I23" i="42" s="1"/>
  <c r="H5" i="42"/>
  <c r="H23" i="42" s="1"/>
  <c r="G5" i="42"/>
  <c r="F5" i="42"/>
  <c r="E5" i="42"/>
  <c r="D5" i="42"/>
  <c r="N5" i="42" s="1"/>
  <c r="O5" i="42" s="1"/>
  <c r="N22" i="41"/>
  <c r="O22" i="41"/>
  <c r="M21" i="41"/>
  <c r="L21" i="41"/>
  <c r="K21" i="41"/>
  <c r="J21" i="41"/>
  <c r="I21" i="41"/>
  <c r="H21" i="41"/>
  <c r="G21" i="41"/>
  <c r="F21" i="41"/>
  <c r="E21" i="41"/>
  <c r="N21" i="41" s="1"/>
  <c r="O21" i="41" s="1"/>
  <c r="D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9" i="41" s="1"/>
  <c r="O19" i="41" s="1"/>
  <c r="N18" i="41"/>
  <c r="O18" i="41"/>
  <c r="M17" i="41"/>
  <c r="L17" i="41"/>
  <c r="K17" i="41"/>
  <c r="J17" i="41"/>
  <c r="N17" i="41" s="1"/>
  <c r="O17" i="41" s="1"/>
  <c r="I17" i="41"/>
  <c r="H17" i="41"/>
  <c r="G17" i="41"/>
  <c r="F17" i="41"/>
  <c r="E17" i="41"/>
  <c r="D17" i="41"/>
  <c r="N16" i="41"/>
  <c r="O16" i="41"/>
  <c r="N15" i="41"/>
  <c r="O15" i="41"/>
  <c r="N14" i="41"/>
  <c r="O14" i="41"/>
  <c r="M13" i="41"/>
  <c r="M23" i="41" s="1"/>
  <c r="L13" i="41"/>
  <c r="L23" i="41" s="1"/>
  <c r="K13" i="41"/>
  <c r="J13" i="41"/>
  <c r="I13" i="41"/>
  <c r="H13" i="41"/>
  <c r="G13" i="41"/>
  <c r="F13" i="41"/>
  <c r="N13" i="41" s="1"/>
  <c r="O13" i="41" s="1"/>
  <c r="E13" i="41"/>
  <c r="D13" i="4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10" i="41" s="1"/>
  <c r="O10" i="41" s="1"/>
  <c r="N9" i="41"/>
  <c r="O9" i="41"/>
  <c r="N8" i="41"/>
  <c r="O8" i="41"/>
  <c r="N7" i="41"/>
  <c r="O7" i="41" s="1"/>
  <c r="N6" i="41"/>
  <c r="O6" i="41"/>
  <c r="M5" i="41"/>
  <c r="L5" i="41"/>
  <c r="K5" i="41"/>
  <c r="K23" i="41" s="1"/>
  <c r="J5" i="41"/>
  <c r="J23" i="41" s="1"/>
  <c r="I5" i="41"/>
  <c r="I23" i="41" s="1"/>
  <c r="H5" i="41"/>
  <c r="H23" i="41" s="1"/>
  <c r="G5" i="41"/>
  <c r="G23" i="41" s="1"/>
  <c r="F5" i="41"/>
  <c r="F23" i="41" s="1"/>
  <c r="E5" i="41"/>
  <c r="E23" i="41" s="1"/>
  <c r="D5" i="41"/>
  <c r="D23" i="41" s="1"/>
  <c r="F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/>
  <c r="M17" i="40"/>
  <c r="L17" i="40"/>
  <c r="K17" i="40"/>
  <c r="J17" i="40"/>
  <c r="I17" i="40"/>
  <c r="H17" i="40"/>
  <c r="N17" i="40" s="1"/>
  <c r="O17" i="40" s="1"/>
  <c r="G17" i="40"/>
  <c r="F17" i="40"/>
  <c r="E17" i="40"/>
  <c r="D17" i="40"/>
  <c r="N16" i="40"/>
  <c r="O16" i="40" s="1"/>
  <c r="N15" i="40"/>
  <c r="O15" i="40"/>
  <c r="N14" i="40"/>
  <c r="O14" i="40"/>
  <c r="M13" i="40"/>
  <c r="L13" i="40"/>
  <c r="K13" i="40"/>
  <c r="J13" i="40"/>
  <c r="J23" i="40" s="1"/>
  <c r="I13" i="40"/>
  <c r="I23" i="40" s="1"/>
  <c r="H13" i="40"/>
  <c r="H23" i="40" s="1"/>
  <c r="G13" i="40"/>
  <c r="F13" i="40"/>
  <c r="E13" i="40"/>
  <c r="E23" i="40" s="1"/>
  <c r="D13" i="40"/>
  <c r="N13" i="40" s="1"/>
  <c r="O13" i="40" s="1"/>
  <c r="N12" i="40"/>
  <c r="O12" i="40"/>
  <c r="N11" i="40"/>
  <c r="O11" i="40"/>
  <c r="M10" i="40"/>
  <c r="L10" i="40"/>
  <c r="K10" i="40"/>
  <c r="J10" i="40"/>
  <c r="I10" i="40"/>
  <c r="H10" i="40"/>
  <c r="G10" i="40"/>
  <c r="G23" i="40" s="1"/>
  <c r="F10" i="40"/>
  <c r="E10" i="40"/>
  <c r="D10" i="40"/>
  <c r="N9" i="40"/>
  <c r="O9" i="40"/>
  <c r="N8" i="40"/>
  <c r="O8" i="40" s="1"/>
  <c r="N7" i="40"/>
  <c r="O7" i="40"/>
  <c r="N6" i="40"/>
  <c r="O6" i="40"/>
  <c r="M5" i="40"/>
  <c r="M23" i="40" s="1"/>
  <c r="L5" i="40"/>
  <c r="L23" i="40" s="1"/>
  <c r="K5" i="40"/>
  <c r="K23" i="40" s="1"/>
  <c r="J5" i="40"/>
  <c r="I5" i="40"/>
  <c r="H5" i="40"/>
  <c r="G5" i="40"/>
  <c r="F5" i="40"/>
  <c r="E5" i="40"/>
  <c r="D5" i="40"/>
  <c r="D23" i="40" s="1"/>
  <c r="N22" i="39"/>
  <c r="O22" i="39"/>
  <c r="M21" i="39"/>
  <c r="L21" i="39"/>
  <c r="K21" i="39"/>
  <c r="J21" i="39"/>
  <c r="I21" i="39"/>
  <c r="H21" i="39"/>
  <c r="N21" i="39" s="1"/>
  <c r="O21" i="39" s="1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E19" i="39"/>
  <c r="N19" i="39"/>
  <c r="O19" i="39"/>
  <c r="D19" i="39"/>
  <c r="D23" i="39" s="1"/>
  <c r="N18" i="39"/>
  <c r="O18" i="39"/>
  <c r="M17" i="39"/>
  <c r="L17" i="39"/>
  <c r="K17" i="39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/>
  <c r="M13" i="39"/>
  <c r="M23" i="39" s="1"/>
  <c r="L13" i="39"/>
  <c r="K13" i="39"/>
  <c r="J13" i="39"/>
  <c r="J23" i="39" s="1"/>
  <c r="I13" i="39"/>
  <c r="H13" i="39"/>
  <c r="G13" i="39"/>
  <c r="F13" i="39"/>
  <c r="F23" i="39" s="1"/>
  <c r="E13" i="39"/>
  <c r="D13" i="39"/>
  <c r="N13" i="39" s="1"/>
  <c r="O13" i="39" s="1"/>
  <c r="N12" i="39"/>
  <c r="O12" i="39"/>
  <c r="N11" i="39"/>
  <c r="O11" i="39"/>
  <c r="M10" i="39"/>
  <c r="L10" i="39"/>
  <c r="K10" i="39"/>
  <c r="J10" i="39"/>
  <c r="I10" i="39"/>
  <c r="H10" i="39"/>
  <c r="G10" i="39"/>
  <c r="F10" i="39"/>
  <c r="E10" i="39"/>
  <c r="E23" i="39" s="1"/>
  <c r="D10" i="39"/>
  <c r="N9" i="39"/>
  <c r="O9" i="39" s="1"/>
  <c r="N8" i="39"/>
  <c r="O8" i="39"/>
  <c r="N7" i="39"/>
  <c r="O7" i="39"/>
  <c r="N6" i="39"/>
  <c r="O6" i="39" s="1"/>
  <c r="M5" i="39"/>
  <c r="L5" i="39"/>
  <c r="L23" i="39"/>
  <c r="K5" i="39"/>
  <c r="K23" i="39" s="1"/>
  <c r="J5" i="39"/>
  <c r="I5" i="39"/>
  <c r="N5" i="39" s="1"/>
  <c r="O5" i="39" s="1"/>
  <c r="H5" i="39"/>
  <c r="H23" i="39" s="1"/>
  <c r="G5" i="39"/>
  <c r="G23" i="39" s="1"/>
  <c r="F5" i="39"/>
  <c r="E5" i="39"/>
  <c r="D5" i="39"/>
  <c r="D5" i="38"/>
  <c r="N5" i="38" s="1"/>
  <c r="O5" i="38" s="1"/>
  <c r="E5" i="38"/>
  <c r="E24" i="38" s="1"/>
  <c r="F5" i="38"/>
  <c r="F24" i="38" s="1"/>
  <c r="G5" i="38"/>
  <c r="H5" i="38"/>
  <c r="H24" i="38" s="1"/>
  <c r="I5" i="38"/>
  <c r="I24" i="38" s="1"/>
  <c r="J5" i="38"/>
  <c r="J24" i="38" s="1"/>
  <c r="K5" i="38"/>
  <c r="L5" i="38"/>
  <c r="M5" i="38"/>
  <c r="N6" i="38"/>
  <c r="O6" i="38"/>
  <c r="N7" i="38"/>
  <c r="O7" i="38"/>
  <c r="N8" i="38"/>
  <c r="O8" i="38"/>
  <c r="N9" i="38"/>
  <c r="O9" i="38"/>
  <c r="N10" i="38"/>
  <c r="O10" i="38"/>
  <c r="D11" i="38"/>
  <c r="N11" i="38" s="1"/>
  <c r="O11" i="38" s="1"/>
  <c r="E11" i="38"/>
  <c r="F11" i="38"/>
  <c r="G11" i="38"/>
  <c r="G24" i="38" s="1"/>
  <c r="H11" i="38"/>
  <c r="I11" i="38"/>
  <c r="J11" i="38"/>
  <c r="K11" i="38"/>
  <c r="L11" i="38"/>
  <c r="M11" i="38"/>
  <c r="N12" i="38"/>
  <c r="O12" i="38" s="1"/>
  <c r="N13" i="38"/>
  <c r="O13" i="38"/>
  <c r="D14" i="38"/>
  <c r="E14" i="38"/>
  <c r="N14" i="38" s="1"/>
  <c r="O14" i="38" s="1"/>
  <c r="F14" i="38"/>
  <c r="G14" i="38"/>
  <c r="H14" i="38"/>
  <c r="I14" i="38"/>
  <c r="J14" i="38"/>
  <c r="K14" i="38"/>
  <c r="L14" i="38"/>
  <c r="M14" i="38"/>
  <c r="N15" i="38"/>
  <c r="O15" i="38" s="1"/>
  <c r="N16" i="38"/>
  <c r="O16" i="38"/>
  <c r="N17" i="38"/>
  <c r="O17" i="38" s="1"/>
  <c r="D18" i="38"/>
  <c r="E18" i="38"/>
  <c r="F18" i="38"/>
  <c r="G18" i="38"/>
  <c r="H18" i="38"/>
  <c r="I18" i="38"/>
  <c r="J18" i="38"/>
  <c r="K18" i="38"/>
  <c r="K24" i="38" s="1"/>
  <c r="L18" i="38"/>
  <c r="L24" i="38" s="1"/>
  <c r="M18" i="38"/>
  <c r="M24" i="38" s="1"/>
  <c r="N18" i="38"/>
  <c r="O18" i="38" s="1"/>
  <c r="N19" i="38"/>
  <c r="O19" i="38" s="1"/>
  <c r="D20" i="38"/>
  <c r="N20" i="38" s="1"/>
  <c r="O20" i="38" s="1"/>
  <c r="E20" i="38"/>
  <c r="F20" i="38"/>
  <c r="G20" i="38"/>
  <c r="H20" i="38"/>
  <c r="I20" i="38"/>
  <c r="J20" i="38"/>
  <c r="K20" i="38"/>
  <c r="L20" i="38"/>
  <c r="M20" i="38"/>
  <c r="N21" i="38"/>
  <c r="O21" i="38"/>
  <c r="D22" i="38"/>
  <c r="N22" i="38" s="1"/>
  <c r="O22" i="38" s="1"/>
  <c r="E22" i="38"/>
  <c r="F22" i="38"/>
  <c r="G22" i="38"/>
  <c r="H22" i="38"/>
  <c r="I22" i="38"/>
  <c r="J22" i="38"/>
  <c r="K22" i="38"/>
  <c r="L22" i="38"/>
  <c r="M22" i="38"/>
  <c r="N23" i="38"/>
  <c r="O23" i="38" s="1"/>
  <c r="D5" i="33"/>
  <c r="N5" i="33" s="1"/>
  <c r="O5" i="33" s="1"/>
  <c r="E5" i="33"/>
  <c r="E23" i="33" s="1"/>
  <c r="F5" i="33"/>
  <c r="F23" i="33" s="1"/>
  <c r="G5" i="33"/>
  <c r="G23" i="33" s="1"/>
  <c r="H5" i="33"/>
  <c r="H23" i="33" s="1"/>
  <c r="I5" i="33"/>
  <c r="I23" i="33" s="1"/>
  <c r="J5" i="33"/>
  <c r="J23" i="33" s="1"/>
  <c r="K5" i="33"/>
  <c r="L5" i="33"/>
  <c r="M5" i="33"/>
  <c r="N6" i="33"/>
  <c r="O6" i="33" s="1"/>
  <c r="N7" i="33"/>
  <c r="O7" i="33"/>
  <c r="N8" i="33"/>
  <c r="O8" i="33"/>
  <c r="N9" i="33"/>
  <c r="O9" i="33"/>
  <c r="D10" i="33"/>
  <c r="N10" i="33" s="1"/>
  <c r="O10" i="33" s="1"/>
  <c r="E10" i="33"/>
  <c r="F10" i="33"/>
  <c r="G10" i="33"/>
  <c r="H10" i="33"/>
  <c r="I10" i="33"/>
  <c r="J10" i="33"/>
  <c r="K10" i="33"/>
  <c r="L10" i="33"/>
  <c r="L23" i="33" s="1"/>
  <c r="M10" i="33"/>
  <c r="N11" i="33"/>
  <c r="O11" i="33" s="1"/>
  <c r="N12" i="33"/>
  <c r="O12" i="33"/>
  <c r="D13" i="33"/>
  <c r="N13" i="33" s="1"/>
  <c r="O13" i="33" s="1"/>
  <c r="E13" i="33"/>
  <c r="F13" i="33"/>
  <c r="G13" i="33"/>
  <c r="H13" i="33"/>
  <c r="I13" i="33"/>
  <c r="J13" i="33"/>
  <c r="K13" i="33"/>
  <c r="K23" i="33" s="1"/>
  <c r="L13" i="33"/>
  <c r="M13" i="33"/>
  <c r="M23" i="33" s="1"/>
  <c r="N14" i="33"/>
  <c r="O14" i="33" s="1"/>
  <c r="N15" i="33"/>
  <c r="O15" i="33" s="1"/>
  <c r="N16" i="33"/>
  <c r="O16" i="33" s="1"/>
  <c r="D17" i="33"/>
  <c r="E17" i="33"/>
  <c r="F17" i="33"/>
  <c r="G17" i="33"/>
  <c r="H17" i="33"/>
  <c r="I17" i="33"/>
  <c r="J17" i="33"/>
  <c r="K17" i="33"/>
  <c r="L17" i="33"/>
  <c r="N17" i="33" s="1"/>
  <c r="O17" i="33" s="1"/>
  <c r="M17" i="33"/>
  <c r="N18" i="33"/>
  <c r="O18" i="33" s="1"/>
  <c r="D19" i="33"/>
  <c r="N19" i="33" s="1"/>
  <c r="O19" i="33" s="1"/>
  <c r="E19" i="33"/>
  <c r="F19" i="33"/>
  <c r="G19" i="33"/>
  <c r="H19" i="33"/>
  <c r="I19" i="33"/>
  <c r="J19" i="33"/>
  <c r="K19" i="33"/>
  <c r="L19" i="33"/>
  <c r="M19" i="33"/>
  <c r="N20" i="33"/>
  <c r="O20" i="33"/>
  <c r="D21" i="33"/>
  <c r="N21" i="33" s="1"/>
  <c r="O21" i="33" s="1"/>
  <c r="E21" i="33"/>
  <c r="F21" i="33"/>
  <c r="G21" i="33"/>
  <c r="H21" i="33"/>
  <c r="I21" i="33"/>
  <c r="J21" i="33"/>
  <c r="K21" i="33"/>
  <c r="L21" i="33"/>
  <c r="M21" i="33"/>
  <c r="N22" i="33"/>
  <c r="O22" i="33"/>
  <c r="D5" i="34"/>
  <c r="D23" i="34" s="1"/>
  <c r="E5" i="34"/>
  <c r="E23" i="34" s="1"/>
  <c r="F5" i="34"/>
  <c r="F23" i="34" s="1"/>
  <c r="G5" i="34"/>
  <c r="G23" i="34" s="1"/>
  <c r="H5" i="34"/>
  <c r="H23" i="34" s="1"/>
  <c r="I5" i="34"/>
  <c r="I23" i="34" s="1"/>
  <c r="J5" i="34"/>
  <c r="J23" i="34" s="1"/>
  <c r="K5" i="34"/>
  <c r="K23" i="34" s="1"/>
  <c r="L5" i="34"/>
  <c r="L23" i="34" s="1"/>
  <c r="M5" i="34"/>
  <c r="M23" i="34" s="1"/>
  <c r="N6" i="34"/>
  <c r="O6" i="34"/>
  <c r="N7" i="34"/>
  <c r="O7" i="34" s="1"/>
  <c r="N8" i="34"/>
  <c r="O8" i="34"/>
  <c r="N9" i="34"/>
  <c r="O9" i="34"/>
  <c r="D10" i="34"/>
  <c r="N10" i="34" s="1"/>
  <c r="O10" i="34" s="1"/>
  <c r="E10" i="34"/>
  <c r="F10" i="34"/>
  <c r="G10" i="34"/>
  <c r="H10" i="34"/>
  <c r="I10" i="34"/>
  <c r="J10" i="34"/>
  <c r="K10" i="34"/>
  <c r="L10" i="34"/>
  <c r="M10" i="34"/>
  <c r="N11" i="34"/>
  <c r="O11" i="34" s="1"/>
  <c r="N12" i="34"/>
  <c r="O12" i="34" s="1"/>
  <c r="D13" i="34"/>
  <c r="E13" i="34"/>
  <c r="F13" i="34"/>
  <c r="N13" i="34" s="1"/>
  <c r="O13" i="34" s="1"/>
  <c r="G13" i="34"/>
  <c r="H13" i="34"/>
  <c r="I13" i="34"/>
  <c r="J13" i="34"/>
  <c r="K13" i="34"/>
  <c r="L13" i="34"/>
  <c r="M13" i="34"/>
  <c r="N14" i="34"/>
  <c r="O14" i="34"/>
  <c r="N15" i="34"/>
  <c r="O15" i="34" s="1"/>
  <c r="N16" i="34"/>
  <c r="O16" i="34" s="1"/>
  <c r="D17" i="34"/>
  <c r="E17" i="34"/>
  <c r="F17" i="34"/>
  <c r="G17" i="34"/>
  <c r="H17" i="34"/>
  <c r="I17" i="34"/>
  <c r="J17" i="34"/>
  <c r="K17" i="34"/>
  <c r="L17" i="34"/>
  <c r="M17" i="34"/>
  <c r="N17" i="34"/>
  <c r="O17" i="34"/>
  <c r="N18" i="34"/>
  <c r="O18" i="34"/>
  <c r="D19" i="34"/>
  <c r="N19" i="34" s="1"/>
  <c r="O19" i="34" s="1"/>
  <c r="E19" i="34"/>
  <c r="F19" i="34"/>
  <c r="G19" i="34"/>
  <c r="H19" i="34"/>
  <c r="I19" i="34"/>
  <c r="J19" i="34"/>
  <c r="K19" i="34"/>
  <c r="L19" i="34"/>
  <c r="M19" i="34"/>
  <c r="N20" i="34"/>
  <c r="O20" i="34"/>
  <c r="D21" i="34"/>
  <c r="N21" i="34" s="1"/>
  <c r="O21" i="34" s="1"/>
  <c r="E21" i="34"/>
  <c r="F21" i="34"/>
  <c r="G21" i="34"/>
  <c r="H21" i="34"/>
  <c r="I21" i="34"/>
  <c r="J21" i="34"/>
  <c r="K21" i="34"/>
  <c r="L21" i="34"/>
  <c r="M21" i="34"/>
  <c r="N22" i="34"/>
  <c r="O22" i="34" s="1"/>
  <c r="D5" i="35"/>
  <c r="E5" i="35"/>
  <c r="E23" i="35" s="1"/>
  <c r="F5" i="35"/>
  <c r="G5" i="35"/>
  <c r="G23" i="35" s="1"/>
  <c r="H5" i="35"/>
  <c r="H23" i="35" s="1"/>
  <c r="I5" i="35"/>
  <c r="I23" i="35" s="1"/>
  <c r="J5" i="35"/>
  <c r="K5" i="35"/>
  <c r="K23" i="35" s="1"/>
  <c r="L5" i="35"/>
  <c r="L23" i="35" s="1"/>
  <c r="M5" i="35"/>
  <c r="M23" i="35" s="1"/>
  <c r="N6" i="35"/>
  <c r="O6" i="35"/>
  <c r="N7" i="35"/>
  <c r="O7" i="35"/>
  <c r="N8" i="35"/>
  <c r="O8" i="35" s="1"/>
  <c r="N9" i="35"/>
  <c r="O9" i="35"/>
  <c r="D10" i="35"/>
  <c r="E10" i="35"/>
  <c r="F10" i="35"/>
  <c r="N10" i="35" s="1"/>
  <c r="O10" i="35" s="1"/>
  <c r="G10" i="35"/>
  <c r="H10" i="35"/>
  <c r="I10" i="35"/>
  <c r="J10" i="35"/>
  <c r="K10" i="35"/>
  <c r="L10" i="35"/>
  <c r="M10" i="35"/>
  <c r="N11" i="35"/>
  <c r="O11" i="35" s="1"/>
  <c r="N12" i="35"/>
  <c r="O12" i="35" s="1"/>
  <c r="D13" i="35"/>
  <c r="D23" i="35" s="1"/>
  <c r="E13" i="35"/>
  <c r="F13" i="35"/>
  <c r="G13" i="35"/>
  <c r="H13" i="35"/>
  <c r="I13" i="35"/>
  <c r="J13" i="35"/>
  <c r="K13" i="35"/>
  <c r="L13" i="35"/>
  <c r="M13" i="35"/>
  <c r="N14" i="35"/>
  <c r="O14" i="35"/>
  <c r="N15" i="35"/>
  <c r="O15" i="35"/>
  <c r="N16" i="35"/>
  <c r="O16" i="35" s="1"/>
  <c r="D17" i="35"/>
  <c r="E17" i="35"/>
  <c r="F17" i="35"/>
  <c r="G17" i="35"/>
  <c r="H17" i="35"/>
  <c r="I17" i="35"/>
  <c r="J17" i="35"/>
  <c r="K17" i="35"/>
  <c r="L17" i="35"/>
  <c r="M17" i="35"/>
  <c r="N17" i="35"/>
  <c r="O17" i="35"/>
  <c r="N18" i="35"/>
  <c r="O18" i="35"/>
  <c r="D19" i="35"/>
  <c r="N19" i="35" s="1"/>
  <c r="O19" i="35" s="1"/>
  <c r="E19" i="35"/>
  <c r="F19" i="35"/>
  <c r="G19" i="35"/>
  <c r="H19" i="35"/>
  <c r="I19" i="35"/>
  <c r="J19" i="35"/>
  <c r="K19" i="35"/>
  <c r="L19" i="35"/>
  <c r="M19" i="35"/>
  <c r="N20" i="35"/>
  <c r="O20" i="35" s="1"/>
  <c r="D21" i="35"/>
  <c r="E21" i="35"/>
  <c r="F21" i="35"/>
  <c r="G21" i="35"/>
  <c r="H21" i="35"/>
  <c r="I21" i="35"/>
  <c r="J21" i="35"/>
  <c r="K21" i="35"/>
  <c r="L21" i="35"/>
  <c r="M21" i="35"/>
  <c r="N21" i="35"/>
  <c r="O21" i="35" s="1"/>
  <c r="N22" i="35"/>
  <c r="O22" i="35" s="1"/>
  <c r="D5" i="36"/>
  <c r="E5" i="36"/>
  <c r="F5" i="36"/>
  <c r="G5" i="36"/>
  <c r="G23" i="36" s="1"/>
  <c r="H5" i="36"/>
  <c r="I5" i="36"/>
  <c r="J5" i="36"/>
  <c r="K5" i="36"/>
  <c r="K23" i="36" s="1"/>
  <c r="L5" i="36"/>
  <c r="M5" i="36"/>
  <c r="M23" i="36" s="1"/>
  <c r="N6" i="36"/>
  <c r="O6" i="36" s="1"/>
  <c r="N7" i="36"/>
  <c r="O7" i="36" s="1"/>
  <c r="N8" i="36"/>
  <c r="O8" i="36" s="1"/>
  <c r="N9" i="36"/>
  <c r="O9" i="36"/>
  <c r="D10" i="36"/>
  <c r="E10" i="36"/>
  <c r="F10" i="36"/>
  <c r="N10" i="36" s="1"/>
  <c r="O10" i="36" s="1"/>
  <c r="G10" i="36"/>
  <c r="H10" i="36"/>
  <c r="I10" i="36"/>
  <c r="J10" i="36"/>
  <c r="K10" i="36"/>
  <c r="L10" i="36"/>
  <c r="L23" i="36"/>
  <c r="M10" i="36"/>
  <c r="N11" i="36"/>
  <c r="O11" i="36"/>
  <c r="N12" i="36"/>
  <c r="O12" i="36"/>
  <c r="D13" i="36"/>
  <c r="N13" i="36" s="1"/>
  <c r="O13" i="36" s="1"/>
  <c r="E13" i="36"/>
  <c r="F13" i="36"/>
  <c r="G13" i="36"/>
  <c r="H13" i="36"/>
  <c r="I13" i="36"/>
  <c r="J13" i="36"/>
  <c r="K13" i="36"/>
  <c r="L13" i="36"/>
  <c r="M13" i="36"/>
  <c r="N14" i="36"/>
  <c r="O14" i="36"/>
  <c r="N15" i="36"/>
  <c r="O15" i="36"/>
  <c r="N16" i="36"/>
  <c r="O16" i="36" s="1"/>
  <c r="D17" i="36"/>
  <c r="N17" i="36" s="1"/>
  <c r="O17" i="36" s="1"/>
  <c r="E17" i="36"/>
  <c r="E23" i="36" s="1"/>
  <c r="F17" i="36"/>
  <c r="G17" i="36"/>
  <c r="H17" i="36"/>
  <c r="I17" i="36"/>
  <c r="J17" i="36"/>
  <c r="K17" i="36"/>
  <c r="L17" i="36"/>
  <c r="M17" i="36"/>
  <c r="N18" i="36"/>
  <c r="O18" i="36"/>
  <c r="D19" i="36"/>
  <c r="E19" i="36"/>
  <c r="F19" i="36"/>
  <c r="F23" i="36" s="1"/>
  <c r="G19" i="36"/>
  <c r="N19" i="36" s="1"/>
  <c r="O19" i="36" s="1"/>
  <c r="H19" i="36"/>
  <c r="H23" i="36" s="1"/>
  <c r="I19" i="36"/>
  <c r="J19" i="36"/>
  <c r="K19" i="36"/>
  <c r="L19" i="36"/>
  <c r="M19" i="36"/>
  <c r="N20" i="36"/>
  <c r="O20" i="36"/>
  <c r="D21" i="36"/>
  <c r="E21" i="36"/>
  <c r="F21" i="36"/>
  <c r="G21" i="36"/>
  <c r="H21" i="36"/>
  <c r="I21" i="36"/>
  <c r="J21" i="36"/>
  <c r="K21" i="36"/>
  <c r="L21" i="36"/>
  <c r="M21" i="36"/>
  <c r="N21" i="36"/>
  <c r="O21" i="36"/>
  <c r="N22" i="36"/>
  <c r="O22" i="36" s="1"/>
  <c r="I23" i="36"/>
  <c r="D5" i="37"/>
  <c r="E5" i="37"/>
  <c r="F5" i="37"/>
  <c r="G5" i="37"/>
  <c r="H5" i="37"/>
  <c r="I5" i="37"/>
  <c r="J5" i="37"/>
  <c r="K5" i="37"/>
  <c r="L5" i="37"/>
  <c r="M5" i="37"/>
  <c r="N6" i="37"/>
  <c r="O6" i="37"/>
  <c r="N7" i="37"/>
  <c r="O7" i="37"/>
  <c r="N8" i="37"/>
  <c r="O8" i="37"/>
  <c r="N9" i="37"/>
  <c r="O9" i="37"/>
  <c r="D10" i="37"/>
  <c r="D23" i="37" s="1"/>
  <c r="E10" i="37"/>
  <c r="F10" i="37"/>
  <c r="G10" i="37"/>
  <c r="H10" i="37"/>
  <c r="I10" i="37"/>
  <c r="J10" i="37"/>
  <c r="K10" i="37"/>
  <c r="L10" i="37"/>
  <c r="M10" i="37"/>
  <c r="N11" i="37"/>
  <c r="O11" i="37"/>
  <c r="N12" i="37"/>
  <c r="O12" i="37"/>
  <c r="D13" i="37"/>
  <c r="E13" i="37"/>
  <c r="E23" i="37" s="1"/>
  <c r="F13" i="37"/>
  <c r="F23" i="37" s="1"/>
  <c r="G13" i="37"/>
  <c r="G23" i="37" s="1"/>
  <c r="H13" i="37"/>
  <c r="H23" i="37" s="1"/>
  <c r="I13" i="37"/>
  <c r="I23" i="37" s="1"/>
  <c r="J13" i="37"/>
  <c r="J23" i="37" s="1"/>
  <c r="K13" i="37"/>
  <c r="L13" i="37"/>
  <c r="M13" i="37"/>
  <c r="N14" i="37"/>
  <c r="O14" i="37" s="1"/>
  <c r="N15" i="37"/>
  <c r="O15" i="37" s="1"/>
  <c r="N16" i="37"/>
  <c r="O16" i="37" s="1"/>
  <c r="D17" i="37"/>
  <c r="E17" i="37"/>
  <c r="F17" i="37"/>
  <c r="G17" i="37"/>
  <c r="N17" i="37" s="1"/>
  <c r="O17" i="37" s="1"/>
  <c r="H17" i="37"/>
  <c r="I17" i="37"/>
  <c r="J17" i="37"/>
  <c r="K17" i="37"/>
  <c r="K23" i="37" s="1"/>
  <c r="L17" i="37"/>
  <c r="M17" i="37"/>
  <c r="N18" i="37"/>
  <c r="O18" i="37" s="1"/>
  <c r="D19" i="37"/>
  <c r="E19" i="37"/>
  <c r="F19" i="37"/>
  <c r="G19" i="37"/>
  <c r="H19" i="37"/>
  <c r="I19" i="37"/>
  <c r="J19" i="37"/>
  <c r="K19" i="37"/>
  <c r="L19" i="37"/>
  <c r="N19" i="37" s="1"/>
  <c r="O19" i="37" s="1"/>
  <c r="M19" i="37"/>
  <c r="N20" i="37"/>
  <c r="O20" i="37"/>
  <c r="D21" i="37"/>
  <c r="N21" i="37" s="1"/>
  <c r="O21" i="37" s="1"/>
  <c r="E21" i="37"/>
  <c r="F21" i="37"/>
  <c r="G21" i="37"/>
  <c r="H21" i="37"/>
  <c r="I21" i="37"/>
  <c r="J21" i="37"/>
  <c r="K21" i="37"/>
  <c r="L21" i="37"/>
  <c r="M21" i="37"/>
  <c r="N22" i="37"/>
  <c r="O22" i="37"/>
  <c r="L23" i="37"/>
  <c r="M23" i="37"/>
  <c r="N17" i="39"/>
  <c r="O17" i="39"/>
  <c r="N10" i="39"/>
  <c r="O10" i="39" s="1"/>
  <c r="J23" i="36"/>
  <c r="J23" i="35"/>
  <c r="F23" i="35"/>
  <c r="N5" i="36"/>
  <c r="O5" i="36" s="1"/>
  <c r="N5" i="37"/>
  <c r="O5" i="37"/>
  <c r="N10" i="40"/>
  <c r="O10" i="40" s="1"/>
  <c r="N21" i="42"/>
  <c r="O21" i="42"/>
  <c r="N19" i="43"/>
  <c r="O19" i="43"/>
  <c r="N13" i="43"/>
  <c r="O13" i="43"/>
  <c r="N10" i="44"/>
  <c r="O10" i="44" s="1"/>
  <c r="N5" i="44"/>
  <c r="O5" i="44"/>
  <c r="N10" i="45"/>
  <c r="O10" i="45"/>
  <c r="N5" i="45"/>
  <c r="O5" i="45"/>
  <c r="N17" i="46"/>
  <c r="O17" i="46"/>
  <c r="O11" i="49" l="1"/>
  <c r="P11" i="49" s="1"/>
  <c r="O18" i="49"/>
  <c r="P18" i="49" s="1"/>
  <c r="O20" i="49"/>
  <c r="P20" i="49" s="1"/>
  <c r="O22" i="49"/>
  <c r="P22" i="49" s="1"/>
  <c r="O14" i="49"/>
  <c r="P14" i="49" s="1"/>
  <c r="O5" i="49"/>
  <c r="P5" i="49" s="1"/>
  <c r="N23" i="34"/>
  <c r="O23" i="34" s="1"/>
  <c r="N23" i="41"/>
  <c r="O23" i="41" s="1"/>
  <c r="N25" i="45"/>
  <c r="O25" i="45" s="1"/>
  <c r="N23" i="40"/>
  <c r="O23" i="40" s="1"/>
  <c r="N25" i="44"/>
  <c r="O25" i="44" s="1"/>
  <c r="N23" i="37"/>
  <c r="O23" i="37" s="1"/>
  <c r="N23" i="35"/>
  <c r="O23" i="35" s="1"/>
  <c r="N23" i="42"/>
  <c r="O23" i="42" s="1"/>
  <c r="J23" i="43"/>
  <c r="N23" i="43" s="1"/>
  <c r="O23" i="43" s="1"/>
  <c r="H25" i="46"/>
  <c r="N25" i="46" s="1"/>
  <c r="O25" i="46" s="1"/>
  <c r="N10" i="37"/>
  <c r="O10" i="37" s="1"/>
  <c r="D23" i="36"/>
  <c r="N23" i="36" s="1"/>
  <c r="O23" i="36" s="1"/>
  <c r="N5" i="40"/>
  <c r="O5" i="40" s="1"/>
  <c r="N5" i="34"/>
  <c r="O5" i="34" s="1"/>
  <c r="I23" i="39"/>
  <c r="N23" i="39" s="1"/>
  <c r="O23" i="39" s="1"/>
  <c r="N5" i="35"/>
  <c r="O5" i="35" s="1"/>
  <c r="N13" i="45"/>
  <c r="O13" i="45" s="1"/>
  <c r="D27" i="47"/>
  <c r="O27" i="47" s="1"/>
  <c r="P27" i="47" s="1"/>
  <c r="D24" i="38"/>
  <c r="N24" i="38" s="1"/>
  <c r="O24" i="38" s="1"/>
  <c r="D23" i="33"/>
  <c r="N23" i="33" s="1"/>
  <c r="O23" i="33" s="1"/>
  <c r="N5" i="41"/>
  <c r="O5" i="41" s="1"/>
  <c r="N13" i="37"/>
  <c r="O13" i="37" s="1"/>
  <c r="N13" i="35"/>
  <c r="O13" i="35" s="1"/>
  <c r="D27" i="48"/>
  <c r="O27" i="48" s="1"/>
  <c r="P27" i="48" s="1"/>
  <c r="O25" i="49" l="1"/>
  <c r="P25" i="49" s="1"/>
</calcChain>
</file>

<file path=xl/sharedStrings.xml><?xml version="1.0" encoding="utf-8"?>
<sst xmlns="http://schemas.openxmlformats.org/spreadsheetml/2006/main" count="683" uniqueCount="89">
  <si>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</si>
  <si>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</si>
  <si>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</si>
  <si>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</si>
  <si>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</si>
  <si>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</si>
  <si>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</si>
  <si>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</si>
  <si>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</si>
  <si>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</si>
  <si>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</si>
  <si>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</si>
  <si>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</si>
  <si>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</si>
  <si>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</si>
  <si>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</si>
  <si>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</si>
  <si>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</si>
  <si>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</si>
  <si>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</si>
  <si>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</si>
  <si>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</si>
  <si>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</si>
  <si>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</si>
  <si>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</si>
  <si>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</si>
  <si>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</si>
  <si>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</si>
  <si>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</si>
  <si>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</si>
  <si>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</si>
  <si>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</si>
  <si>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</si>
  <si>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Other Culture / Recreation</t>
  </si>
  <si>
    <t>Inter-Fund Group Transfers Out</t>
  </si>
  <si>
    <t>Other Uses and Non-Operating</t>
  </si>
  <si>
    <t>2009 Municipal Population:</t>
  </si>
  <si>
    <t>Lake Clarke Shores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</si>
  <si>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</si>
  <si>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</si>
  <si>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</si>
  <si>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</si>
  <si>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</si>
  <si>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</si>
  <si>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</si>
  <si>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</si>
  <si>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</si>
  <si>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</si>
  <si>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Executive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</si>
  <si>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</si>
  <si>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</si>
  <si>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</si>
  <si>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</si>
  <si>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</si>
  <si>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</si>
  <si>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</si>
  <si>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</si>
  <si>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</si>
  <si>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</si>
  <si>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</si>
  <si>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</si>
  <si>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</si>
  <si>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</si>
  <si>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</si>
  <si>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</si>
  <si>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</si>
  <si>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</si>
  <si>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Economic Environment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</si>
  <si>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</si>
  <si>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</si>
  <si>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</si>
  <si>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</si>
  <si>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</si>
  <si>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</si>
  <si>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</si>
  <si>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</si>
  <si>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</si>
  <si>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</si>
  <si>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 Utility Services</t>
  </si>
  <si>
    <t>Employment Opportunity and Development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</si>
  <si>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</si>
  <si>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</si>
  <si>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</si>
  <si>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</si>
  <si>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</si>
  <si>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Debt Service Payments</t>
  </si>
  <si>
    <t>Cultural Services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</si>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</sst>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B616-B32F-4891-99A7-38B998A90F4F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75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76</v>
      </c>
      <c r="N4" s="98" t="s">
        <v>5</v>
      </c>
      <c r="O4" s="98" t="s">
        <v>77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1249730</v>
      </c>
      <c r="E5" s="103">
        <f>SUM(E6:E10)</f>
        <v>133012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1382742</v>
      </c>
      <c r="P5" s="105">
        <f>(O5/P$27)</f>
        <v>388.84758155230594</v>
      </c>
      <c r="Q5" s="106"/>
    </row>
    <row r="6" spans="1:134">
      <c r="A6" s="108"/>
      <c r="B6" s="109">
        <v>512</v>
      </c>
      <c r="C6" s="110" t="s">
        <v>48</v>
      </c>
      <c r="D6" s="111">
        <v>23912</v>
      </c>
      <c r="E6" s="111">
        <v>30451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10" si="0">SUM(D6:N6)</f>
        <v>54363</v>
      </c>
      <c r="P6" s="112">
        <f>(O6/P$27)</f>
        <v>15.287682789651294</v>
      </c>
      <c r="Q6" s="113"/>
    </row>
    <row r="7" spans="1:134">
      <c r="A7" s="108"/>
      <c r="B7" s="109">
        <v>513</v>
      </c>
      <c r="C7" s="110" t="s">
        <v>20</v>
      </c>
      <c r="D7" s="111">
        <v>524743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524743</v>
      </c>
      <c r="P7" s="112">
        <f>(O7/P$27)</f>
        <v>147.56552305961756</v>
      </c>
      <c r="Q7" s="113"/>
    </row>
    <row r="8" spans="1:134">
      <c r="A8" s="108"/>
      <c r="B8" s="109">
        <v>514</v>
      </c>
      <c r="C8" s="110" t="s">
        <v>21</v>
      </c>
      <c r="D8" s="111">
        <v>97666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97666</v>
      </c>
      <c r="P8" s="112">
        <f>(O8/P$27)</f>
        <v>27.465129358830147</v>
      </c>
      <c r="Q8" s="113"/>
    </row>
    <row r="9" spans="1:134">
      <c r="A9" s="108"/>
      <c r="B9" s="109">
        <v>517</v>
      </c>
      <c r="C9" s="110" t="s">
        <v>85</v>
      </c>
      <c r="D9" s="111">
        <v>167158</v>
      </c>
      <c r="E9" s="111">
        <v>102561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269719</v>
      </c>
      <c r="P9" s="112">
        <f>(O9/P$27)</f>
        <v>75.848987626546688</v>
      </c>
      <c r="Q9" s="113"/>
    </row>
    <row r="10" spans="1:134">
      <c r="A10" s="108"/>
      <c r="B10" s="109">
        <v>519</v>
      </c>
      <c r="C10" s="110" t="s">
        <v>22</v>
      </c>
      <c r="D10" s="111">
        <v>436251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436251</v>
      </c>
      <c r="P10" s="112">
        <f>(O10/P$27)</f>
        <v>122.68025871766029</v>
      </c>
      <c r="Q10" s="113"/>
    </row>
    <row r="11" spans="1:134" ht="15.75">
      <c r="A11" s="114" t="s">
        <v>23</v>
      </c>
      <c r="B11" s="115"/>
      <c r="C11" s="116"/>
      <c r="D11" s="117">
        <f>SUM(D12:D13)</f>
        <v>1915457</v>
      </c>
      <c r="E11" s="117">
        <f>SUM(E12:E13)</f>
        <v>1565</v>
      </c>
      <c r="F11" s="117">
        <f>SUM(F12:F13)</f>
        <v>0</v>
      </c>
      <c r="G11" s="117">
        <f>SUM(G12:G13)</f>
        <v>0</v>
      </c>
      <c r="H11" s="117">
        <f>SUM(H12:H13)</f>
        <v>0</v>
      </c>
      <c r="I11" s="117">
        <f>SUM(I12:I13)</f>
        <v>0</v>
      </c>
      <c r="J11" s="117">
        <f>SUM(J12:J13)</f>
        <v>0</v>
      </c>
      <c r="K11" s="117">
        <f>SUM(K12:K13)</f>
        <v>0</v>
      </c>
      <c r="L11" s="117">
        <f>SUM(L12:L13)</f>
        <v>0</v>
      </c>
      <c r="M11" s="117">
        <f>SUM(M12:M13)</f>
        <v>0</v>
      </c>
      <c r="N11" s="117">
        <f>SUM(N12:N13)</f>
        <v>0</v>
      </c>
      <c r="O11" s="118">
        <f>SUM(D11:N11)</f>
        <v>1917022</v>
      </c>
      <c r="P11" s="119">
        <f>(O11/P$27)</f>
        <v>539.09505061867264</v>
      </c>
      <c r="Q11" s="120"/>
    </row>
    <row r="12" spans="1:134">
      <c r="A12" s="108"/>
      <c r="B12" s="109">
        <v>521</v>
      </c>
      <c r="C12" s="110" t="s">
        <v>24</v>
      </c>
      <c r="D12" s="111">
        <v>1656604</v>
      </c>
      <c r="E12" s="111">
        <v>1565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1658169</v>
      </c>
      <c r="P12" s="112">
        <f>(O12/P$27)</f>
        <v>466.30174353205848</v>
      </c>
      <c r="Q12" s="113"/>
    </row>
    <row r="13" spans="1:134">
      <c r="A13" s="108"/>
      <c r="B13" s="109">
        <v>524</v>
      </c>
      <c r="C13" s="110" t="s">
        <v>25</v>
      </c>
      <c r="D13" s="111">
        <v>258853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" si="1">SUM(D13:N13)</f>
        <v>258853</v>
      </c>
      <c r="P13" s="112">
        <f>(O13/P$27)</f>
        <v>72.793307086614178</v>
      </c>
      <c r="Q13" s="113"/>
    </row>
    <row r="14" spans="1:134" ht="15.75">
      <c r="A14" s="114" t="s">
        <v>26</v>
      </c>
      <c r="B14" s="115"/>
      <c r="C14" s="116"/>
      <c r="D14" s="117">
        <f>SUM(D15:D17)</f>
        <v>498922</v>
      </c>
      <c r="E14" s="117">
        <f>SUM(E15:E17)</f>
        <v>0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3500090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3999012</v>
      </c>
      <c r="P14" s="119">
        <f>(O14/P$27)</f>
        <v>1124.5815523059618</v>
      </c>
      <c r="Q14" s="120"/>
    </row>
    <row r="15" spans="1:134">
      <c r="A15" s="108"/>
      <c r="B15" s="109">
        <v>533</v>
      </c>
      <c r="C15" s="110" t="s">
        <v>78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3500090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1" si="2">SUM(D15:N15)</f>
        <v>3500090</v>
      </c>
      <c r="P15" s="112">
        <f>(O15/P$27)</f>
        <v>984.27727784027002</v>
      </c>
      <c r="Q15" s="113"/>
    </row>
    <row r="16" spans="1:134">
      <c r="A16" s="108"/>
      <c r="B16" s="109">
        <v>534</v>
      </c>
      <c r="C16" s="110" t="s">
        <v>27</v>
      </c>
      <c r="D16" s="111">
        <v>302753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2"/>
        <v>302753</v>
      </c>
      <c r="P16" s="112">
        <f>(O16/P$27)</f>
        <v>85.13863892013498</v>
      </c>
      <c r="Q16" s="113"/>
    </row>
    <row r="17" spans="1:120">
      <c r="A17" s="108"/>
      <c r="B17" s="109">
        <v>539</v>
      </c>
      <c r="C17" s="110" t="s">
        <v>29</v>
      </c>
      <c r="D17" s="111">
        <v>196169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196169</v>
      </c>
      <c r="P17" s="112">
        <f>(O17/P$27)</f>
        <v>55.165635545556803</v>
      </c>
      <c r="Q17" s="113"/>
    </row>
    <row r="18" spans="1:120" ht="15.75">
      <c r="A18" s="114" t="s">
        <v>30</v>
      </c>
      <c r="B18" s="115"/>
      <c r="C18" s="116"/>
      <c r="D18" s="117">
        <f>SUM(D19:D19)</f>
        <v>116308</v>
      </c>
      <c r="E18" s="117">
        <f>SUM(E19:E19)</f>
        <v>124560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 t="shared" si="2"/>
        <v>240868</v>
      </c>
      <c r="P18" s="119">
        <f>(O18/P$27)</f>
        <v>67.73565804274466</v>
      </c>
      <c r="Q18" s="120"/>
    </row>
    <row r="19" spans="1:120">
      <c r="A19" s="108"/>
      <c r="B19" s="109">
        <v>541</v>
      </c>
      <c r="C19" s="110" t="s">
        <v>31</v>
      </c>
      <c r="D19" s="111">
        <v>116308</v>
      </c>
      <c r="E19" s="111">
        <v>124560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240868</v>
      </c>
      <c r="P19" s="112">
        <f>(O19/P$27)</f>
        <v>67.73565804274466</v>
      </c>
      <c r="Q19" s="113"/>
    </row>
    <row r="20" spans="1:120" ht="15.75">
      <c r="A20" s="114" t="s">
        <v>32</v>
      </c>
      <c r="B20" s="115"/>
      <c r="C20" s="116"/>
      <c r="D20" s="117">
        <f>SUM(D21:D21)</f>
        <v>288125</v>
      </c>
      <c r="E20" s="117">
        <f>SUM(E21:E21)</f>
        <v>0</v>
      </c>
      <c r="F20" s="117">
        <f>SUM(F21:F21)</f>
        <v>0</v>
      </c>
      <c r="G20" s="117">
        <f>SUM(G21:G21)</f>
        <v>0</v>
      </c>
      <c r="H20" s="117">
        <f>SUM(H21:H21)</f>
        <v>0</v>
      </c>
      <c r="I20" s="117">
        <f>SUM(I21:I21)</f>
        <v>0</v>
      </c>
      <c r="J20" s="117">
        <f>SUM(J21:J21)</f>
        <v>0</v>
      </c>
      <c r="K20" s="117">
        <f>SUM(K21:K21)</f>
        <v>0</v>
      </c>
      <c r="L20" s="117">
        <f>SUM(L21:L21)</f>
        <v>0</v>
      </c>
      <c r="M20" s="117">
        <f>SUM(M21:M21)</f>
        <v>0</v>
      </c>
      <c r="N20" s="117">
        <f>SUM(N21:N21)</f>
        <v>0</v>
      </c>
      <c r="O20" s="117">
        <f>SUM(D20:N20)</f>
        <v>288125</v>
      </c>
      <c r="P20" s="119">
        <f>(O20/P$27)</f>
        <v>81.025028121484809</v>
      </c>
      <c r="Q20" s="113"/>
    </row>
    <row r="21" spans="1:120">
      <c r="A21" s="108"/>
      <c r="B21" s="109">
        <v>573</v>
      </c>
      <c r="C21" s="110" t="s">
        <v>86</v>
      </c>
      <c r="D21" s="111">
        <v>288125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288125</v>
      </c>
      <c r="P21" s="112">
        <f>(O21/P$27)</f>
        <v>81.025028121484809</v>
      </c>
      <c r="Q21" s="113"/>
    </row>
    <row r="22" spans="1:120" ht="15.75">
      <c r="A22" s="114" t="s">
        <v>35</v>
      </c>
      <c r="B22" s="115"/>
      <c r="C22" s="116"/>
      <c r="D22" s="117">
        <f>SUM(D23:D24)</f>
        <v>0</v>
      </c>
      <c r="E22" s="117">
        <f>SUM(E23:E24)</f>
        <v>1163233</v>
      </c>
      <c r="F22" s="117">
        <f>SUM(F23:F24)</f>
        <v>0</v>
      </c>
      <c r="G22" s="117">
        <f>SUM(G23:G24)</f>
        <v>0</v>
      </c>
      <c r="H22" s="117">
        <f>SUM(H23:H24)</f>
        <v>0</v>
      </c>
      <c r="I22" s="117">
        <f>SUM(I23:I24)</f>
        <v>241239</v>
      </c>
      <c r="J22" s="117">
        <f>SUM(J23:J24)</f>
        <v>0</v>
      </c>
      <c r="K22" s="117">
        <f>SUM(K23:K24)</f>
        <v>0</v>
      </c>
      <c r="L22" s="117">
        <f>SUM(L23:L24)</f>
        <v>0</v>
      </c>
      <c r="M22" s="117">
        <f>SUM(M23:M24)</f>
        <v>0</v>
      </c>
      <c r="N22" s="117">
        <f>SUM(N23:N24)</f>
        <v>0</v>
      </c>
      <c r="O22" s="117">
        <f>SUM(D22:N22)</f>
        <v>1404472</v>
      </c>
      <c r="P22" s="119">
        <f>(O22/P$27)</f>
        <v>394.9583802024747</v>
      </c>
      <c r="Q22" s="113"/>
    </row>
    <row r="23" spans="1:120">
      <c r="A23" s="108"/>
      <c r="B23" s="109">
        <v>581</v>
      </c>
      <c r="C23" s="110" t="s">
        <v>80</v>
      </c>
      <c r="D23" s="111">
        <v>0</v>
      </c>
      <c r="E23" s="111">
        <v>1163233</v>
      </c>
      <c r="F23" s="111">
        <v>0</v>
      </c>
      <c r="G23" s="111">
        <v>0</v>
      </c>
      <c r="H23" s="111">
        <v>0</v>
      </c>
      <c r="I23" s="111">
        <v>180000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>SUM(D23:N23)</f>
        <v>1343233</v>
      </c>
      <c r="P23" s="112">
        <f>(O23/P$27)</f>
        <v>377.73706411698538</v>
      </c>
      <c r="Q23" s="113"/>
    </row>
    <row r="24" spans="1:120" ht="15.75" thickBot="1">
      <c r="A24" s="108"/>
      <c r="B24" s="109">
        <v>591</v>
      </c>
      <c r="C24" s="110" t="s">
        <v>87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61239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ref="O24" si="3">SUM(D24:N24)</f>
        <v>61239</v>
      </c>
      <c r="P24" s="112">
        <f>(O24/P$27)</f>
        <v>17.221316085489313</v>
      </c>
      <c r="Q24" s="113"/>
    </row>
    <row r="25" spans="1:120" ht="16.5" thickBot="1">
      <c r="A25" s="121" t="s">
        <v>10</v>
      </c>
      <c r="B25" s="122"/>
      <c r="C25" s="123"/>
      <c r="D25" s="124">
        <f>SUM(D5,D11,D14,D18,D20,D22)</f>
        <v>4068542</v>
      </c>
      <c r="E25" s="124">
        <f t="shared" ref="E25:N25" si="4">SUM(E5,E11,E14,E18,E20,E22)</f>
        <v>1422370</v>
      </c>
      <c r="F25" s="124">
        <f t="shared" si="4"/>
        <v>0</v>
      </c>
      <c r="G25" s="124">
        <f t="shared" si="4"/>
        <v>0</v>
      </c>
      <c r="H25" s="124">
        <f t="shared" si="4"/>
        <v>0</v>
      </c>
      <c r="I25" s="124">
        <f t="shared" si="4"/>
        <v>3741329</v>
      </c>
      <c r="J25" s="124">
        <f t="shared" si="4"/>
        <v>0</v>
      </c>
      <c r="K25" s="124">
        <f t="shared" si="4"/>
        <v>0</v>
      </c>
      <c r="L25" s="124">
        <f t="shared" si="4"/>
        <v>0</v>
      </c>
      <c r="M25" s="124">
        <f t="shared" si="4"/>
        <v>0</v>
      </c>
      <c r="N25" s="124">
        <f t="shared" si="4"/>
        <v>0</v>
      </c>
      <c r="O25" s="124">
        <f>SUM(D25:N25)</f>
        <v>9232241</v>
      </c>
      <c r="P25" s="125">
        <f>(O25/P$27)</f>
        <v>2596.2432508436445</v>
      </c>
      <c r="Q25" s="106"/>
      <c r="R25" s="12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</row>
    <row r="26" spans="1:120">
      <c r="A26" s="127"/>
      <c r="B26" s="128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30"/>
    </row>
    <row r="27" spans="1:120">
      <c r="A27" s="131"/>
      <c r="B27" s="132"/>
      <c r="C27" s="132"/>
      <c r="D27" s="133"/>
      <c r="E27" s="133"/>
      <c r="F27" s="133"/>
      <c r="G27" s="133"/>
      <c r="H27" s="133"/>
      <c r="I27" s="133"/>
      <c r="J27" s="133"/>
      <c r="K27" s="133"/>
      <c r="L27" s="133"/>
      <c r="M27" s="136" t="s">
        <v>88</v>
      </c>
      <c r="N27" s="136"/>
      <c r="O27" s="136"/>
      <c r="P27" s="134">
        <v>3556</v>
      </c>
    </row>
    <row r="28" spans="1:120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  <row r="29" spans="1:120" ht="15.75" customHeight="1" thickBot="1">
      <c r="A29" s="140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2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685090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685090</v>
      </c>
      <c r="O5" s="58">
        <f t="shared" ref="O5:O23" si="2">(N5/O$25)</f>
        <v>203.89583333333334</v>
      </c>
      <c r="P5" s="59"/>
    </row>
    <row r="6" spans="1:133">
      <c r="A6" s="61"/>
      <c r="B6" s="62">
        <v>511</v>
      </c>
      <c r="C6" s="63" t="s">
        <v>19</v>
      </c>
      <c r="D6" s="64">
        <v>9422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9422</v>
      </c>
      <c r="O6" s="65">
        <f t="shared" si="2"/>
        <v>2.8041666666666667</v>
      </c>
      <c r="P6" s="66"/>
    </row>
    <row r="7" spans="1:133">
      <c r="A7" s="61"/>
      <c r="B7" s="62">
        <v>513</v>
      </c>
      <c r="C7" s="63" t="s">
        <v>20</v>
      </c>
      <c r="D7" s="64">
        <v>395313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395313</v>
      </c>
      <c r="O7" s="65">
        <f t="shared" si="2"/>
        <v>117.65267857142857</v>
      </c>
      <c r="P7" s="66"/>
    </row>
    <row r="8" spans="1:133">
      <c r="A8" s="61"/>
      <c r="B8" s="62">
        <v>514</v>
      </c>
      <c r="C8" s="63" t="s">
        <v>21</v>
      </c>
      <c r="D8" s="64">
        <v>105956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105956</v>
      </c>
      <c r="O8" s="65">
        <f t="shared" si="2"/>
        <v>31.534523809523808</v>
      </c>
      <c r="P8" s="66"/>
    </row>
    <row r="9" spans="1:133">
      <c r="A9" s="61"/>
      <c r="B9" s="62">
        <v>519</v>
      </c>
      <c r="C9" s="63" t="s">
        <v>51</v>
      </c>
      <c r="D9" s="64">
        <v>174399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174399</v>
      </c>
      <c r="O9" s="65">
        <f t="shared" si="2"/>
        <v>51.904464285714283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SUM(D11:D12)</f>
        <v>1436460</v>
      </c>
      <c r="E10" s="70">
        <f t="shared" si="3"/>
        <v>38747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1475207</v>
      </c>
      <c r="O10" s="72">
        <f t="shared" si="2"/>
        <v>439.0497023809524</v>
      </c>
      <c r="P10" s="73"/>
    </row>
    <row r="11" spans="1:133">
      <c r="A11" s="61"/>
      <c r="B11" s="62">
        <v>521</v>
      </c>
      <c r="C11" s="63" t="s">
        <v>24</v>
      </c>
      <c r="D11" s="64">
        <v>1213849</v>
      </c>
      <c r="E11" s="64">
        <v>38747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1252596</v>
      </c>
      <c r="O11" s="65">
        <f t="shared" si="2"/>
        <v>372.79642857142858</v>
      </c>
      <c r="P11" s="66"/>
    </row>
    <row r="12" spans="1:133">
      <c r="A12" s="61"/>
      <c r="B12" s="62">
        <v>524</v>
      </c>
      <c r="C12" s="63" t="s">
        <v>25</v>
      </c>
      <c r="D12" s="64">
        <v>222611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222611</v>
      </c>
      <c r="O12" s="65">
        <f t="shared" si="2"/>
        <v>66.253273809523805</v>
      </c>
      <c r="P12" s="66"/>
    </row>
    <row r="13" spans="1:133" ht="15.75">
      <c r="A13" s="67" t="s">
        <v>26</v>
      </c>
      <c r="B13" s="68"/>
      <c r="C13" s="69"/>
      <c r="D13" s="70">
        <f t="shared" ref="D13:M13" si="4">SUM(D14:D16)</f>
        <v>305155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2138311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2443466</v>
      </c>
      <c r="O13" s="72">
        <f t="shared" si="2"/>
        <v>727.22202380952376</v>
      </c>
      <c r="P13" s="73"/>
    </row>
    <row r="14" spans="1:133">
      <c r="A14" s="61"/>
      <c r="B14" s="62">
        <v>534</v>
      </c>
      <c r="C14" s="63" t="s">
        <v>52</v>
      </c>
      <c r="D14" s="64">
        <v>222758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222758</v>
      </c>
      <c r="O14" s="65">
        <f t="shared" si="2"/>
        <v>66.297023809523807</v>
      </c>
      <c r="P14" s="66"/>
    </row>
    <row r="15" spans="1:133">
      <c r="A15" s="61"/>
      <c r="B15" s="62">
        <v>536</v>
      </c>
      <c r="C15" s="63" t="s">
        <v>53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2138311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2138311</v>
      </c>
      <c r="O15" s="65">
        <f t="shared" si="2"/>
        <v>636.40208333333328</v>
      </c>
      <c r="P15" s="66"/>
    </row>
    <row r="16" spans="1:133">
      <c r="A16" s="61"/>
      <c r="B16" s="62">
        <v>539</v>
      </c>
      <c r="C16" s="63" t="s">
        <v>29</v>
      </c>
      <c r="D16" s="64">
        <v>82397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82397</v>
      </c>
      <c r="O16" s="65">
        <f t="shared" si="2"/>
        <v>24.522916666666667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SUM(D18:D18)</f>
        <v>79411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79411</v>
      </c>
      <c r="O17" s="72">
        <f t="shared" si="2"/>
        <v>23.634226190476191</v>
      </c>
      <c r="P17" s="73"/>
    </row>
    <row r="18" spans="1:119">
      <c r="A18" s="61"/>
      <c r="B18" s="62">
        <v>541</v>
      </c>
      <c r="C18" s="63" t="s">
        <v>54</v>
      </c>
      <c r="D18" s="64">
        <v>79411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79411</v>
      </c>
      <c r="O18" s="65">
        <f t="shared" si="2"/>
        <v>23.634226190476191</v>
      </c>
      <c r="P18" s="66"/>
    </row>
    <row r="19" spans="1:119" ht="15.75">
      <c r="A19" s="67" t="s">
        <v>32</v>
      </c>
      <c r="B19" s="68"/>
      <c r="C19" s="69"/>
      <c r="D19" s="70">
        <f t="shared" ref="D19:M19" si="6">SUM(D20:D20)</f>
        <v>94349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94349</v>
      </c>
      <c r="O19" s="72">
        <f t="shared" si="2"/>
        <v>28.080059523809524</v>
      </c>
      <c r="P19" s="66"/>
    </row>
    <row r="20" spans="1:119">
      <c r="A20" s="61"/>
      <c r="B20" s="62">
        <v>579</v>
      </c>
      <c r="C20" s="63" t="s">
        <v>33</v>
      </c>
      <c r="D20" s="64">
        <v>94349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94349</v>
      </c>
      <c r="O20" s="65">
        <f t="shared" si="2"/>
        <v>28.080059523809524</v>
      </c>
      <c r="P20" s="66"/>
    </row>
    <row r="21" spans="1:119" ht="15.75">
      <c r="A21" s="67" t="s">
        <v>55</v>
      </c>
      <c r="B21" s="68"/>
      <c r="C21" s="69"/>
      <c r="D21" s="70">
        <f t="shared" ref="D21:M21" si="7">SUM(D22:D22)</f>
        <v>0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220000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1"/>
        <v>220000</v>
      </c>
      <c r="O21" s="72">
        <f t="shared" si="2"/>
        <v>65.476190476190482</v>
      </c>
      <c r="P21" s="66"/>
    </row>
    <row r="22" spans="1:119" ht="15.75" thickBot="1">
      <c r="A22" s="61"/>
      <c r="B22" s="62">
        <v>581</v>
      </c>
      <c r="C22" s="63" t="s">
        <v>56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220000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220000</v>
      </c>
      <c r="O22" s="65">
        <f t="shared" si="2"/>
        <v>65.476190476190482</v>
      </c>
      <c r="P22" s="66"/>
    </row>
    <row r="23" spans="1:119" ht="16.5" thickBot="1">
      <c r="A23" s="74" t="s">
        <v>10</v>
      </c>
      <c r="B23" s="75"/>
      <c r="C23" s="76"/>
      <c r="D23" s="77">
        <f>SUM(D5,D10,D13,D17,D19,D21)</f>
        <v>2600465</v>
      </c>
      <c r="E23" s="77">
        <f t="shared" ref="E23:M23" si="8">SUM(E5,E10,E13,E17,E19,E21)</f>
        <v>38747</v>
      </c>
      <c r="F23" s="77">
        <f t="shared" si="8"/>
        <v>0</v>
      </c>
      <c r="G23" s="77">
        <f t="shared" si="8"/>
        <v>0</v>
      </c>
      <c r="H23" s="77">
        <f t="shared" si="8"/>
        <v>0</v>
      </c>
      <c r="I23" s="77">
        <f t="shared" si="8"/>
        <v>2358311</v>
      </c>
      <c r="J23" s="77">
        <f t="shared" si="8"/>
        <v>0</v>
      </c>
      <c r="K23" s="77">
        <f t="shared" si="8"/>
        <v>0</v>
      </c>
      <c r="L23" s="77">
        <f t="shared" si="8"/>
        <v>0</v>
      </c>
      <c r="M23" s="77">
        <f t="shared" si="8"/>
        <v>0</v>
      </c>
      <c r="N23" s="77">
        <f t="shared" si="1"/>
        <v>4997523</v>
      </c>
      <c r="O23" s="78">
        <f t="shared" si="2"/>
        <v>1487.3580357142857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74" t="s">
        <v>57</v>
      </c>
      <c r="M25" s="174"/>
      <c r="N25" s="174"/>
      <c r="O25" s="88">
        <v>3360</v>
      </c>
    </row>
    <row r="26" spans="1:119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  <row r="27" spans="1:119" ht="15.75" customHeight="1" thickBot="1">
      <c r="A27" s="178" t="s">
        <v>40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8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743032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743032</v>
      </c>
      <c r="O5" s="30">
        <f t="shared" ref="O5:O23" si="2">(N5/O$25)</f>
        <v>220.61520190023754</v>
      </c>
      <c r="P5" s="6"/>
    </row>
    <row r="6" spans="1:133">
      <c r="A6" s="12"/>
      <c r="B6" s="42">
        <v>511</v>
      </c>
      <c r="C6" s="19" t="s">
        <v>19</v>
      </c>
      <c r="D6" s="43">
        <v>11184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11184</v>
      </c>
      <c r="O6" s="44">
        <f t="shared" si="2"/>
        <v>3.3206650831353919</v>
      </c>
      <c r="P6" s="9"/>
    </row>
    <row r="7" spans="1:133">
      <c r="A7" s="12"/>
      <c r="B7" s="42">
        <v>513</v>
      </c>
      <c r="C7" s="19" t="s">
        <v>20</v>
      </c>
      <c r="D7" s="43">
        <v>386300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386300</v>
      </c>
      <c r="O7" s="44">
        <f t="shared" si="2"/>
        <v>114.69714964370546</v>
      </c>
      <c r="P7" s="9"/>
    </row>
    <row r="8" spans="1:133">
      <c r="A8" s="12"/>
      <c r="B8" s="42">
        <v>514</v>
      </c>
      <c r="C8" s="19" t="s">
        <v>21</v>
      </c>
      <c r="D8" s="43">
        <v>101976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101976</v>
      </c>
      <c r="O8" s="44">
        <f t="shared" si="2"/>
        <v>30.277909738717341</v>
      </c>
      <c r="P8" s="9"/>
    </row>
    <row r="9" spans="1:133">
      <c r="A9" s="12"/>
      <c r="B9" s="42">
        <v>519</v>
      </c>
      <c r="C9" s="19" t="s">
        <v>22</v>
      </c>
      <c r="D9" s="43">
        <v>243572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243572</v>
      </c>
      <c r="O9" s="44">
        <f t="shared" si="2"/>
        <v>72.319477434679328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1351977</v>
      </c>
      <c r="E10" s="29">
        <f t="shared" si="3"/>
        <v>27086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1379063</v>
      </c>
      <c r="O10" s="41">
        <f t="shared" si="2"/>
        <v>409.46051068883611</v>
      </c>
      <c r="P10" s="10"/>
    </row>
    <row r="11" spans="1:133">
      <c r="A11" s="12"/>
      <c r="B11" s="42">
        <v>521</v>
      </c>
      <c r="C11" s="19" t="s">
        <v>24</v>
      </c>
      <c r="D11" s="43">
        <v>1147516</v>
      </c>
      <c r="E11" s="43">
        <v>27086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1174602</v>
      </c>
      <c r="O11" s="44">
        <f t="shared" si="2"/>
        <v>348.75356294536817</v>
      </c>
      <c r="P11" s="9"/>
    </row>
    <row r="12" spans="1:133">
      <c r="A12" s="12"/>
      <c r="B12" s="42">
        <v>524</v>
      </c>
      <c r="C12" s="19" t="s">
        <v>25</v>
      </c>
      <c r="D12" s="43">
        <v>204461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204461</v>
      </c>
      <c r="O12" s="44">
        <f t="shared" si="2"/>
        <v>60.706947743467936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359594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2554047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2913641</v>
      </c>
      <c r="O13" s="41">
        <f t="shared" si="2"/>
        <v>865.09530878859857</v>
      </c>
      <c r="P13" s="10"/>
    </row>
    <row r="14" spans="1:133">
      <c r="A14" s="12"/>
      <c r="B14" s="42">
        <v>534</v>
      </c>
      <c r="C14" s="19" t="s">
        <v>27</v>
      </c>
      <c r="D14" s="43">
        <v>277097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277097</v>
      </c>
      <c r="O14" s="44">
        <f t="shared" si="2"/>
        <v>82.273456057007124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2554047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2554047</v>
      </c>
      <c r="O15" s="44">
        <f t="shared" si="2"/>
        <v>758.32749406175776</v>
      </c>
      <c r="P15" s="9"/>
    </row>
    <row r="16" spans="1:133">
      <c r="A16" s="12"/>
      <c r="B16" s="42">
        <v>539</v>
      </c>
      <c r="C16" s="19" t="s">
        <v>29</v>
      </c>
      <c r="D16" s="43">
        <v>82497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82497</v>
      </c>
      <c r="O16" s="44">
        <f t="shared" si="2"/>
        <v>24.49435866983373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89840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89840</v>
      </c>
      <c r="O17" s="41">
        <f t="shared" si="2"/>
        <v>26.674584323040381</v>
      </c>
      <c r="P17" s="10"/>
    </row>
    <row r="18" spans="1:119">
      <c r="A18" s="12"/>
      <c r="B18" s="42">
        <v>541</v>
      </c>
      <c r="C18" s="19" t="s">
        <v>31</v>
      </c>
      <c r="D18" s="43">
        <v>89840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89840</v>
      </c>
      <c r="O18" s="44">
        <f t="shared" si="2"/>
        <v>26.674584323040381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87024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87024</v>
      </c>
      <c r="O19" s="41">
        <f t="shared" si="2"/>
        <v>25.838479809976246</v>
      </c>
      <c r="P19" s="9"/>
    </row>
    <row r="20" spans="1:119">
      <c r="A20" s="12"/>
      <c r="B20" s="42">
        <v>579</v>
      </c>
      <c r="C20" s="19" t="s">
        <v>33</v>
      </c>
      <c r="D20" s="43">
        <v>87024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87024</v>
      </c>
      <c r="O20" s="44">
        <f t="shared" si="2"/>
        <v>25.838479809976246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56.413301662707838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56.413301662707838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2631467</v>
      </c>
      <c r="E23" s="14">
        <f t="shared" ref="E23:M23" si="8">SUM(E5,E10,E13,E17,E19,E21)</f>
        <v>27086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2744047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5402600</v>
      </c>
      <c r="O23" s="35">
        <f t="shared" si="2"/>
        <v>1604.0973871733968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46</v>
      </c>
      <c r="M25" s="160"/>
      <c r="N25" s="160"/>
      <c r="O25" s="39">
        <v>3368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619289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619289</v>
      </c>
      <c r="O5" s="30">
        <f t="shared" ref="O5:O23" si="2">(N5/O$25)</f>
        <v>184.36707353378981</v>
      </c>
      <c r="P5" s="6"/>
    </row>
    <row r="6" spans="1:133">
      <c r="A6" s="12"/>
      <c r="B6" s="42">
        <v>511</v>
      </c>
      <c r="C6" s="19" t="s">
        <v>19</v>
      </c>
      <c r="D6" s="43">
        <v>10842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10842</v>
      </c>
      <c r="O6" s="44">
        <f t="shared" si="2"/>
        <v>3.2277463530812742</v>
      </c>
      <c r="P6" s="9"/>
    </row>
    <row r="7" spans="1:133">
      <c r="A7" s="12"/>
      <c r="B7" s="42">
        <v>513</v>
      </c>
      <c r="C7" s="19" t="s">
        <v>20</v>
      </c>
      <c r="D7" s="43">
        <v>369383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369383</v>
      </c>
      <c r="O7" s="44">
        <f t="shared" si="2"/>
        <v>109.96814528133373</v>
      </c>
      <c r="P7" s="9"/>
    </row>
    <row r="8" spans="1:133">
      <c r="A8" s="12"/>
      <c r="B8" s="42">
        <v>514</v>
      </c>
      <c r="C8" s="19" t="s">
        <v>21</v>
      </c>
      <c r="D8" s="43">
        <v>101693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101693</v>
      </c>
      <c r="O8" s="44">
        <f t="shared" si="2"/>
        <v>30.274784161952962</v>
      </c>
      <c r="P8" s="9"/>
    </row>
    <row r="9" spans="1:133">
      <c r="A9" s="12"/>
      <c r="B9" s="42">
        <v>519</v>
      </c>
      <c r="C9" s="19" t="s">
        <v>22</v>
      </c>
      <c r="D9" s="43">
        <v>137371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137371</v>
      </c>
      <c r="O9" s="44">
        <f t="shared" si="2"/>
        <v>40.89639773742185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1365091</v>
      </c>
      <c r="E10" s="29">
        <f t="shared" si="3"/>
        <v>57664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1422755</v>
      </c>
      <c r="O10" s="41">
        <f t="shared" si="2"/>
        <v>423.56504912176246</v>
      </c>
      <c r="P10" s="10"/>
    </row>
    <row r="11" spans="1:133">
      <c r="A11" s="12"/>
      <c r="B11" s="42">
        <v>521</v>
      </c>
      <c r="C11" s="19" t="s">
        <v>24</v>
      </c>
      <c r="D11" s="43">
        <v>1167821</v>
      </c>
      <c r="E11" s="43">
        <v>57664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1225485</v>
      </c>
      <c r="O11" s="44">
        <f t="shared" si="2"/>
        <v>364.83626079190236</v>
      </c>
      <c r="P11" s="9"/>
    </row>
    <row r="12" spans="1:133">
      <c r="A12" s="12"/>
      <c r="B12" s="42">
        <v>524</v>
      </c>
      <c r="C12" s="19" t="s">
        <v>25</v>
      </c>
      <c r="D12" s="43">
        <v>197270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197270</v>
      </c>
      <c r="O12" s="44">
        <f t="shared" si="2"/>
        <v>58.72878832986008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344552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2593030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2937582</v>
      </c>
      <c r="O13" s="41">
        <f t="shared" si="2"/>
        <v>874.54063709437332</v>
      </c>
      <c r="P13" s="10"/>
    </row>
    <row r="14" spans="1:133">
      <c r="A14" s="12"/>
      <c r="B14" s="42">
        <v>534</v>
      </c>
      <c r="C14" s="19" t="s">
        <v>27</v>
      </c>
      <c r="D14" s="43">
        <v>260600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260600</v>
      </c>
      <c r="O14" s="44">
        <f t="shared" si="2"/>
        <v>77.582613873176541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2593030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2593030</v>
      </c>
      <c r="O15" s="44">
        <f t="shared" si="2"/>
        <v>771.96487049717177</v>
      </c>
      <c r="P15" s="9"/>
    </row>
    <row r="16" spans="1:133">
      <c r="A16" s="12"/>
      <c r="B16" s="42">
        <v>539</v>
      </c>
      <c r="C16" s="19" t="s">
        <v>29</v>
      </c>
      <c r="D16" s="43">
        <v>83952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83952</v>
      </c>
      <c r="O16" s="44">
        <f t="shared" si="2"/>
        <v>24.993152724025009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69969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69969</v>
      </c>
      <c r="O17" s="41">
        <f t="shared" si="2"/>
        <v>20.830306638880618</v>
      </c>
      <c r="P17" s="10"/>
    </row>
    <row r="18" spans="1:119">
      <c r="A18" s="12"/>
      <c r="B18" s="42">
        <v>541</v>
      </c>
      <c r="C18" s="19" t="s">
        <v>31</v>
      </c>
      <c r="D18" s="43">
        <v>69969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69969</v>
      </c>
      <c r="O18" s="44">
        <f t="shared" si="2"/>
        <v>20.830306638880618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72507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72507</v>
      </c>
      <c r="O19" s="41">
        <f t="shared" si="2"/>
        <v>21.585888657338494</v>
      </c>
      <c r="P19" s="9"/>
    </row>
    <row r="20" spans="1:119">
      <c r="A20" s="12"/>
      <c r="B20" s="42">
        <v>579</v>
      </c>
      <c r="C20" s="19" t="s">
        <v>33</v>
      </c>
      <c r="D20" s="43">
        <v>72507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72507</v>
      </c>
      <c r="O20" s="44">
        <f t="shared" si="2"/>
        <v>21.585888657338494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56.564453706460256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56.564453706460256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2471408</v>
      </c>
      <c r="E23" s="14">
        <f t="shared" ref="E23:M23" si="8">SUM(E5,E10,E13,E17,E19,E21)</f>
        <v>57664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2783030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5312102</v>
      </c>
      <c r="O23" s="35">
        <f t="shared" si="2"/>
        <v>1581.4534087526049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44</v>
      </c>
      <c r="M25" s="160"/>
      <c r="N25" s="160"/>
      <c r="O25" s="39">
        <v>3359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672006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672006</v>
      </c>
      <c r="O5" s="30">
        <f t="shared" ref="O5:O23" si="2">(N5/O$25)</f>
        <v>199.17190278601066</v>
      </c>
      <c r="P5" s="6"/>
    </row>
    <row r="6" spans="1:133">
      <c r="A6" s="12"/>
      <c r="B6" s="42">
        <v>511</v>
      </c>
      <c r="C6" s="19" t="s">
        <v>19</v>
      </c>
      <c r="D6" s="43">
        <v>13448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13448</v>
      </c>
      <c r="O6" s="44">
        <f t="shared" si="2"/>
        <v>3.9857735625370481</v>
      </c>
      <c r="P6" s="9"/>
    </row>
    <row r="7" spans="1:133">
      <c r="A7" s="12"/>
      <c r="B7" s="42">
        <v>513</v>
      </c>
      <c r="C7" s="19" t="s">
        <v>20</v>
      </c>
      <c r="D7" s="43">
        <v>407398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407398</v>
      </c>
      <c r="O7" s="44">
        <f t="shared" si="2"/>
        <v>120.74629519857736</v>
      </c>
      <c r="P7" s="9"/>
    </row>
    <row r="8" spans="1:133">
      <c r="A8" s="12"/>
      <c r="B8" s="42">
        <v>514</v>
      </c>
      <c r="C8" s="19" t="s">
        <v>21</v>
      </c>
      <c r="D8" s="43">
        <v>73166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73166</v>
      </c>
      <c r="O8" s="44">
        <f t="shared" si="2"/>
        <v>21.685240071132188</v>
      </c>
      <c r="P8" s="9"/>
    </row>
    <row r="9" spans="1:133">
      <c r="A9" s="12"/>
      <c r="B9" s="42">
        <v>519</v>
      </c>
      <c r="C9" s="19" t="s">
        <v>22</v>
      </c>
      <c r="D9" s="43">
        <v>177994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177994</v>
      </c>
      <c r="O9" s="44">
        <f t="shared" si="2"/>
        <v>52.754593953764079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1335277</v>
      </c>
      <c r="E10" s="29">
        <f t="shared" si="3"/>
        <v>27974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1363251</v>
      </c>
      <c r="O10" s="41">
        <f t="shared" si="2"/>
        <v>404.04593953764078</v>
      </c>
      <c r="P10" s="10"/>
    </row>
    <row r="11" spans="1:133">
      <c r="A11" s="12"/>
      <c r="B11" s="42">
        <v>521</v>
      </c>
      <c r="C11" s="19" t="s">
        <v>24</v>
      </c>
      <c r="D11" s="43">
        <v>1148882</v>
      </c>
      <c r="E11" s="43">
        <v>27974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1176856</v>
      </c>
      <c r="O11" s="44">
        <f t="shared" si="2"/>
        <v>348.80142264374632</v>
      </c>
      <c r="P11" s="9"/>
    </row>
    <row r="12" spans="1:133">
      <c r="A12" s="12"/>
      <c r="B12" s="42">
        <v>524</v>
      </c>
      <c r="C12" s="19" t="s">
        <v>25</v>
      </c>
      <c r="D12" s="43">
        <v>186395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186395</v>
      </c>
      <c r="O12" s="44">
        <f t="shared" si="2"/>
        <v>55.244516893894485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329351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2231574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2560925</v>
      </c>
      <c r="O13" s="41">
        <f t="shared" si="2"/>
        <v>759.01748666271487</v>
      </c>
      <c r="P13" s="10"/>
    </row>
    <row r="14" spans="1:133">
      <c r="A14" s="12"/>
      <c r="B14" s="42">
        <v>534</v>
      </c>
      <c r="C14" s="19" t="s">
        <v>27</v>
      </c>
      <c r="D14" s="43">
        <v>233699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233699</v>
      </c>
      <c r="O14" s="44">
        <f t="shared" si="2"/>
        <v>69.264671013633674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2231574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2231574</v>
      </c>
      <c r="O15" s="44">
        <f t="shared" si="2"/>
        <v>661.40308239478361</v>
      </c>
      <c r="P15" s="9"/>
    </row>
    <row r="16" spans="1:133">
      <c r="A16" s="12"/>
      <c r="B16" s="42">
        <v>539</v>
      </c>
      <c r="C16" s="19" t="s">
        <v>29</v>
      </c>
      <c r="D16" s="43">
        <v>95652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95652</v>
      </c>
      <c r="O16" s="44">
        <f t="shared" si="2"/>
        <v>28.349733254297568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64517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64517</v>
      </c>
      <c r="O17" s="41">
        <f t="shared" si="2"/>
        <v>19.121813870776528</v>
      </c>
      <c r="P17" s="10"/>
    </row>
    <row r="18" spans="1:119">
      <c r="A18" s="12"/>
      <c r="B18" s="42">
        <v>541</v>
      </c>
      <c r="C18" s="19" t="s">
        <v>31</v>
      </c>
      <c r="D18" s="43">
        <v>64517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64517</v>
      </c>
      <c r="O18" s="44">
        <f t="shared" si="2"/>
        <v>19.121813870776528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73149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73149</v>
      </c>
      <c r="O19" s="41">
        <f t="shared" si="2"/>
        <v>21.680201541197391</v>
      </c>
      <c r="P19" s="9"/>
    </row>
    <row r="20" spans="1:119">
      <c r="A20" s="12"/>
      <c r="B20" s="42">
        <v>579</v>
      </c>
      <c r="C20" s="19" t="s">
        <v>33</v>
      </c>
      <c r="D20" s="43">
        <v>73149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73149</v>
      </c>
      <c r="O20" s="44">
        <f t="shared" si="2"/>
        <v>21.680201541197391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56.312981624184943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56.312981624184943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2474300</v>
      </c>
      <c r="E23" s="14">
        <f t="shared" ref="E23:M23" si="8">SUM(E5,E10,E13,E17,E19,E21)</f>
        <v>27974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2421574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4923848</v>
      </c>
      <c r="O23" s="35">
        <f t="shared" si="2"/>
        <v>1459.3503260225252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42</v>
      </c>
      <c r="M25" s="160"/>
      <c r="N25" s="160"/>
      <c r="O25" s="39">
        <v>3374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607557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607557</v>
      </c>
      <c r="O5" s="30">
        <f t="shared" ref="O5:O23" si="2">(N5/O$25)</f>
        <v>179.96356635071089</v>
      </c>
      <c r="P5" s="6"/>
    </row>
    <row r="6" spans="1:133">
      <c r="A6" s="12"/>
      <c r="B6" s="42">
        <v>511</v>
      </c>
      <c r="C6" s="19" t="s">
        <v>19</v>
      </c>
      <c r="D6" s="43">
        <v>9091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9091</v>
      </c>
      <c r="O6" s="44">
        <f t="shared" si="2"/>
        <v>2.6928317535545023</v>
      </c>
      <c r="P6" s="9"/>
    </row>
    <row r="7" spans="1:133">
      <c r="A7" s="12"/>
      <c r="B7" s="42">
        <v>513</v>
      </c>
      <c r="C7" s="19" t="s">
        <v>20</v>
      </c>
      <c r="D7" s="43">
        <v>392496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392496</v>
      </c>
      <c r="O7" s="44">
        <f t="shared" si="2"/>
        <v>116.260663507109</v>
      </c>
      <c r="P7" s="9"/>
    </row>
    <row r="8" spans="1:133">
      <c r="A8" s="12"/>
      <c r="B8" s="42">
        <v>514</v>
      </c>
      <c r="C8" s="19" t="s">
        <v>21</v>
      </c>
      <c r="D8" s="43">
        <v>69397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69397</v>
      </c>
      <c r="O8" s="44">
        <f t="shared" si="2"/>
        <v>20.555983412322274</v>
      </c>
      <c r="P8" s="9"/>
    </row>
    <row r="9" spans="1:133">
      <c r="A9" s="12"/>
      <c r="B9" s="42">
        <v>519</v>
      </c>
      <c r="C9" s="19" t="s">
        <v>22</v>
      </c>
      <c r="D9" s="43">
        <v>136573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136573</v>
      </c>
      <c r="O9" s="44">
        <f t="shared" si="2"/>
        <v>40.45408767772512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1308613</v>
      </c>
      <c r="E10" s="29">
        <f t="shared" si="3"/>
        <v>15691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1324304</v>
      </c>
      <c r="O10" s="41">
        <f t="shared" si="2"/>
        <v>392.27014218009481</v>
      </c>
      <c r="P10" s="10"/>
    </row>
    <row r="11" spans="1:133">
      <c r="A11" s="12"/>
      <c r="B11" s="42">
        <v>521</v>
      </c>
      <c r="C11" s="19" t="s">
        <v>24</v>
      </c>
      <c r="D11" s="43">
        <v>1085651</v>
      </c>
      <c r="E11" s="43">
        <v>15691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1101342</v>
      </c>
      <c r="O11" s="44">
        <f t="shared" si="2"/>
        <v>326.22689573459718</v>
      </c>
      <c r="P11" s="9"/>
    </row>
    <row r="12" spans="1:133">
      <c r="A12" s="12"/>
      <c r="B12" s="42">
        <v>524</v>
      </c>
      <c r="C12" s="19" t="s">
        <v>25</v>
      </c>
      <c r="D12" s="43">
        <v>222962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222962</v>
      </c>
      <c r="O12" s="44">
        <f t="shared" si="2"/>
        <v>66.04324644549763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355872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2174827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2530699</v>
      </c>
      <c r="O13" s="41">
        <f t="shared" si="2"/>
        <v>749.61463270142178</v>
      </c>
      <c r="P13" s="10"/>
    </row>
    <row r="14" spans="1:133">
      <c r="A14" s="12"/>
      <c r="B14" s="42">
        <v>534</v>
      </c>
      <c r="C14" s="19" t="s">
        <v>27</v>
      </c>
      <c r="D14" s="43">
        <v>270088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270088</v>
      </c>
      <c r="O14" s="44">
        <f t="shared" si="2"/>
        <v>80.002369668246445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2174827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2174827</v>
      </c>
      <c r="O15" s="44">
        <f t="shared" si="2"/>
        <v>644.20231042654029</v>
      </c>
      <c r="P15" s="9"/>
    </row>
    <row r="16" spans="1:133">
      <c r="A16" s="12"/>
      <c r="B16" s="42">
        <v>539</v>
      </c>
      <c r="C16" s="19" t="s">
        <v>29</v>
      </c>
      <c r="D16" s="43">
        <v>85784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85784</v>
      </c>
      <c r="O16" s="44">
        <f t="shared" si="2"/>
        <v>25.40995260663507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45762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45762</v>
      </c>
      <c r="O17" s="41">
        <f t="shared" si="2"/>
        <v>13.555094786729859</v>
      </c>
      <c r="P17" s="10"/>
    </row>
    <row r="18" spans="1:119">
      <c r="A18" s="12"/>
      <c r="B18" s="42">
        <v>541</v>
      </c>
      <c r="C18" s="19" t="s">
        <v>31</v>
      </c>
      <c r="D18" s="43">
        <v>45762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45762</v>
      </c>
      <c r="O18" s="44">
        <f t="shared" si="2"/>
        <v>13.555094786729859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116825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116825</v>
      </c>
      <c r="O19" s="41">
        <f t="shared" si="2"/>
        <v>34.604561611374407</v>
      </c>
      <c r="P19" s="9"/>
    </row>
    <row r="20" spans="1:119">
      <c r="A20" s="12"/>
      <c r="B20" s="42">
        <v>579</v>
      </c>
      <c r="C20" s="19" t="s">
        <v>33</v>
      </c>
      <c r="D20" s="43">
        <v>116825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116825</v>
      </c>
      <c r="O20" s="44">
        <f t="shared" si="2"/>
        <v>34.604561611374407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56.279620853080566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56.279620853080566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2434629</v>
      </c>
      <c r="E23" s="14">
        <f t="shared" ref="E23:M23" si="8">SUM(E5,E10,E13,E17,E19,E21)</f>
        <v>15691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2364827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4815147</v>
      </c>
      <c r="O23" s="35">
        <f t="shared" si="2"/>
        <v>1426.2876184834124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39</v>
      </c>
      <c r="M25" s="160"/>
      <c r="N25" s="160"/>
      <c r="O25" s="39">
        <v>3376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650610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650610</v>
      </c>
      <c r="O5" s="30">
        <f t="shared" ref="O5:O23" si="2">(N5/O$25)</f>
        <v>190.6270143568708</v>
      </c>
      <c r="P5" s="6"/>
    </row>
    <row r="6" spans="1:133">
      <c r="A6" s="12"/>
      <c r="B6" s="42">
        <v>511</v>
      </c>
      <c r="C6" s="19" t="s">
        <v>19</v>
      </c>
      <c r="D6" s="43">
        <v>11382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11382</v>
      </c>
      <c r="O6" s="44">
        <f t="shared" si="2"/>
        <v>3.3348959859361265</v>
      </c>
      <c r="P6" s="9"/>
    </row>
    <row r="7" spans="1:133">
      <c r="A7" s="12"/>
      <c r="B7" s="42">
        <v>513</v>
      </c>
      <c r="C7" s="19" t="s">
        <v>20</v>
      </c>
      <c r="D7" s="43">
        <v>408479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408479</v>
      </c>
      <c r="O7" s="44">
        <f t="shared" si="2"/>
        <v>119.68326985057135</v>
      </c>
      <c r="P7" s="9"/>
    </row>
    <row r="8" spans="1:133">
      <c r="A8" s="12"/>
      <c r="B8" s="42">
        <v>514</v>
      </c>
      <c r="C8" s="19" t="s">
        <v>21</v>
      </c>
      <c r="D8" s="43">
        <v>83400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83400</v>
      </c>
      <c r="O8" s="44">
        <f t="shared" si="2"/>
        <v>24.435980076179316</v>
      </c>
      <c r="P8" s="9"/>
    </row>
    <row r="9" spans="1:133">
      <c r="A9" s="12"/>
      <c r="B9" s="42">
        <v>519</v>
      </c>
      <c r="C9" s="19" t="s">
        <v>22</v>
      </c>
      <c r="D9" s="43">
        <v>147349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147349</v>
      </c>
      <c r="O9" s="44">
        <f t="shared" si="2"/>
        <v>43.172868444184004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1657401</v>
      </c>
      <c r="E10" s="29">
        <f t="shared" si="3"/>
        <v>1381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1658782</v>
      </c>
      <c r="O10" s="41">
        <f t="shared" si="2"/>
        <v>486.01875183123354</v>
      </c>
      <c r="P10" s="10"/>
    </row>
    <row r="11" spans="1:133">
      <c r="A11" s="12"/>
      <c r="B11" s="42">
        <v>521</v>
      </c>
      <c r="C11" s="19" t="s">
        <v>24</v>
      </c>
      <c r="D11" s="43">
        <v>1402695</v>
      </c>
      <c r="E11" s="43">
        <v>1381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1404076</v>
      </c>
      <c r="O11" s="44">
        <f t="shared" si="2"/>
        <v>411.39056548491061</v>
      </c>
      <c r="P11" s="9"/>
    </row>
    <row r="12" spans="1:133">
      <c r="A12" s="12"/>
      <c r="B12" s="42">
        <v>524</v>
      </c>
      <c r="C12" s="19" t="s">
        <v>25</v>
      </c>
      <c r="D12" s="43">
        <v>254706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254706</v>
      </c>
      <c r="O12" s="44">
        <f t="shared" si="2"/>
        <v>74.628186346322877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360731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2114020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2474751</v>
      </c>
      <c r="O13" s="41">
        <f t="shared" si="2"/>
        <v>725.09551714034569</v>
      </c>
      <c r="P13" s="10"/>
    </row>
    <row r="14" spans="1:133">
      <c r="A14" s="12"/>
      <c r="B14" s="42">
        <v>534</v>
      </c>
      <c r="C14" s="19" t="s">
        <v>27</v>
      </c>
      <c r="D14" s="43">
        <v>274953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274953</v>
      </c>
      <c r="O14" s="44">
        <f t="shared" si="2"/>
        <v>80.560503955464398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2114020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2114020</v>
      </c>
      <c r="O15" s="44">
        <f t="shared" si="2"/>
        <v>619.40228537943153</v>
      </c>
      <c r="P15" s="9"/>
    </row>
    <row r="16" spans="1:133">
      <c r="A16" s="12"/>
      <c r="B16" s="42">
        <v>539</v>
      </c>
      <c r="C16" s="19" t="s">
        <v>29</v>
      </c>
      <c r="D16" s="43">
        <v>85778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85778</v>
      </c>
      <c r="O16" s="44">
        <f t="shared" si="2"/>
        <v>25.13272780544975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49509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49509</v>
      </c>
      <c r="O17" s="41">
        <f t="shared" si="2"/>
        <v>14.506006445941987</v>
      </c>
      <c r="P17" s="10"/>
    </row>
    <row r="18" spans="1:119">
      <c r="A18" s="12"/>
      <c r="B18" s="42">
        <v>541</v>
      </c>
      <c r="C18" s="19" t="s">
        <v>31</v>
      </c>
      <c r="D18" s="43">
        <v>49509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49509</v>
      </c>
      <c r="O18" s="44">
        <f t="shared" si="2"/>
        <v>14.506006445941987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140854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140854</v>
      </c>
      <c r="O19" s="41">
        <f t="shared" si="2"/>
        <v>41.269850571344861</v>
      </c>
      <c r="P19" s="9"/>
    </row>
    <row r="20" spans="1:119">
      <c r="A20" s="12"/>
      <c r="B20" s="42">
        <v>579</v>
      </c>
      <c r="C20" s="19" t="s">
        <v>33</v>
      </c>
      <c r="D20" s="43">
        <v>140854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140854</v>
      </c>
      <c r="O20" s="44">
        <f t="shared" si="2"/>
        <v>41.269850571344861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55.669498974509231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55.669498974509231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2859105</v>
      </c>
      <c r="E23" s="14">
        <f t="shared" ref="E23:M23" si="8">SUM(E5,E10,E13,E17,E19,E21)</f>
        <v>1381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2304020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5164506</v>
      </c>
      <c r="O23" s="35">
        <f t="shared" si="2"/>
        <v>1513.1866393202461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36</v>
      </c>
      <c r="M25" s="160"/>
      <c r="N25" s="160"/>
      <c r="O25" s="39">
        <v>3413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1666786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1666786</v>
      </c>
      <c r="O5" s="30">
        <f t="shared" ref="O5:O24" si="2">(N5/O$26)</f>
        <v>486.36883571637003</v>
      </c>
      <c r="P5" s="6"/>
    </row>
    <row r="6" spans="1:133">
      <c r="A6" s="12"/>
      <c r="B6" s="42">
        <v>511</v>
      </c>
      <c r="C6" s="19" t="s">
        <v>19</v>
      </c>
      <c r="D6" s="43">
        <v>4351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4351</v>
      </c>
      <c r="O6" s="44">
        <f t="shared" si="2"/>
        <v>1.2696235774730085</v>
      </c>
      <c r="P6" s="9"/>
    </row>
    <row r="7" spans="1:133">
      <c r="A7" s="12"/>
      <c r="B7" s="42">
        <v>512</v>
      </c>
      <c r="C7" s="19" t="s">
        <v>48</v>
      </c>
      <c r="D7" s="43">
        <v>6000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6000</v>
      </c>
      <c r="O7" s="44">
        <f t="shared" si="2"/>
        <v>1.7508024511234315</v>
      </c>
      <c r="P7" s="9"/>
    </row>
    <row r="8" spans="1:133">
      <c r="A8" s="12"/>
      <c r="B8" s="42">
        <v>513</v>
      </c>
      <c r="C8" s="19" t="s">
        <v>20</v>
      </c>
      <c r="D8" s="43">
        <v>289401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289401</v>
      </c>
      <c r="O8" s="44">
        <f t="shared" si="2"/>
        <v>84.447330026262037</v>
      </c>
      <c r="P8" s="9"/>
    </row>
    <row r="9" spans="1:133">
      <c r="A9" s="12"/>
      <c r="B9" s="42">
        <v>514</v>
      </c>
      <c r="C9" s="19" t="s">
        <v>21</v>
      </c>
      <c r="D9" s="43">
        <v>163142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163142</v>
      </c>
      <c r="O9" s="44">
        <f t="shared" si="2"/>
        <v>47.604902246863148</v>
      </c>
      <c r="P9" s="9"/>
    </row>
    <row r="10" spans="1:133">
      <c r="A10" s="12"/>
      <c r="B10" s="42">
        <v>519</v>
      </c>
      <c r="C10" s="19" t="s">
        <v>22</v>
      </c>
      <c r="D10" s="43">
        <v>1203892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1203892</v>
      </c>
      <c r="O10" s="44">
        <f t="shared" si="2"/>
        <v>351.29617741464835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2100871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2100871</v>
      </c>
      <c r="O11" s="41">
        <f t="shared" si="2"/>
        <v>613.03501604902249</v>
      </c>
      <c r="P11" s="10"/>
    </row>
    <row r="12" spans="1:133">
      <c r="A12" s="12"/>
      <c r="B12" s="42">
        <v>521</v>
      </c>
      <c r="C12" s="19" t="s">
        <v>24</v>
      </c>
      <c r="D12" s="43">
        <v>1844133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1844133</v>
      </c>
      <c r="O12" s="44">
        <f t="shared" si="2"/>
        <v>538.11876276626788</v>
      </c>
      <c r="P12" s="9"/>
    </row>
    <row r="13" spans="1:133">
      <c r="A13" s="12"/>
      <c r="B13" s="42">
        <v>524</v>
      </c>
      <c r="C13" s="19" t="s">
        <v>25</v>
      </c>
      <c r="D13" s="43">
        <v>256738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256738</v>
      </c>
      <c r="O13" s="44">
        <f t="shared" si="2"/>
        <v>74.916253282754596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272763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1935419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2208182</v>
      </c>
      <c r="O14" s="41">
        <f t="shared" si="2"/>
        <v>644.3484096877736</v>
      </c>
      <c r="P14" s="10"/>
    </row>
    <row r="15" spans="1:133">
      <c r="A15" s="12"/>
      <c r="B15" s="42">
        <v>534</v>
      </c>
      <c r="C15" s="19" t="s">
        <v>27</v>
      </c>
      <c r="D15" s="43">
        <v>197093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197093</v>
      </c>
      <c r="O15" s="44">
        <f t="shared" si="2"/>
        <v>57.511817916545084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1935419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1935419</v>
      </c>
      <c r="O16" s="44">
        <f t="shared" si="2"/>
        <v>564.75605485847677</v>
      </c>
      <c r="P16" s="9"/>
    </row>
    <row r="17" spans="1:119">
      <c r="A17" s="12"/>
      <c r="B17" s="42">
        <v>539</v>
      </c>
      <c r="C17" s="19" t="s">
        <v>29</v>
      </c>
      <c r="D17" s="43">
        <v>75670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75670</v>
      </c>
      <c r="O17" s="44">
        <f t="shared" si="2"/>
        <v>22.080536912751679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58295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58295</v>
      </c>
      <c r="O18" s="41">
        <f t="shared" si="2"/>
        <v>17.010504814706742</v>
      </c>
      <c r="P18" s="10"/>
    </row>
    <row r="19" spans="1:119">
      <c r="A19" s="12"/>
      <c r="B19" s="42">
        <v>541</v>
      </c>
      <c r="C19" s="19" t="s">
        <v>31</v>
      </c>
      <c r="D19" s="43">
        <v>58295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58295</v>
      </c>
      <c r="O19" s="44">
        <f t="shared" si="2"/>
        <v>17.010504814706742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387375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387375</v>
      </c>
      <c r="O20" s="41">
        <f t="shared" si="2"/>
        <v>113.03618325065655</v>
      </c>
      <c r="P20" s="9"/>
    </row>
    <row r="21" spans="1:119">
      <c r="A21" s="12"/>
      <c r="B21" s="42">
        <v>579</v>
      </c>
      <c r="C21" s="19" t="s">
        <v>33</v>
      </c>
      <c r="D21" s="43">
        <v>387375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387375</v>
      </c>
      <c r="O21" s="44">
        <f t="shared" si="2"/>
        <v>113.03618325065655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190000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190000</v>
      </c>
      <c r="O22" s="41">
        <f t="shared" si="2"/>
        <v>55.442077618908669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190000</v>
      </c>
      <c r="O23" s="44">
        <f t="shared" si="2"/>
        <v>55.442077618908669</v>
      </c>
      <c r="P23" s="9"/>
    </row>
    <row r="24" spans="1:119" ht="16.5" thickBot="1">
      <c r="A24" s="13" t="s">
        <v>10</v>
      </c>
      <c r="B24" s="21"/>
      <c r="C24" s="20"/>
      <c r="D24" s="14">
        <f>SUM(D5,D11,D14,D18,D20,D22)</f>
        <v>4486090</v>
      </c>
      <c r="E24" s="14">
        <f t="shared" ref="E24:M24" si="8">SUM(E5,E11,E14,E18,E20,E22)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2125419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6611509</v>
      </c>
      <c r="O24" s="35">
        <f t="shared" si="2"/>
        <v>1929.2410271374381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49</v>
      </c>
      <c r="M26" s="160"/>
      <c r="N26" s="160"/>
      <c r="O26" s="39">
        <v>3427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1307301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1307301</v>
      </c>
      <c r="O5" s="30">
        <f t="shared" ref="O5:O23" si="2">(N5/O$25)</f>
        <v>378.92782608695654</v>
      </c>
      <c r="P5" s="6"/>
    </row>
    <row r="6" spans="1:133">
      <c r="A6" s="12"/>
      <c r="B6" s="42">
        <v>511</v>
      </c>
      <c r="C6" s="19" t="s">
        <v>19</v>
      </c>
      <c r="D6" s="43">
        <v>12229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12229</v>
      </c>
      <c r="O6" s="44">
        <f t="shared" si="2"/>
        <v>3.5446376811594202</v>
      </c>
      <c r="P6" s="9"/>
    </row>
    <row r="7" spans="1:133">
      <c r="A7" s="12"/>
      <c r="B7" s="42">
        <v>513</v>
      </c>
      <c r="C7" s="19" t="s">
        <v>20</v>
      </c>
      <c r="D7" s="43">
        <v>293775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293775</v>
      </c>
      <c r="O7" s="44">
        <f t="shared" si="2"/>
        <v>85.152173913043484</v>
      </c>
      <c r="P7" s="9"/>
    </row>
    <row r="8" spans="1:133">
      <c r="A8" s="12"/>
      <c r="B8" s="42">
        <v>514</v>
      </c>
      <c r="C8" s="19" t="s">
        <v>21</v>
      </c>
      <c r="D8" s="43">
        <v>101041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101041</v>
      </c>
      <c r="O8" s="44">
        <f t="shared" si="2"/>
        <v>29.287246376811595</v>
      </c>
      <c r="P8" s="9"/>
    </row>
    <row r="9" spans="1:133">
      <c r="A9" s="12"/>
      <c r="B9" s="42">
        <v>519</v>
      </c>
      <c r="C9" s="19" t="s">
        <v>51</v>
      </c>
      <c r="D9" s="43">
        <v>900256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900256</v>
      </c>
      <c r="O9" s="44">
        <f t="shared" si="2"/>
        <v>260.94376811594202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1312093</v>
      </c>
      <c r="E10" s="29">
        <f t="shared" si="3"/>
        <v>1003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1313096</v>
      </c>
      <c r="O10" s="41">
        <f t="shared" si="2"/>
        <v>380.60753623188407</v>
      </c>
      <c r="P10" s="10"/>
    </row>
    <row r="11" spans="1:133">
      <c r="A11" s="12"/>
      <c r="B11" s="42">
        <v>521</v>
      </c>
      <c r="C11" s="19" t="s">
        <v>24</v>
      </c>
      <c r="D11" s="43">
        <v>1052453</v>
      </c>
      <c r="E11" s="43">
        <v>1003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1053456</v>
      </c>
      <c r="O11" s="44">
        <f t="shared" si="2"/>
        <v>305.34956521739133</v>
      </c>
      <c r="P11" s="9"/>
    </row>
    <row r="12" spans="1:133">
      <c r="A12" s="12"/>
      <c r="B12" s="42">
        <v>524</v>
      </c>
      <c r="C12" s="19" t="s">
        <v>25</v>
      </c>
      <c r="D12" s="43">
        <v>259640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259640</v>
      </c>
      <c r="O12" s="44">
        <f t="shared" si="2"/>
        <v>75.257971014492753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274667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2010050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2284717</v>
      </c>
      <c r="O13" s="41">
        <f t="shared" si="2"/>
        <v>662.23681159420289</v>
      </c>
      <c r="P13" s="10"/>
    </row>
    <row r="14" spans="1:133">
      <c r="A14" s="12"/>
      <c r="B14" s="42">
        <v>534</v>
      </c>
      <c r="C14" s="19" t="s">
        <v>52</v>
      </c>
      <c r="D14" s="43">
        <v>202608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202608</v>
      </c>
      <c r="O14" s="44">
        <f t="shared" si="2"/>
        <v>58.726956521739133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2010050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2010050</v>
      </c>
      <c r="O15" s="44">
        <f t="shared" si="2"/>
        <v>582.62318840579712</v>
      </c>
      <c r="P15" s="9"/>
    </row>
    <row r="16" spans="1:133">
      <c r="A16" s="12"/>
      <c r="B16" s="42">
        <v>539</v>
      </c>
      <c r="C16" s="19" t="s">
        <v>29</v>
      </c>
      <c r="D16" s="43">
        <v>72059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72059</v>
      </c>
      <c r="O16" s="44">
        <f t="shared" si="2"/>
        <v>20.886666666666667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201849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201849</v>
      </c>
      <c r="O17" s="41">
        <f t="shared" si="2"/>
        <v>58.506956521739127</v>
      </c>
      <c r="P17" s="10"/>
    </row>
    <row r="18" spans="1:119">
      <c r="A18" s="12"/>
      <c r="B18" s="42">
        <v>541</v>
      </c>
      <c r="C18" s="19" t="s">
        <v>54</v>
      </c>
      <c r="D18" s="43">
        <v>201849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201849</v>
      </c>
      <c r="O18" s="44">
        <f t="shared" si="2"/>
        <v>58.506956521739127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303576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303576</v>
      </c>
      <c r="O19" s="41">
        <f t="shared" si="2"/>
        <v>87.993043478260873</v>
      </c>
      <c r="P19" s="9"/>
    </row>
    <row r="20" spans="1:119">
      <c r="A20" s="12"/>
      <c r="B20" s="42">
        <v>579</v>
      </c>
      <c r="C20" s="19" t="s">
        <v>33</v>
      </c>
      <c r="D20" s="43">
        <v>303576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303576</v>
      </c>
      <c r="O20" s="44">
        <f t="shared" si="2"/>
        <v>87.993043478260873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190000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190000</v>
      </c>
      <c r="O21" s="41">
        <f t="shared" si="2"/>
        <v>55.072463768115945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190000</v>
      </c>
      <c r="O22" s="44">
        <f t="shared" si="2"/>
        <v>55.072463768115945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3399486</v>
      </c>
      <c r="E23" s="14">
        <f t="shared" ref="E23:M23" si="8">SUM(E5,E10,E13,E17,E19,E21)</f>
        <v>1003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2200050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5600539</v>
      </c>
      <c r="O23" s="35">
        <f t="shared" si="2"/>
        <v>1623.3446376811594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61</v>
      </c>
      <c r="M25" s="160"/>
      <c r="N25" s="160"/>
      <c r="O25" s="39">
        <v>3450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945604</v>
      </c>
      <c r="E5" s="24">
        <f t="shared" si="0"/>
        <v>2950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948554</v>
      </c>
      <c r="P5" s="30">
        <f t="shared" ref="P5:P27" si="2">(O5/P$29)</f>
        <v>266.07405329593269</v>
      </c>
      <c r="Q5" s="6"/>
    </row>
    <row r="6" spans="1:134">
      <c r="A6" s="12"/>
      <c r="B6" s="42">
        <v>511</v>
      </c>
      <c r="C6" s="19" t="s">
        <v>19</v>
      </c>
      <c r="D6" s="43">
        <v>16899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16899</v>
      </c>
      <c r="P6" s="44">
        <f t="shared" si="2"/>
        <v>4.7402524544179521</v>
      </c>
      <c r="Q6" s="9"/>
    </row>
    <row r="7" spans="1:134">
      <c r="A7" s="12"/>
      <c r="B7" s="42">
        <v>512</v>
      </c>
      <c r="C7" s="19" t="s">
        <v>48</v>
      </c>
      <c r="D7" s="43">
        <v>349591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349591</v>
      </c>
      <c r="P7" s="44">
        <f t="shared" si="2"/>
        <v>98.061991584852734</v>
      </c>
      <c r="Q7" s="9"/>
    </row>
    <row r="8" spans="1:134">
      <c r="A8" s="12"/>
      <c r="B8" s="42">
        <v>513</v>
      </c>
      <c r="C8" s="19" t="s">
        <v>20</v>
      </c>
      <c r="D8" s="43">
        <v>229882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229882</v>
      </c>
      <c r="P8" s="44">
        <f t="shared" si="2"/>
        <v>64.483029453015433</v>
      </c>
      <c r="Q8" s="9"/>
    </row>
    <row r="9" spans="1:134">
      <c r="A9" s="12"/>
      <c r="B9" s="42">
        <v>514</v>
      </c>
      <c r="C9" s="19" t="s">
        <v>21</v>
      </c>
      <c r="D9" s="43">
        <v>84450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84450</v>
      </c>
      <c r="P9" s="44">
        <f t="shared" si="2"/>
        <v>23.688639551192146</v>
      </c>
      <c r="Q9" s="9"/>
    </row>
    <row r="10" spans="1:134">
      <c r="A10" s="12"/>
      <c r="B10" s="42">
        <v>519</v>
      </c>
      <c r="C10" s="19" t="s">
        <v>22</v>
      </c>
      <c r="D10" s="43">
        <v>264782</v>
      </c>
      <c r="E10" s="43">
        <v>2950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267732</v>
      </c>
      <c r="P10" s="44">
        <f t="shared" si="2"/>
        <v>75.100140252454423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SUM(D12:D13)</f>
        <v>1605088</v>
      </c>
      <c r="E11" s="29">
        <f t="shared" si="3"/>
        <v>14732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1619820</v>
      </c>
      <c r="P11" s="41">
        <f t="shared" si="2"/>
        <v>454.36746143057502</v>
      </c>
      <c r="Q11" s="10"/>
    </row>
    <row r="12" spans="1:134">
      <c r="A12" s="12"/>
      <c r="B12" s="42">
        <v>521</v>
      </c>
      <c r="C12" s="19" t="s">
        <v>24</v>
      </c>
      <c r="D12" s="43">
        <v>1388822</v>
      </c>
      <c r="E12" s="43">
        <v>14732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1403554</v>
      </c>
      <c r="P12" s="44">
        <f t="shared" si="2"/>
        <v>393.70378681626926</v>
      </c>
      <c r="Q12" s="9"/>
    </row>
    <row r="13" spans="1:134">
      <c r="A13" s="12"/>
      <c r="B13" s="42">
        <v>524</v>
      </c>
      <c r="C13" s="19" t="s">
        <v>25</v>
      </c>
      <c r="D13" s="43">
        <v>216266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216266</v>
      </c>
      <c r="P13" s="44">
        <f t="shared" si="2"/>
        <v>60.663674614305748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SUM(D15:D17)</f>
        <v>424347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3262912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3687259</v>
      </c>
      <c r="P14" s="41">
        <f t="shared" si="2"/>
        <v>1034.2942496493688</v>
      </c>
      <c r="Q14" s="10"/>
    </row>
    <row r="15" spans="1:134">
      <c r="A15" s="12"/>
      <c r="B15" s="42">
        <v>533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3262912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3262912</v>
      </c>
      <c r="P15" s="44">
        <f t="shared" si="2"/>
        <v>915.26283309957921</v>
      </c>
      <c r="Q15" s="9"/>
    </row>
    <row r="16" spans="1:134">
      <c r="A16" s="12"/>
      <c r="B16" s="42">
        <v>534</v>
      </c>
      <c r="C16" s="19" t="s">
        <v>27</v>
      </c>
      <c r="D16" s="43">
        <v>293734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293734</v>
      </c>
      <c r="P16" s="44">
        <f t="shared" si="2"/>
        <v>82.393828892005615</v>
      </c>
      <c r="Q16" s="9"/>
    </row>
    <row r="17" spans="1:120">
      <c r="A17" s="12"/>
      <c r="B17" s="42">
        <v>539</v>
      </c>
      <c r="C17" s="19" t="s">
        <v>29</v>
      </c>
      <c r="D17" s="43">
        <v>130613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130613</v>
      </c>
      <c r="P17" s="44">
        <f t="shared" si="2"/>
        <v>36.63758765778401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SUM(D19:D19)</f>
        <v>56248</v>
      </c>
      <c r="E18" s="29">
        <f t="shared" si="5"/>
        <v>319064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375312</v>
      </c>
      <c r="P18" s="41">
        <f t="shared" si="2"/>
        <v>105.27685834502104</v>
      </c>
      <c r="Q18" s="10"/>
    </row>
    <row r="19" spans="1:120">
      <c r="A19" s="12"/>
      <c r="B19" s="42">
        <v>541</v>
      </c>
      <c r="C19" s="19" t="s">
        <v>31</v>
      </c>
      <c r="D19" s="43">
        <v>56248</v>
      </c>
      <c r="E19" s="43">
        <v>319064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375312</v>
      </c>
      <c r="P19" s="44">
        <f t="shared" si="2"/>
        <v>105.27685834502104</v>
      </c>
      <c r="Q19" s="9"/>
    </row>
    <row r="20" spans="1:120" ht="15.75">
      <c r="A20" s="26" t="s">
        <v>67</v>
      </c>
      <c r="B20" s="27"/>
      <c r="C20" s="28"/>
      <c r="D20" s="29">
        <f t="shared" ref="D20:N20" si="6">SUM(D21:D22)</f>
        <v>40530</v>
      </c>
      <c r="E20" s="29">
        <f t="shared" si="6"/>
        <v>20878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61408</v>
      </c>
      <c r="P20" s="41">
        <f t="shared" si="2"/>
        <v>17.225245441795231</v>
      </c>
      <c r="Q20" s="10"/>
    </row>
    <row r="21" spans="1:120">
      <c r="A21" s="90"/>
      <c r="B21" s="91">
        <v>551</v>
      </c>
      <c r="C21" s="92" t="s">
        <v>79</v>
      </c>
      <c r="D21" s="43">
        <v>0</v>
      </c>
      <c r="E21" s="43">
        <v>20878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20878</v>
      </c>
      <c r="P21" s="44">
        <f t="shared" si="2"/>
        <v>5.8563814866760167</v>
      </c>
      <c r="Q21" s="9"/>
    </row>
    <row r="22" spans="1:120">
      <c r="A22" s="90"/>
      <c r="B22" s="91">
        <v>559</v>
      </c>
      <c r="C22" s="92" t="s">
        <v>68</v>
      </c>
      <c r="D22" s="43">
        <v>40530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40530</v>
      </c>
      <c r="P22" s="44">
        <f t="shared" si="2"/>
        <v>11.368863955119215</v>
      </c>
      <c r="Q22" s="9"/>
    </row>
    <row r="23" spans="1:120" ht="15.75">
      <c r="A23" s="26" t="s">
        <v>32</v>
      </c>
      <c r="B23" s="27"/>
      <c r="C23" s="28"/>
      <c r="D23" s="29">
        <f t="shared" ref="D23:N23" si="7">SUM(D24:D24)</f>
        <v>105805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105805</v>
      </c>
      <c r="P23" s="41">
        <f t="shared" si="2"/>
        <v>29.678821879382888</v>
      </c>
      <c r="Q23" s="9"/>
    </row>
    <row r="24" spans="1:120">
      <c r="A24" s="12"/>
      <c r="B24" s="42">
        <v>579</v>
      </c>
      <c r="C24" s="19" t="s">
        <v>33</v>
      </c>
      <c r="D24" s="43">
        <v>105805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105805</v>
      </c>
      <c r="P24" s="44">
        <f t="shared" si="2"/>
        <v>29.678821879382888</v>
      </c>
      <c r="Q24" s="9"/>
    </row>
    <row r="25" spans="1:120" ht="15.75">
      <c r="A25" s="26" t="s">
        <v>35</v>
      </c>
      <c r="B25" s="27"/>
      <c r="C25" s="28"/>
      <c r="D25" s="29">
        <f t="shared" ref="D25:N25" si="8">SUM(D26:D26)</f>
        <v>0</v>
      </c>
      <c r="E25" s="29">
        <f t="shared" si="8"/>
        <v>580588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180000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760588</v>
      </c>
      <c r="P25" s="41">
        <f t="shared" si="2"/>
        <v>213.34866760168302</v>
      </c>
      <c r="Q25" s="9"/>
    </row>
    <row r="26" spans="1:120" ht="15.75" thickBot="1">
      <c r="A26" s="12"/>
      <c r="B26" s="42">
        <v>581</v>
      </c>
      <c r="C26" s="19" t="s">
        <v>80</v>
      </c>
      <c r="D26" s="43">
        <v>0</v>
      </c>
      <c r="E26" s="43">
        <v>580588</v>
      </c>
      <c r="F26" s="43">
        <v>0</v>
      </c>
      <c r="G26" s="43">
        <v>0</v>
      </c>
      <c r="H26" s="43">
        <v>0</v>
      </c>
      <c r="I26" s="43">
        <v>180000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760588</v>
      </c>
      <c r="P26" s="44">
        <f t="shared" si="2"/>
        <v>213.34866760168302</v>
      </c>
      <c r="Q26" s="9"/>
    </row>
    <row r="27" spans="1:120" ht="16.5" thickBot="1">
      <c r="A27" s="13" t="s">
        <v>10</v>
      </c>
      <c r="B27" s="21"/>
      <c r="C27" s="20"/>
      <c r="D27" s="14">
        <f>SUM(D5,D11,D14,D18,D20,D23,D25)</f>
        <v>3177622</v>
      </c>
      <c r="E27" s="14">
        <f t="shared" ref="E27:N27" si="9">SUM(E5,E11,E14,E18,E20,E23,E25)</f>
        <v>938212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3442912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1"/>
        <v>7558746</v>
      </c>
      <c r="P27" s="35">
        <f t="shared" si="2"/>
        <v>2120.2653576437588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83</v>
      </c>
      <c r="N29" s="160"/>
      <c r="O29" s="160"/>
      <c r="P29" s="39">
        <v>3565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75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888433</v>
      </c>
      <c r="E5" s="24">
        <f t="shared" si="0"/>
        <v>120000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1008433</v>
      </c>
      <c r="P5" s="30">
        <f t="shared" ref="P5:P27" si="2">(O5/P$29)</f>
        <v>283.10864682762491</v>
      </c>
      <c r="Q5" s="6"/>
    </row>
    <row r="6" spans="1:134">
      <c r="A6" s="12"/>
      <c r="B6" s="42">
        <v>511</v>
      </c>
      <c r="C6" s="19" t="s">
        <v>19</v>
      </c>
      <c r="D6" s="43">
        <v>16120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16120</v>
      </c>
      <c r="P6" s="44">
        <f t="shared" si="2"/>
        <v>4.5255474452554747</v>
      </c>
      <c r="Q6" s="9"/>
    </row>
    <row r="7" spans="1:134">
      <c r="A7" s="12"/>
      <c r="B7" s="42">
        <v>512</v>
      </c>
      <c r="C7" s="19" t="s">
        <v>48</v>
      </c>
      <c r="D7" s="43">
        <v>318538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318538</v>
      </c>
      <c r="P7" s="44">
        <f t="shared" si="2"/>
        <v>89.426726558113415</v>
      </c>
      <c r="Q7" s="9"/>
    </row>
    <row r="8" spans="1:134">
      <c r="A8" s="12"/>
      <c r="B8" s="42">
        <v>513</v>
      </c>
      <c r="C8" s="19" t="s">
        <v>20</v>
      </c>
      <c r="D8" s="43">
        <v>203301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203301</v>
      </c>
      <c r="P8" s="44">
        <f t="shared" si="2"/>
        <v>57.074957888826503</v>
      </c>
      <c r="Q8" s="9"/>
    </row>
    <row r="9" spans="1:134">
      <c r="A9" s="12"/>
      <c r="B9" s="42">
        <v>514</v>
      </c>
      <c r="C9" s="19" t="s">
        <v>21</v>
      </c>
      <c r="D9" s="43">
        <v>63385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63385</v>
      </c>
      <c r="P9" s="44">
        <f t="shared" si="2"/>
        <v>17.794778214486243</v>
      </c>
      <c r="Q9" s="9"/>
    </row>
    <row r="10" spans="1:134">
      <c r="A10" s="12"/>
      <c r="B10" s="42">
        <v>519</v>
      </c>
      <c r="C10" s="19" t="s">
        <v>22</v>
      </c>
      <c r="D10" s="43">
        <v>287089</v>
      </c>
      <c r="E10" s="43">
        <v>120000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407089</v>
      </c>
      <c r="P10" s="44">
        <f t="shared" si="2"/>
        <v>114.28663672094329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SUM(D12:D13)</f>
        <v>1726033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1726033</v>
      </c>
      <c r="P11" s="41">
        <f t="shared" si="2"/>
        <v>484.56850084222344</v>
      </c>
      <c r="Q11" s="10"/>
    </row>
    <row r="12" spans="1:134">
      <c r="A12" s="12"/>
      <c r="B12" s="42">
        <v>521</v>
      </c>
      <c r="C12" s="19" t="s">
        <v>24</v>
      </c>
      <c r="D12" s="43">
        <v>1496220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1496220</v>
      </c>
      <c r="P12" s="44">
        <f t="shared" si="2"/>
        <v>420.05053340819762</v>
      </c>
      <c r="Q12" s="9"/>
    </row>
    <row r="13" spans="1:134">
      <c r="A13" s="12"/>
      <c r="B13" s="42">
        <v>524</v>
      </c>
      <c r="C13" s="19" t="s">
        <v>25</v>
      </c>
      <c r="D13" s="43">
        <v>229813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229813</v>
      </c>
      <c r="P13" s="44">
        <f t="shared" si="2"/>
        <v>64.517967434025834</v>
      </c>
      <c r="Q13" s="9"/>
    </row>
    <row r="14" spans="1:134" ht="15.75">
      <c r="A14" s="26" t="s">
        <v>26</v>
      </c>
      <c r="B14" s="27"/>
      <c r="C14" s="28"/>
      <c r="D14" s="29">
        <f t="shared" ref="D14:N14" si="4">SUM(D15:D17)</f>
        <v>435796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3277386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3713182</v>
      </c>
      <c r="P14" s="41">
        <f t="shared" si="2"/>
        <v>1042.4430095451994</v>
      </c>
      <c r="Q14" s="10"/>
    </row>
    <row r="15" spans="1:134">
      <c r="A15" s="12"/>
      <c r="B15" s="42">
        <v>533</v>
      </c>
      <c r="C15" s="19" t="s">
        <v>78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3277386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3277386</v>
      </c>
      <c r="P15" s="44">
        <f t="shared" si="2"/>
        <v>920.09713644020212</v>
      </c>
      <c r="Q15" s="9"/>
    </row>
    <row r="16" spans="1:134">
      <c r="A16" s="12"/>
      <c r="B16" s="42">
        <v>534</v>
      </c>
      <c r="C16" s="19" t="s">
        <v>27</v>
      </c>
      <c r="D16" s="43">
        <v>304756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304756</v>
      </c>
      <c r="P16" s="44">
        <f t="shared" si="2"/>
        <v>85.557551937113985</v>
      </c>
      <c r="Q16" s="9"/>
    </row>
    <row r="17" spans="1:120">
      <c r="A17" s="12"/>
      <c r="B17" s="42">
        <v>539</v>
      </c>
      <c r="C17" s="19" t="s">
        <v>29</v>
      </c>
      <c r="D17" s="43">
        <v>131040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131040</v>
      </c>
      <c r="P17" s="44">
        <f t="shared" si="2"/>
        <v>36.788321167883211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SUM(D19:D19)</f>
        <v>57253</v>
      </c>
      <c r="E18" s="29">
        <f t="shared" si="5"/>
        <v>388773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446026</v>
      </c>
      <c r="P18" s="41">
        <f t="shared" si="2"/>
        <v>125.21785513756316</v>
      </c>
      <c r="Q18" s="10"/>
    </row>
    <row r="19" spans="1:120">
      <c r="A19" s="12"/>
      <c r="B19" s="42">
        <v>541</v>
      </c>
      <c r="C19" s="19" t="s">
        <v>31</v>
      </c>
      <c r="D19" s="43">
        <v>57253</v>
      </c>
      <c r="E19" s="43">
        <v>388773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446026</v>
      </c>
      <c r="P19" s="44">
        <f t="shared" si="2"/>
        <v>125.21785513756316</v>
      </c>
      <c r="Q19" s="9"/>
    </row>
    <row r="20" spans="1:120" ht="15.75">
      <c r="A20" s="26" t="s">
        <v>67</v>
      </c>
      <c r="B20" s="27"/>
      <c r="C20" s="28"/>
      <c r="D20" s="29">
        <f t="shared" ref="D20:N20" si="6">SUM(D21:D22)</f>
        <v>37446</v>
      </c>
      <c r="E20" s="29">
        <f t="shared" si="6"/>
        <v>22106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59552</v>
      </c>
      <c r="P20" s="41">
        <f t="shared" si="2"/>
        <v>16.718697361033126</v>
      </c>
      <c r="Q20" s="10"/>
    </row>
    <row r="21" spans="1:120">
      <c r="A21" s="90"/>
      <c r="B21" s="91">
        <v>551</v>
      </c>
      <c r="C21" s="92" t="s">
        <v>79</v>
      </c>
      <c r="D21" s="43">
        <v>0</v>
      </c>
      <c r="E21" s="43">
        <v>22106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22106</v>
      </c>
      <c r="P21" s="44">
        <f t="shared" si="2"/>
        <v>6.2060640089837174</v>
      </c>
      <c r="Q21" s="9"/>
    </row>
    <row r="22" spans="1:120">
      <c r="A22" s="90"/>
      <c r="B22" s="91">
        <v>559</v>
      </c>
      <c r="C22" s="92" t="s">
        <v>68</v>
      </c>
      <c r="D22" s="43">
        <v>37446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37446</v>
      </c>
      <c r="P22" s="44">
        <f t="shared" si="2"/>
        <v>10.512633352049411</v>
      </c>
      <c r="Q22" s="9"/>
    </row>
    <row r="23" spans="1:120" ht="15.75">
      <c r="A23" s="26" t="s">
        <v>32</v>
      </c>
      <c r="B23" s="27"/>
      <c r="C23" s="28"/>
      <c r="D23" s="29">
        <f t="shared" ref="D23:N23" si="7">SUM(D24:D24)</f>
        <v>40738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1"/>
        <v>40738</v>
      </c>
      <c r="P23" s="41">
        <f t="shared" si="2"/>
        <v>11.436833239752948</v>
      </c>
      <c r="Q23" s="9"/>
    </row>
    <row r="24" spans="1:120">
      <c r="A24" s="12"/>
      <c r="B24" s="42">
        <v>579</v>
      </c>
      <c r="C24" s="19" t="s">
        <v>33</v>
      </c>
      <c r="D24" s="43">
        <v>40738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40738</v>
      </c>
      <c r="P24" s="44">
        <f t="shared" si="2"/>
        <v>11.436833239752948</v>
      </c>
      <c r="Q24" s="9"/>
    </row>
    <row r="25" spans="1:120" ht="15.75">
      <c r="A25" s="26" t="s">
        <v>35</v>
      </c>
      <c r="B25" s="27"/>
      <c r="C25" s="28"/>
      <c r="D25" s="29">
        <f t="shared" ref="D25:N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220000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1"/>
        <v>220000</v>
      </c>
      <c r="P25" s="41">
        <f t="shared" si="2"/>
        <v>61.763054463784393</v>
      </c>
      <c r="Q25" s="9"/>
    </row>
    <row r="26" spans="1:120" ht="15.75" thickBot="1">
      <c r="A26" s="12"/>
      <c r="B26" s="42">
        <v>581</v>
      </c>
      <c r="C26" s="19" t="s">
        <v>80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220000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220000</v>
      </c>
      <c r="P26" s="44">
        <f t="shared" si="2"/>
        <v>61.763054463784393</v>
      </c>
      <c r="Q26" s="9"/>
    </row>
    <row r="27" spans="1:120" ht="16.5" thickBot="1">
      <c r="A27" s="13" t="s">
        <v>10</v>
      </c>
      <c r="B27" s="21"/>
      <c r="C27" s="20"/>
      <c r="D27" s="14">
        <f>SUM(D5,D11,D14,D18,D20,D23,D25)</f>
        <v>3185699</v>
      </c>
      <c r="E27" s="14">
        <f t="shared" ref="E27:N27" si="9">SUM(E5,E11,E14,E18,E20,E23,E25)</f>
        <v>530879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3497386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1"/>
        <v>7213964</v>
      </c>
      <c r="P27" s="35">
        <f t="shared" si="2"/>
        <v>2025.2565974171814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160" t="s">
        <v>81</v>
      </c>
      <c r="N29" s="160"/>
      <c r="O29" s="160"/>
      <c r="P29" s="39">
        <v>3562</v>
      </c>
    </row>
    <row r="30" spans="1:120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  <row r="31" spans="1:120" ht="15.75" customHeight="1" thickBot="1">
      <c r="A31" s="162" t="s">
        <v>40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1193937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1193937</v>
      </c>
      <c r="O5" s="30">
        <f t="shared" ref="O5:O25" si="2">(N5/O$27)</f>
        <v>348.49299474605954</v>
      </c>
      <c r="P5" s="6"/>
    </row>
    <row r="6" spans="1:133">
      <c r="A6" s="12"/>
      <c r="B6" s="42">
        <v>511</v>
      </c>
      <c r="C6" s="19" t="s">
        <v>19</v>
      </c>
      <c r="D6" s="43">
        <v>15332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15332</v>
      </c>
      <c r="O6" s="44">
        <f t="shared" si="2"/>
        <v>4.4751897256275539</v>
      </c>
      <c r="P6" s="9"/>
    </row>
    <row r="7" spans="1:133">
      <c r="A7" s="12"/>
      <c r="B7" s="42">
        <v>513</v>
      </c>
      <c r="C7" s="19" t="s">
        <v>20</v>
      </c>
      <c r="D7" s="43">
        <v>747821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747821</v>
      </c>
      <c r="O7" s="44">
        <f t="shared" si="2"/>
        <v>218.27816695855225</v>
      </c>
      <c r="P7" s="9"/>
    </row>
    <row r="8" spans="1:133">
      <c r="A8" s="12"/>
      <c r="B8" s="42">
        <v>514</v>
      </c>
      <c r="C8" s="19" t="s">
        <v>21</v>
      </c>
      <c r="D8" s="43">
        <v>60853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60853</v>
      </c>
      <c r="O8" s="44">
        <f t="shared" si="2"/>
        <v>17.762113251605371</v>
      </c>
      <c r="P8" s="9"/>
    </row>
    <row r="9" spans="1:133">
      <c r="A9" s="12"/>
      <c r="B9" s="42">
        <v>519</v>
      </c>
      <c r="C9" s="19" t="s">
        <v>51</v>
      </c>
      <c r="D9" s="43">
        <v>369931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369931</v>
      </c>
      <c r="O9" s="44">
        <f t="shared" si="2"/>
        <v>107.97752481027437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1924099</v>
      </c>
      <c r="E10" s="29">
        <f t="shared" si="3"/>
        <v>2710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1926809</v>
      </c>
      <c r="O10" s="41">
        <f t="shared" si="2"/>
        <v>562.40776415645064</v>
      </c>
      <c r="P10" s="10"/>
    </row>
    <row r="11" spans="1:133">
      <c r="A11" s="12"/>
      <c r="B11" s="42">
        <v>521</v>
      </c>
      <c r="C11" s="19" t="s">
        <v>24</v>
      </c>
      <c r="D11" s="43">
        <v>1703277</v>
      </c>
      <c r="E11" s="43">
        <v>2710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1705987</v>
      </c>
      <c r="O11" s="44">
        <f t="shared" si="2"/>
        <v>497.95300642148277</v>
      </c>
      <c r="P11" s="9"/>
    </row>
    <row r="12" spans="1:133">
      <c r="A12" s="12"/>
      <c r="B12" s="42">
        <v>524</v>
      </c>
      <c r="C12" s="19" t="s">
        <v>25</v>
      </c>
      <c r="D12" s="43">
        <v>220822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220822</v>
      </c>
      <c r="O12" s="44">
        <f t="shared" si="2"/>
        <v>64.454757734967899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357526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3020694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3378220</v>
      </c>
      <c r="O13" s="41">
        <f t="shared" si="2"/>
        <v>986.05370694687679</v>
      </c>
      <c r="P13" s="10"/>
    </row>
    <row r="14" spans="1:133">
      <c r="A14" s="12"/>
      <c r="B14" s="42">
        <v>534</v>
      </c>
      <c r="C14" s="19" t="s">
        <v>52</v>
      </c>
      <c r="D14" s="43">
        <v>229925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229925</v>
      </c>
      <c r="O14" s="44">
        <f t="shared" si="2"/>
        <v>67.111792177466427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3020694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3020694</v>
      </c>
      <c r="O15" s="44">
        <f t="shared" si="2"/>
        <v>881.69702276707528</v>
      </c>
      <c r="P15" s="9"/>
    </row>
    <row r="16" spans="1:133">
      <c r="A16" s="12"/>
      <c r="B16" s="42">
        <v>539</v>
      </c>
      <c r="C16" s="19" t="s">
        <v>29</v>
      </c>
      <c r="D16" s="43">
        <v>127601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127601</v>
      </c>
      <c r="O16" s="44">
        <f t="shared" si="2"/>
        <v>37.244892002335085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64538</v>
      </c>
      <c r="E17" s="29">
        <f t="shared" si="5"/>
        <v>62506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127044</v>
      </c>
      <c r="O17" s="41">
        <f t="shared" si="2"/>
        <v>37.082311733800353</v>
      </c>
      <c r="P17" s="10"/>
    </row>
    <row r="18" spans="1:119">
      <c r="A18" s="12"/>
      <c r="B18" s="42">
        <v>541</v>
      </c>
      <c r="C18" s="19" t="s">
        <v>54</v>
      </c>
      <c r="D18" s="43">
        <v>64538</v>
      </c>
      <c r="E18" s="43">
        <v>62506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127044</v>
      </c>
      <c r="O18" s="44">
        <f t="shared" si="2"/>
        <v>37.082311733800353</v>
      </c>
      <c r="P18" s="9"/>
    </row>
    <row r="19" spans="1:119" ht="15.75">
      <c r="A19" s="26" t="s">
        <v>67</v>
      </c>
      <c r="B19" s="27"/>
      <c r="C19" s="28"/>
      <c r="D19" s="29">
        <f t="shared" ref="D19:M19" si="6">SUM(D20:D20)</f>
        <v>25347</v>
      </c>
      <c r="E19" s="29">
        <f t="shared" si="6"/>
        <v>26479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51826</v>
      </c>
      <c r="O19" s="41">
        <f t="shared" si="2"/>
        <v>15.127262113251605</v>
      </c>
      <c r="P19" s="10"/>
    </row>
    <row r="20" spans="1:119">
      <c r="A20" s="90"/>
      <c r="B20" s="91">
        <v>559</v>
      </c>
      <c r="C20" s="92" t="s">
        <v>68</v>
      </c>
      <c r="D20" s="43">
        <v>25347</v>
      </c>
      <c r="E20" s="43">
        <v>26479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51826</v>
      </c>
      <c r="O20" s="44">
        <f t="shared" si="2"/>
        <v>15.127262113251605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141966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141966</v>
      </c>
      <c r="O21" s="41">
        <f t="shared" si="2"/>
        <v>41.437828371278457</v>
      </c>
      <c r="P21" s="9"/>
    </row>
    <row r="22" spans="1:119">
      <c r="A22" s="12"/>
      <c r="B22" s="42">
        <v>579</v>
      </c>
      <c r="C22" s="19" t="s">
        <v>33</v>
      </c>
      <c r="D22" s="43">
        <v>141966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141966</v>
      </c>
      <c r="O22" s="44">
        <f t="shared" si="2"/>
        <v>41.437828371278457</v>
      </c>
      <c r="P22" s="9"/>
    </row>
    <row r="23" spans="1:119" ht="15.75">
      <c r="A23" s="26" t="s">
        <v>55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220000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220000</v>
      </c>
      <c r="O23" s="41">
        <f t="shared" si="2"/>
        <v>64.214827787507303</v>
      </c>
      <c r="P23" s="9"/>
    </row>
    <row r="24" spans="1:119" ht="15.75" thickBot="1">
      <c r="A24" s="12"/>
      <c r="B24" s="42">
        <v>581</v>
      </c>
      <c r="C24" s="19" t="s">
        <v>56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220000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220000</v>
      </c>
      <c r="O24" s="44">
        <f t="shared" si="2"/>
        <v>64.214827787507303</v>
      </c>
      <c r="P24" s="9"/>
    </row>
    <row r="25" spans="1:119" ht="16.5" thickBot="1">
      <c r="A25" s="13" t="s">
        <v>10</v>
      </c>
      <c r="B25" s="21"/>
      <c r="C25" s="20"/>
      <c r="D25" s="14">
        <f>SUM(D5,D10,D13,D17,D19,D21,D23)</f>
        <v>3707413</v>
      </c>
      <c r="E25" s="14">
        <f t="shared" ref="E25:M25" si="9">SUM(E5,E10,E13,E17,E19,E21,E23)</f>
        <v>91695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3240694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7039802</v>
      </c>
      <c r="O25" s="35">
        <f t="shared" si="2"/>
        <v>2054.8166958552247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73</v>
      </c>
      <c r="M27" s="160"/>
      <c r="N27" s="160"/>
      <c r="O27" s="39">
        <v>3426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1053846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1053846</v>
      </c>
      <c r="O5" s="30">
        <f t="shared" ref="O5:O25" si="2">(N5/O$27)</f>
        <v>308.14210526315787</v>
      </c>
      <c r="P5" s="6"/>
    </row>
    <row r="6" spans="1:133">
      <c r="A6" s="12"/>
      <c r="B6" s="42">
        <v>511</v>
      </c>
      <c r="C6" s="19" t="s">
        <v>19</v>
      </c>
      <c r="D6" s="43">
        <v>22220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22220</v>
      </c>
      <c r="O6" s="44">
        <f t="shared" si="2"/>
        <v>6.4970760233918128</v>
      </c>
      <c r="P6" s="9"/>
    </row>
    <row r="7" spans="1:133">
      <c r="A7" s="12"/>
      <c r="B7" s="42">
        <v>513</v>
      </c>
      <c r="C7" s="19" t="s">
        <v>20</v>
      </c>
      <c r="D7" s="43">
        <v>460341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460341</v>
      </c>
      <c r="O7" s="44">
        <f t="shared" si="2"/>
        <v>134.60263157894738</v>
      </c>
      <c r="P7" s="9"/>
    </row>
    <row r="8" spans="1:133">
      <c r="A8" s="12"/>
      <c r="B8" s="42">
        <v>514</v>
      </c>
      <c r="C8" s="19" t="s">
        <v>21</v>
      </c>
      <c r="D8" s="43">
        <v>94239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94239</v>
      </c>
      <c r="O8" s="44">
        <f t="shared" si="2"/>
        <v>27.555263157894736</v>
      </c>
      <c r="P8" s="9"/>
    </row>
    <row r="9" spans="1:133">
      <c r="A9" s="12"/>
      <c r="B9" s="42">
        <v>519</v>
      </c>
      <c r="C9" s="19" t="s">
        <v>51</v>
      </c>
      <c r="D9" s="43">
        <v>477046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477046</v>
      </c>
      <c r="O9" s="44">
        <f t="shared" si="2"/>
        <v>139.48713450292396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1834724</v>
      </c>
      <c r="E10" s="29">
        <f t="shared" si="3"/>
        <v>4976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1839700</v>
      </c>
      <c r="O10" s="41">
        <f t="shared" si="2"/>
        <v>537.9239766081871</v>
      </c>
      <c r="P10" s="10"/>
    </row>
    <row r="11" spans="1:133">
      <c r="A11" s="12"/>
      <c r="B11" s="42">
        <v>521</v>
      </c>
      <c r="C11" s="19" t="s">
        <v>24</v>
      </c>
      <c r="D11" s="43">
        <v>1639248</v>
      </c>
      <c r="E11" s="43">
        <v>4976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1644224</v>
      </c>
      <c r="O11" s="44">
        <f t="shared" si="2"/>
        <v>480.76725146198828</v>
      </c>
      <c r="P11" s="9"/>
    </row>
    <row r="12" spans="1:133">
      <c r="A12" s="12"/>
      <c r="B12" s="42">
        <v>524</v>
      </c>
      <c r="C12" s="19" t="s">
        <v>25</v>
      </c>
      <c r="D12" s="43">
        <v>195476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195476</v>
      </c>
      <c r="O12" s="44">
        <f t="shared" si="2"/>
        <v>57.156725146198831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344192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2920048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3264240</v>
      </c>
      <c r="O13" s="41">
        <f t="shared" si="2"/>
        <v>954.45614035087715</v>
      </c>
      <c r="P13" s="10"/>
    </row>
    <row r="14" spans="1:133">
      <c r="A14" s="12"/>
      <c r="B14" s="42">
        <v>534</v>
      </c>
      <c r="C14" s="19" t="s">
        <v>52</v>
      </c>
      <c r="D14" s="43">
        <v>225474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225474</v>
      </c>
      <c r="O14" s="44">
        <f t="shared" si="2"/>
        <v>65.928070175438592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2920048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2920048</v>
      </c>
      <c r="O15" s="44">
        <f t="shared" si="2"/>
        <v>853.81520467836253</v>
      </c>
      <c r="P15" s="9"/>
    </row>
    <row r="16" spans="1:133">
      <c r="A16" s="12"/>
      <c r="B16" s="42">
        <v>539</v>
      </c>
      <c r="C16" s="19" t="s">
        <v>29</v>
      </c>
      <c r="D16" s="43">
        <v>118718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118718</v>
      </c>
      <c r="O16" s="44">
        <f t="shared" si="2"/>
        <v>34.712865497076024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69560</v>
      </c>
      <c r="E17" s="29">
        <f t="shared" si="5"/>
        <v>179347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248907</v>
      </c>
      <c r="O17" s="41">
        <f t="shared" si="2"/>
        <v>72.779824561403515</v>
      </c>
      <c r="P17" s="10"/>
    </row>
    <row r="18" spans="1:119">
      <c r="A18" s="12"/>
      <c r="B18" s="42">
        <v>541</v>
      </c>
      <c r="C18" s="19" t="s">
        <v>54</v>
      </c>
      <c r="D18" s="43">
        <v>69560</v>
      </c>
      <c r="E18" s="43">
        <v>179347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248907</v>
      </c>
      <c r="O18" s="44">
        <f t="shared" si="2"/>
        <v>72.779824561403515</v>
      </c>
      <c r="P18" s="9"/>
    </row>
    <row r="19" spans="1:119" ht="15.75">
      <c r="A19" s="26" t="s">
        <v>67</v>
      </c>
      <c r="B19" s="27"/>
      <c r="C19" s="28"/>
      <c r="D19" s="29">
        <f t="shared" ref="D19:M19" si="6">SUM(D20:D20)</f>
        <v>22164</v>
      </c>
      <c r="E19" s="29">
        <f t="shared" si="6"/>
        <v>7121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29285</v>
      </c>
      <c r="O19" s="41">
        <f t="shared" si="2"/>
        <v>8.5628654970760234</v>
      </c>
      <c r="P19" s="10"/>
    </row>
    <row r="20" spans="1:119">
      <c r="A20" s="90"/>
      <c r="B20" s="91">
        <v>559</v>
      </c>
      <c r="C20" s="92" t="s">
        <v>68</v>
      </c>
      <c r="D20" s="43">
        <v>22164</v>
      </c>
      <c r="E20" s="43">
        <v>7121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29285</v>
      </c>
      <c r="O20" s="44">
        <f t="shared" si="2"/>
        <v>8.5628654970760234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166566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166566</v>
      </c>
      <c r="O21" s="41">
        <f t="shared" si="2"/>
        <v>48.703508771929826</v>
      </c>
      <c r="P21" s="9"/>
    </row>
    <row r="22" spans="1:119">
      <c r="A22" s="12"/>
      <c r="B22" s="42">
        <v>579</v>
      </c>
      <c r="C22" s="19" t="s">
        <v>33</v>
      </c>
      <c r="D22" s="43">
        <v>166566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166566</v>
      </c>
      <c r="O22" s="44">
        <f t="shared" si="2"/>
        <v>48.703508771929826</v>
      </c>
      <c r="P22" s="9"/>
    </row>
    <row r="23" spans="1:119" ht="15.75">
      <c r="A23" s="26" t="s">
        <v>55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250000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250000</v>
      </c>
      <c r="O23" s="41">
        <f t="shared" si="2"/>
        <v>73.099415204678365</v>
      </c>
      <c r="P23" s="9"/>
    </row>
    <row r="24" spans="1:119" ht="15.75" thickBot="1">
      <c r="A24" s="12"/>
      <c r="B24" s="42">
        <v>581</v>
      </c>
      <c r="C24" s="19" t="s">
        <v>56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250000</v>
      </c>
      <c r="O24" s="44">
        <f t="shared" si="2"/>
        <v>73.099415204678365</v>
      </c>
      <c r="P24" s="9"/>
    </row>
    <row r="25" spans="1:119" ht="16.5" thickBot="1">
      <c r="A25" s="13" t="s">
        <v>10</v>
      </c>
      <c r="B25" s="21"/>
      <c r="C25" s="20"/>
      <c r="D25" s="14">
        <f>SUM(D5,D10,D13,D17,D19,D21,D23)</f>
        <v>3491052</v>
      </c>
      <c r="E25" s="14">
        <f t="shared" ref="E25:M25" si="9">SUM(E5,E10,E13,E17,E19,E21,E23)</f>
        <v>191444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3170048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6852544</v>
      </c>
      <c r="O25" s="35">
        <f t="shared" si="2"/>
        <v>2003.66783625731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71</v>
      </c>
      <c r="M27" s="160"/>
      <c r="N27" s="160"/>
      <c r="O27" s="39">
        <v>3420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765289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765289</v>
      </c>
      <c r="O5" s="30">
        <f t="shared" ref="O5:O25" si="2">(N5/O$27)</f>
        <v>223.63793103448276</v>
      </c>
      <c r="P5" s="6"/>
    </row>
    <row r="6" spans="1:133">
      <c r="A6" s="12"/>
      <c r="B6" s="42">
        <v>511</v>
      </c>
      <c r="C6" s="19" t="s">
        <v>19</v>
      </c>
      <c r="D6" s="43">
        <v>19638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19638</v>
      </c>
      <c r="O6" s="44">
        <f t="shared" si="2"/>
        <v>5.7387492694330797</v>
      </c>
      <c r="P6" s="9"/>
    </row>
    <row r="7" spans="1:133">
      <c r="A7" s="12"/>
      <c r="B7" s="42">
        <v>513</v>
      </c>
      <c r="C7" s="19" t="s">
        <v>20</v>
      </c>
      <c r="D7" s="43">
        <v>406789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406789</v>
      </c>
      <c r="O7" s="44">
        <f t="shared" si="2"/>
        <v>118.87463471654003</v>
      </c>
      <c r="P7" s="9"/>
    </row>
    <row r="8" spans="1:133">
      <c r="A8" s="12"/>
      <c r="B8" s="42">
        <v>514</v>
      </c>
      <c r="C8" s="19" t="s">
        <v>21</v>
      </c>
      <c r="D8" s="43">
        <v>107737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107737</v>
      </c>
      <c r="O8" s="44">
        <f t="shared" si="2"/>
        <v>31.483635300993573</v>
      </c>
      <c r="P8" s="9"/>
    </row>
    <row r="9" spans="1:133">
      <c r="A9" s="12"/>
      <c r="B9" s="42">
        <v>519</v>
      </c>
      <c r="C9" s="19" t="s">
        <v>51</v>
      </c>
      <c r="D9" s="43">
        <v>231125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231125</v>
      </c>
      <c r="O9" s="44">
        <f t="shared" si="2"/>
        <v>67.540911747516077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1559665</v>
      </c>
      <c r="E10" s="29">
        <f t="shared" si="3"/>
        <v>161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1559826</v>
      </c>
      <c r="O10" s="41">
        <f t="shared" si="2"/>
        <v>455.82291057860903</v>
      </c>
      <c r="P10" s="10"/>
    </row>
    <row r="11" spans="1:133">
      <c r="A11" s="12"/>
      <c r="B11" s="42">
        <v>521</v>
      </c>
      <c r="C11" s="19" t="s">
        <v>24</v>
      </c>
      <c r="D11" s="43">
        <v>1353749</v>
      </c>
      <c r="E11" s="43">
        <v>161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1353910</v>
      </c>
      <c r="O11" s="44">
        <f t="shared" si="2"/>
        <v>395.6487434248977</v>
      </c>
      <c r="P11" s="9"/>
    </row>
    <row r="12" spans="1:133">
      <c r="A12" s="12"/>
      <c r="B12" s="42">
        <v>524</v>
      </c>
      <c r="C12" s="19" t="s">
        <v>25</v>
      </c>
      <c r="D12" s="43">
        <v>205916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205916</v>
      </c>
      <c r="O12" s="44">
        <f t="shared" si="2"/>
        <v>60.174167153711281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316526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2793171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3109697</v>
      </c>
      <c r="O13" s="41">
        <f t="shared" si="2"/>
        <v>908.73670368205728</v>
      </c>
      <c r="P13" s="10"/>
    </row>
    <row r="14" spans="1:133">
      <c r="A14" s="12"/>
      <c r="B14" s="42">
        <v>534</v>
      </c>
      <c r="C14" s="19" t="s">
        <v>52</v>
      </c>
      <c r="D14" s="43">
        <v>221218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221218</v>
      </c>
      <c r="O14" s="44">
        <f t="shared" si="2"/>
        <v>64.645821157217995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2793171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2793171</v>
      </c>
      <c r="O15" s="44">
        <f t="shared" si="2"/>
        <v>816.23933372296904</v>
      </c>
      <c r="P15" s="9"/>
    </row>
    <row r="16" spans="1:133">
      <c r="A16" s="12"/>
      <c r="B16" s="42">
        <v>539</v>
      </c>
      <c r="C16" s="19" t="s">
        <v>29</v>
      </c>
      <c r="D16" s="43">
        <v>95308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95308</v>
      </c>
      <c r="O16" s="44">
        <f t="shared" si="2"/>
        <v>27.851548801870251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193074</v>
      </c>
      <c r="E17" s="29">
        <f t="shared" si="5"/>
        <v>130492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323566</v>
      </c>
      <c r="O17" s="41">
        <f t="shared" si="2"/>
        <v>94.554646405610754</v>
      </c>
      <c r="P17" s="10"/>
    </row>
    <row r="18" spans="1:119">
      <c r="A18" s="12"/>
      <c r="B18" s="42">
        <v>541</v>
      </c>
      <c r="C18" s="19" t="s">
        <v>54</v>
      </c>
      <c r="D18" s="43">
        <v>193074</v>
      </c>
      <c r="E18" s="43">
        <v>130492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323566</v>
      </c>
      <c r="O18" s="44">
        <f t="shared" si="2"/>
        <v>94.554646405610754</v>
      </c>
      <c r="P18" s="9"/>
    </row>
    <row r="19" spans="1:119" ht="15.75">
      <c r="A19" s="26" t="s">
        <v>67</v>
      </c>
      <c r="B19" s="27"/>
      <c r="C19" s="28"/>
      <c r="D19" s="29">
        <f t="shared" ref="D19:M19" si="6">SUM(D20:D20)</f>
        <v>14198</v>
      </c>
      <c r="E19" s="29">
        <f t="shared" si="6"/>
        <v>14386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28584</v>
      </c>
      <c r="O19" s="41">
        <f t="shared" si="2"/>
        <v>8.3530099357101104</v>
      </c>
      <c r="P19" s="10"/>
    </row>
    <row r="20" spans="1:119">
      <c r="A20" s="90"/>
      <c r="B20" s="91">
        <v>559</v>
      </c>
      <c r="C20" s="92" t="s">
        <v>68</v>
      </c>
      <c r="D20" s="43">
        <v>14198</v>
      </c>
      <c r="E20" s="43">
        <v>14386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28584</v>
      </c>
      <c r="O20" s="44">
        <f t="shared" si="2"/>
        <v>8.3530099357101104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SUM(D22:D22)</f>
        <v>200043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200043</v>
      </c>
      <c r="O21" s="41">
        <f t="shared" si="2"/>
        <v>58.457919345412037</v>
      </c>
      <c r="P21" s="9"/>
    </row>
    <row r="22" spans="1:119">
      <c r="A22" s="12"/>
      <c r="B22" s="42">
        <v>579</v>
      </c>
      <c r="C22" s="19" t="s">
        <v>33</v>
      </c>
      <c r="D22" s="43">
        <v>200043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200043</v>
      </c>
      <c r="O22" s="44">
        <f t="shared" si="2"/>
        <v>58.457919345412037</v>
      </c>
      <c r="P22" s="9"/>
    </row>
    <row r="23" spans="1:119" ht="15.75">
      <c r="A23" s="26" t="s">
        <v>55</v>
      </c>
      <c r="B23" s="27"/>
      <c r="C23" s="28"/>
      <c r="D23" s="29">
        <f t="shared" ref="D23:M23" si="8">SUM(D24:D24)</f>
        <v>152994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220000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1"/>
        <v>372994</v>
      </c>
      <c r="O23" s="41">
        <f t="shared" si="2"/>
        <v>108.99883109292811</v>
      </c>
      <c r="P23" s="9"/>
    </row>
    <row r="24" spans="1:119" ht="15.75" thickBot="1">
      <c r="A24" s="12"/>
      <c r="B24" s="42">
        <v>581</v>
      </c>
      <c r="C24" s="19" t="s">
        <v>56</v>
      </c>
      <c r="D24" s="43">
        <v>152994</v>
      </c>
      <c r="E24" s="43">
        <v>0</v>
      </c>
      <c r="F24" s="43">
        <v>0</v>
      </c>
      <c r="G24" s="43">
        <v>0</v>
      </c>
      <c r="H24" s="43">
        <v>0</v>
      </c>
      <c r="I24" s="43">
        <v>220000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372994</v>
      </c>
      <c r="O24" s="44">
        <f t="shared" si="2"/>
        <v>108.99883109292811</v>
      </c>
      <c r="P24" s="9"/>
    </row>
    <row r="25" spans="1:119" ht="16.5" thickBot="1">
      <c r="A25" s="13" t="s">
        <v>10</v>
      </c>
      <c r="B25" s="21"/>
      <c r="C25" s="20"/>
      <c r="D25" s="14">
        <f>SUM(D5,D10,D13,D17,D19,D21,D23)</f>
        <v>3201789</v>
      </c>
      <c r="E25" s="14">
        <f t="shared" ref="E25:M25" si="9">SUM(E5,E10,E13,E17,E19,E21,E23)</f>
        <v>145039</v>
      </c>
      <c r="F25" s="14">
        <f t="shared" si="9"/>
        <v>0</v>
      </c>
      <c r="G25" s="14">
        <f t="shared" si="9"/>
        <v>0</v>
      </c>
      <c r="H25" s="14">
        <f t="shared" si="9"/>
        <v>0</v>
      </c>
      <c r="I25" s="14">
        <f t="shared" si="9"/>
        <v>3013171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1"/>
        <v>6359999</v>
      </c>
      <c r="O25" s="35">
        <f t="shared" si="2"/>
        <v>1858.5619520748101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69</v>
      </c>
      <c r="M27" s="160"/>
      <c r="N27" s="160"/>
      <c r="O27" s="39">
        <v>3422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814020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814020</v>
      </c>
      <c r="O5" s="30">
        <f t="shared" ref="O5:O23" si="2">(N5/O$25)</f>
        <v>238.78556761513642</v>
      </c>
      <c r="P5" s="6"/>
    </row>
    <row r="6" spans="1:133">
      <c r="A6" s="12"/>
      <c r="B6" s="42">
        <v>511</v>
      </c>
      <c r="C6" s="19" t="s">
        <v>19</v>
      </c>
      <c r="D6" s="43">
        <v>21576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21576</v>
      </c>
      <c r="O6" s="44">
        <f t="shared" si="2"/>
        <v>6.3291287767673801</v>
      </c>
      <c r="P6" s="9"/>
    </row>
    <row r="7" spans="1:133">
      <c r="A7" s="12"/>
      <c r="B7" s="42">
        <v>513</v>
      </c>
      <c r="C7" s="19" t="s">
        <v>20</v>
      </c>
      <c r="D7" s="43">
        <v>438859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438859</v>
      </c>
      <c r="O7" s="44">
        <f t="shared" si="2"/>
        <v>128.73540627750074</v>
      </c>
      <c r="P7" s="9"/>
    </row>
    <row r="8" spans="1:133">
      <c r="A8" s="12"/>
      <c r="B8" s="42">
        <v>514</v>
      </c>
      <c r="C8" s="19" t="s">
        <v>21</v>
      </c>
      <c r="D8" s="43">
        <v>129960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129960</v>
      </c>
      <c r="O8" s="44">
        <f t="shared" si="2"/>
        <v>38.122616603109414</v>
      </c>
      <c r="P8" s="9"/>
    </row>
    <row r="9" spans="1:133">
      <c r="A9" s="12"/>
      <c r="B9" s="42">
        <v>519</v>
      </c>
      <c r="C9" s="19" t="s">
        <v>51</v>
      </c>
      <c r="D9" s="43">
        <v>223625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223625</v>
      </c>
      <c r="O9" s="44">
        <f t="shared" si="2"/>
        <v>65.598415957758874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1475988</v>
      </c>
      <c r="E10" s="29">
        <f t="shared" si="3"/>
        <v>486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1476474</v>
      </c>
      <c r="O10" s="41">
        <f t="shared" si="2"/>
        <v>433.11058961572309</v>
      </c>
      <c r="P10" s="10"/>
    </row>
    <row r="11" spans="1:133">
      <c r="A11" s="12"/>
      <c r="B11" s="42">
        <v>521</v>
      </c>
      <c r="C11" s="19" t="s">
        <v>24</v>
      </c>
      <c r="D11" s="43">
        <v>1268929</v>
      </c>
      <c r="E11" s="43">
        <v>486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1269415</v>
      </c>
      <c r="O11" s="44">
        <f t="shared" si="2"/>
        <v>372.37166324435316</v>
      </c>
      <c r="P11" s="9"/>
    </row>
    <row r="12" spans="1:133">
      <c r="A12" s="12"/>
      <c r="B12" s="42">
        <v>524</v>
      </c>
      <c r="C12" s="19" t="s">
        <v>25</v>
      </c>
      <c r="D12" s="43">
        <v>207059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207059</v>
      </c>
      <c r="O12" s="44">
        <f t="shared" si="2"/>
        <v>60.738926371369907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305719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2621507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2927226</v>
      </c>
      <c r="O13" s="41">
        <f t="shared" si="2"/>
        <v>858.67585802288056</v>
      </c>
      <c r="P13" s="10"/>
    </row>
    <row r="14" spans="1:133">
      <c r="A14" s="12"/>
      <c r="B14" s="42">
        <v>534</v>
      </c>
      <c r="C14" s="19" t="s">
        <v>52</v>
      </c>
      <c r="D14" s="43">
        <v>217064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217064</v>
      </c>
      <c r="O14" s="44">
        <f t="shared" si="2"/>
        <v>63.673804634790258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2621507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2621507</v>
      </c>
      <c r="O15" s="44">
        <f t="shared" si="2"/>
        <v>768.99589322381928</v>
      </c>
      <c r="P15" s="9"/>
    </row>
    <row r="16" spans="1:133">
      <c r="A16" s="12"/>
      <c r="B16" s="42">
        <v>539</v>
      </c>
      <c r="C16" s="19" t="s">
        <v>29</v>
      </c>
      <c r="D16" s="43">
        <v>88655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88655</v>
      </c>
      <c r="O16" s="44">
        <f t="shared" si="2"/>
        <v>26.006160164271048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74954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74954</v>
      </c>
      <c r="O17" s="41">
        <f t="shared" si="2"/>
        <v>21.987092989146376</v>
      </c>
      <c r="P17" s="10"/>
    </row>
    <row r="18" spans="1:119">
      <c r="A18" s="12"/>
      <c r="B18" s="42">
        <v>541</v>
      </c>
      <c r="C18" s="19" t="s">
        <v>54</v>
      </c>
      <c r="D18" s="43">
        <v>74954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74954</v>
      </c>
      <c r="O18" s="44">
        <f t="shared" si="2"/>
        <v>21.987092989146376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173720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173720</v>
      </c>
      <c r="O19" s="41">
        <f t="shared" si="2"/>
        <v>50.959225579348782</v>
      </c>
      <c r="P19" s="9"/>
    </row>
    <row r="20" spans="1:119">
      <c r="A20" s="12"/>
      <c r="B20" s="42">
        <v>579</v>
      </c>
      <c r="C20" s="19" t="s">
        <v>33</v>
      </c>
      <c r="D20" s="43">
        <v>173720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173720</v>
      </c>
      <c r="O20" s="44">
        <f t="shared" si="2"/>
        <v>50.959225579348782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220000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220000</v>
      </c>
      <c r="O21" s="41">
        <f t="shared" si="2"/>
        <v>64.535054268113811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220000</v>
      </c>
      <c r="O22" s="44">
        <f t="shared" si="2"/>
        <v>64.535054268113811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2844401</v>
      </c>
      <c r="E23" s="14">
        <f t="shared" ref="E23:M23" si="8">SUM(E5,E10,E13,E17,E19,E21)</f>
        <v>486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2841507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5686394</v>
      </c>
      <c r="O23" s="35">
        <f t="shared" si="2"/>
        <v>1668.053388090349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65</v>
      </c>
      <c r="M25" s="160"/>
      <c r="N25" s="160"/>
      <c r="O25" s="39">
        <v>3409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782266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782266</v>
      </c>
      <c r="O5" s="30">
        <f t="shared" ref="O5:O23" si="2">(N5/O$25)</f>
        <v>230.01058512202295</v>
      </c>
      <c r="P5" s="6"/>
    </row>
    <row r="6" spans="1:133">
      <c r="A6" s="12"/>
      <c r="B6" s="42">
        <v>511</v>
      </c>
      <c r="C6" s="19" t="s">
        <v>19</v>
      </c>
      <c r="D6" s="43">
        <v>22892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22892</v>
      </c>
      <c r="O6" s="44">
        <f t="shared" si="2"/>
        <v>6.7309614819170829</v>
      </c>
      <c r="P6" s="9"/>
    </row>
    <row r="7" spans="1:133">
      <c r="A7" s="12"/>
      <c r="B7" s="42">
        <v>513</v>
      </c>
      <c r="C7" s="19" t="s">
        <v>20</v>
      </c>
      <c r="D7" s="43">
        <v>382512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382512</v>
      </c>
      <c r="O7" s="44">
        <f t="shared" si="2"/>
        <v>112.47044986768597</v>
      </c>
      <c r="P7" s="9"/>
    </row>
    <row r="8" spans="1:133">
      <c r="A8" s="12"/>
      <c r="B8" s="42">
        <v>514</v>
      </c>
      <c r="C8" s="19" t="s">
        <v>21</v>
      </c>
      <c r="D8" s="43">
        <v>115011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115011</v>
      </c>
      <c r="O8" s="44">
        <f t="shared" si="2"/>
        <v>33.816818582769777</v>
      </c>
      <c r="P8" s="9"/>
    </row>
    <row r="9" spans="1:133">
      <c r="A9" s="12"/>
      <c r="B9" s="42">
        <v>519</v>
      </c>
      <c r="C9" s="19" t="s">
        <v>51</v>
      </c>
      <c r="D9" s="43">
        <v>261851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261851</v>
      </c>
      <c r="O9" s="44">
        <f t="shared" si="2"/>
        <v>76.992355189650098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1381556</v>
      </c>
      <c r="E10" s="29">
        <f t="shared" si="3"/>
        <v>15399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1396955</v>
      </c>
      <c r="O10" s="41">
        <f t="shared" si="2"/>
        <v>410.748309320788</v>
      </c>
      <c r="P10" s="10"/>
    </row>
    <row r="11" spans="1:133">
      <c r="A11" s="12"/>
      <c r="B11" s="42">
        <v>521</v>
      </c>
      <c r="C11" s="19" t="s">
        <v>24</v>
      </c>
      <c r="D11" s="43">
        <v>1197065</v>
      </c>
      <c r="E11" s="43">
        <v>15399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1212464</v>
      </c>
      <c r="O11" s="44">
        <f t="shared" si="2"/>
        <v>356.50220523375475</v>
      </c>
      <c r="P11" s="9"/>
    </row>
    <row r="12" spans="1:133">
      <c r="A12" s="12"/>
      <c r="B12" s="42">
        <v>524</v>
      </c>
      <c r="C12" s="19" t="s">
        <v>25</v>
      </c>
      <c r="D12" s="43">
        <v>184491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184491</v>
      </c>
      <c r="O12" s="44">
        <f t="shared" si="2"/>
        <v>54.246104087033224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311190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2343393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2654583</v>
      </c>
      <c r="O13" s="41">
        <f t="shared" si="2"/>
        <v>780.53013819464866</v>
      </c>
      <c r="P13" s="10"/>
    </row>
    <row r="14" spans="1:133">
      <c r="A14" s="12"/>
      <c r="B14" s="42">
        <v>534</v>
      </c>
      <c r="C14" s="19" t="s">
        <v>52</v>
      </c>
      <c r="D14" s="43">
        <v>225318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225318</v>
      </c>
      <c r="O14" s="44">
        <f t="shared" si="2"/>
        <v>66.250514554542775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2343393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2343393</v>
      </c>
      <c r="O15" s="44">
        <f t="shared" si="2"/>
        <v>689.03057924139955</v>
      </c>
      <c r="P15" s="9"/>
    </row>
    <row r="16" spans="1:133">
      <c r="A16" s="12"/>
      <c r="B16" s="42">
        <v>539</v>
      </c>
      <c r="C16" s="19" t="s">
        <v>29</v>
      </c>
      <c r="D16" s="43">
        <v>85872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85872</v>
      </c>
      <c r="O16" s="44">
        <f t="shared" si="2"/>
        <v>25.249044398706264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70868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70868</v>
      </c>
      <c r="O17" s="41">
        <f t="shared" si="2"/>
        <v>20.837400764481036</v>
      </c>
      <c r="P17" s="10"/>
    </row>
    <row r="18" spans="1:119">
      <c r="A18" s="12"/>
      <c r="B18" s="42">
        <v>541</v>
      </c>
      <c r="C18" s="19" t="s">
        <v>54</v>
      </c>
      <c r="D18" s="43">
        <v>70868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70868</v>
      </c>
      <c r="O18" s="44">
        <f t="shared" si="2"/>
        <v>20.837400764481036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109164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109164</v>
      </c>
      <c r="O19" s="41">
        <f t="shared" si="2"/>
        <v>32.097618347544838</v>
      </c>
      <c r="P19" s="9"/>
    </row>
    <row r="20" spans="1:119">
      <c r="A20" s="12"/>
      <c r="B20" s="42">
        <v>579</v>
      </c>
      <c r="C20" s="19" t="s">
        <v>33</v>
      </c>
      <c r="D20" s="43">
        <v>109164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109164</v>
      </c>
      <c r="O20" s="44">
        <f t="shared" si="2"/>
        <v>32.097618347544838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220000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220000</v>
      </c>
      <c r="O21" s="41">
        <f t="shared" si="2"/>
        <v>64.686856806821524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220000</v>
      </c>
      <c r="O22" s="44">
        <f t="shared" si="2"/>
        <v>64.686856806821524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2655044</v>
      </c>
      <c r="E23" s="14">
        <f t="shared" ref="E23:M23" si="8">SUM(E5,E10,E13,E17,E19,E21)</f>
        <v>15399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2563393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5233836</v>
      </c>
      <c r="O23" s="35">
        <f t="shared" si="2"/>
        <v>1538.910908556307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63</v>
      </c>
      <c r="M25" s="160"/>
      <c r="N25" s="160"/>
      <c r="O25" s="39">
        <v>3401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666899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666899</v>
      </c>
      <c r="O5" s="30">
        <f t="shared" ref="O5:O23" si="2">(N5/O$25)</f>
        <v>197.59970370370371</v>
      </c>
      <c r="P5" s="6"/>
    </row>
    <row r="6" spans="1:133">
      <c r="A6" s="12"/>
      <c r="B6" s="42">
        <v>511</v>
      </c>
      <c r="C6" s="19" t="s">
        <v>19</v>
      </c>
      <c r="D6" s="43">
        <v>13563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13563</v>
      </c>
      <c r="O6" s="44">
        <f t="shared" si="2"/>
        <v>4.0186666666666664</v>
      </c>
      <c r="P6" s="9"/>
    </row>
    <row r="7" spans="1:133">
      <c r="A7" s="12"/>
      <c r="B7" s="42">
        <v>513</v>
      </c>
      <c r="C7" s="19" t="s">
        <v>20</v>
      </c>
      <c r="D7" s="43">
        <v>411291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411291</v>
      </c>
      <c r="O7" s="44">
        <f t="shared" si="2"/>
        <v>121.864</v>
      </c>
      <c r="P7" s="9"/>
    </row>
    <row r="8" spans="1:133">
      <c r="A8" s="12"/>
      <c r="B8" s="42">
        <v>514</v>
      </c>
      <c r="C8" s="19" t="s">
        <v>21</v>
      </c>
      <c r="D8" s="43">
        <v>77374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77374</v>
      </c>
      <c r="O8" s="44">
        <f t="shared" si="2"/>
        <v>22.925629629629629</v>
      </c>
      <c r="P8" s="9"/>
    </row>
    <row r="9" spans="1:133">
      <c r="A9" s="12"/>
      <c r="B9" s="42">
        <v>519</v>
      </c>
      <c r="C9" s="19" t="s">
        <v>51</v>
      </c>
      <c r="D9" s="43">
        <v>164671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164671</v>
      </c>
      <c r="O9" s="44">
        <f t="shared" si="2"/>
        <v>48.791407407407405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1308607</v>
      </c>
      <c r="E10" s="29">
        <f t="shared" si="3"/>
        <v>9131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1317738</v>
      </c>
      <c r="O10" s="41">
        <f t="shared" si="2"/>
        <v>390.44088888888888</v>
      </c>
      <c r="P10" s="10"/>
    </row>
    <row r="11" spans="1:133">
      <c r="A11" s="12"/>
      <c r="B11" s="42">
        <v>521</v>
      </c>
      <c r="C11" s="19" t="s">
        <v>24</v>
      </c>
      <c r="D11" s="43">
        <v>1146261</v>
      </c>
      <c r="E11" s="43">
        <v>9131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1155392</v>
      </c>
      <c r="O11" s="44">
        <f t="shared" si="2"/>
        <v>342.3383703703704</v>
      </c>
      <c r="P11" s="9"/>
    </row>
    <row r="12" spans="1:133">
      <c r="A12" s="12"/>
      <c r="B12" s="42">
        <v>524</v>
      </c>
      <c r="C12" s="19" t="s">
        <v>25</v>
      </c>
      <c r="D12" s="43">
        <v>162346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162346</v>
      </c>
      <c r="O12" s="44">
        <f t="shared" si="2"/>
        <v>48.102518518518515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315165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2186849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2502014</v>
      </c>
      <c r="O13" s="41">
        <f t="shared" si="2"/>
        <v>741.33748148148152</v>
      </c>
      <c r="P13" s="10"/>
    </row>
    <row r="14" spans="1:133">
      <c r="A14" s="12"/>
      <c r="B14" s="42">
        <v>534</v>
      </c>
      <c r="C14" s="19" t="s">
        <v>52</v>
      </c>
      <c r="D14" s="43">
        <v>228269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228269</v>
      </c>
      <c r="O14" s="44">
        <f t="shared" si="2"/>
        <v>67.635259259259257</v>
      </c>
      <c r="P14" s="9"/>
    </row>
    <row r="15" spans="1:133">
      <c r="A15" s="12"/>
      <c r="B15" s="42">
        <v>536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2186849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2186849</v>
      </c>
      <c r="O15" s="44">
        <f t="shared" si="2"/>
        <v>647.95525925925926</v>
      </c>
      <c r="P15" s="9"/>
    </row>
    <row r="16" spans="1:133">
      <c r="A16" s="12"/>
      <c r="B16" s="42">
        <v>539</v>
      </c>
      <c r="C16" s="19" t="s">
        <v>29</v>
      </c>
      <c r="D16" s="43">
        <v>86896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86896</v>
      </c>
      <c r="O16" s="44">
        <f t="shared" si="2"/>
        <v>25.746962962962964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60952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60952</v>
      </c>
      <c r="O17" s="41">
        <f t="shared" si="2"/>
        <v>18.059851851851853</v>
      </c>
      <c r="P17" s="10"/>
    </row>
    <row r="18" spans="1:119">
      <c r="A18" s="12"/>
      <c r="B18" s="42">
        <v>541</v>
      </c>
      <c r="C18" s="19" t="s">
        <v>54</v>
      </c>
      <c r="D18" s="43">
        <v>60952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60952</v>
      </c>
      <c r="O18" s="44">
        <f t="shared" si="2"/>
        <v>18.059851851851853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143023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143023</v>
      </c>
      <c r="O19" s="41">
        <f t="shared" si="2"/>
        <v>42.377185185185184</v>
      </c>
      <c r="P19" s="9"/>
    </row>
    <row r="20" spans="1:119">
      <c r="A20" s="12"/>
      <c r="B20" s="42">
        <v>579</v>
      </c>
      <c r="C20" s="19" t="s">
        <v>33</v>
      </c>
      <c r="D20" s="43">
        <v>143023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143023</v>
      </c>
      <c r="O20" s="44">
        <f t="shared" si="2"/>
        <v>42.377185185185184</v>
      </c>
      <c r="P20" s="9"/>
    </row>
    <row r="21" spans="1:119" ht="15.75">
      <c r="A21" s="26" t="s">
        <v>55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220000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220000</v>
      </c>
      <c r="O21" s="41">
        <f t="shared" si="2"/>
        <v>65.18518518518519</v>
      </c>
      <c r="P21" s="9"/>
    </row>
    <row r="22" spans="1:119" ht="15.75" thickBot="1">
      <c r="A22" s="12"/>
      <c r="B22" s="42">
        <v>581</v>
      </c>
      <c r="C22" s="19" t="s">
        <v>56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220000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220000</v>
      </c>
      <c r="O22" s="44">
        <f t="shared" si="2"/>
        <v>65.18518518518519</v>
      </c>
      <c r="P22" s="9"/>
    </row>
    <row r="23" spans="1:119" ht="16.5" thickBot="1">
      <c r="A23" s="13" t="s">
        <v>10</v>
      </c>
      <c r="B23" s="21"/>
      <c r="C23" s="20"/>
      <c r="D23" s="14">
        <f>SUM(D5,D10,D13,D17,D19,D21)</f>
        <v>2494646</v>
      </c>
      <c r="E23" s="14">
        <f t="shared" ref="E23:M23" si="8">SUM(E5,E10,E13,E17,E19,E21)</f>
        <v>9131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2406849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4910626</v>
      </c>
      <c r="O23" s="35">
        <f t="shared" si="2"/>
        <v>1455.0002962962963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59</v>
      </c>
      <c r="M25" s="160"/>
      <c r="N25" s="160"/>
      <c r="O25" s="39">
        <v>3375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2024-10-25T17:46:09Z</cp:lastPrinted>
  <dcterms:created xsi:type="dcterms:W3CDTF">2000-08-31T21:26:31Z</dcterms:created>
  <dcterms:modified xsi:type="dcterms:W3CDTF">2024-10-25T17:46:13Z</dcterms:modified>
</cp:coreProperties>
</file>