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20" documentId="11_5EB8656EBD363EE662AFA2F80608356C48421DE7" xr6:coauthVersionLast="47" xr6:coauthVersionMax="47" xr10:uidLastSave="{8E5176E5-1E5A-4DC6-BDB3-20117F906E0A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'2008'!$A$1:$O$65</definedName>
    <definedName name="_xlnm.Print_Area" localSheetId="14">'2009'!$A$1:$O$69</definedName>
    <definedName name="_xlnm.Print_Area" localSheetId="13">'2010'!$A$1:$O$66</definedName>
    <definedName name="_xlnm.Print_Area" localSheetId="12">'2011'!$A$1:$O$64</definedName>
    <definedName name="_xlnm.Print_Area" localSheetId="11">'2012'!$A$1:$O$60</definedName>
    <definedName name="_xlnm.Print_Area" localSheetId="10">'2013'!$A$1:$O$61</definedName>
    <definedName name="_xlnm.Print_Area" localSheetId="9">'2014'!$A$1:$O$62</definedName>
    <definedName name="_xlnm.Print_Area" localSheetId="8">'2015'!$A$1:$O$62</definedName>
    <definedName name="_xlnm.Print_Area" localSheetId="7">'2016'!$A$1:$O$62</definedName>
    <definedName name="_xlnm.Print_Area" localSheetId="6">'2017'!$A$1:$O$63</definedName>
    <definedName name="_xlnm.Print_Area" localSheetId="5">'2018'!$A$1:$O$66</definedName>
    <definedName name="_xlnm.Print_Area" localSheetId="4">'2019'!$A$1:$O$62</definedName>
    <definedName name="_xlnm.Print_Area" localSheetId="3">'2020'!$A$1:$O$66</definedName>
    <definedName name="_xlnm.Print_Area" localSheetId="2">'2021'!$A$1:$P$63</definedName>
    <definedName name="_xlnm.Print_Area" localSheetId="1">'2022'!$A$1:$P$70</definedName>
    <definedName name="_xlnm.Print_Area" localSheetId="0">'2023'!$A$1:$P$65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0" i="48" l="1"/>
  <c r="P60" i="48" s="1"/>
  <c r="O59" i="48"/>
  <c r="P59" i="48" s="1"/>
  <c r="N58" i="48"/>
  <c r="M58" i="48"/>
  <c r="L58" i="48"/>
  <c r="K58" i="48"/>
  <c r="J58" i="48"/>
  <c r="I58" i="48"/>
  <c r="H58" i="48"/>
  <c r="G58" i="48"/>
  <c r="F58" i="48"/>
  <c r="E58" i="48"/>
  <c r="D58" i="48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5" i="47"/>
  <c r="P65" i="47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N53" i="47"/>
  <c r="M53" i="47"/>
  <c r="L53" i="47"/>
  <c r="K53" i="47"/>
  <c r="J53" i="47"/>
  <c r="I53" i="47"/>
  <c r="H53" i="47"/>
  <c r="G53" i="47"/>
  <c r="F53" i="47"/>
  <c r="E53" i="47"/>
  <c r="D53" i="47"/>
  <c r="O52" i="47"/>
  <c r="P52" i="47" s="1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J61" i="48" l="1"/>
  <c r="O5" i="48"/>
  <c r="P5" i="48" s="1"/>
  <c r="O58" i="48"/>
  <c r="P58" i="48" s="1"/>
  <c r="O48" i="48"/>
  <c r="P48" i="48" s="1"/>
  <c r="O45" i="48"/>
  <c r="P45" i="48" s="1"/>
  <c r="O37" i="48"/>
  <c r="P37" i="48" s="1"/>
  <c r="O21" i="48"/>
  <c r="P21" i="48" s="1"/>
  <c r="E61" i="48"/>
  <c r="I61" i="48"/>
  <c r="O14" i="48"/>
  <c r="P14" i="48" s="1"/>
  <c r="G61" i="48"/>
  <c r="K61" i="48"/>
  <c r="F61" i="48"/>
  <c r="L61" i="48"/>
  <c r="M61" i="48"/>
  <c r="D61" i="48"/>
  <c r="H61" i="48"/>
  <c r="N61" i="48"/>
  <c r="O63" i="47"/>
  <c r="P63" i="47" s="1"/>
  <c r="O53" i="47"/>
  <c r="P53" i="47" s="1"/>
  <c r="O49" i="47"/>
  <c r="P49" i="47" s="1"/>
  <c r="O41" i="47"/>
  <c r="P41" i="47" s="1"/>
  <c r="E66" i="47"/>
  <c r="I66" i="47"/>
  <c r="D66" i="47"/>
  <c r="O22" i="47"/>
  <c r="P22" i="47" s="1"/>
  <c r="J66" i="47"/>
  <c r="G66" i="47"/>
  <c r="L66" i="47"/>
  <c r="O15" i="47"/>
  <c r="P15" i="47" s="1"/>
  <c r="H66" i="47"/>
  <c r="N66" i="47"/>
  <c r="K66" i="47"/>
  <c r="M66" i="47"/>
  <c r="F66" i="47"/>
  <c r="O5" i="47"/>
  <c r="P5" i="47" s="1"/>
  <c r="O58" i="46"/>
  <c r="P58" i="46" s="1"/>
  <c r="O57" i="46"/>
  <c r="P57" i="46" s="1"/>
  <c r="N56" i="46"/>
  <c r="M56" i="46"/>
  <c r="L56" i="46"/>
  <c r="K56" i="46"/>
  <c r="J56" i="46"/>
  <c r="I56" i="46"/>
  <c r="H56" i="46"/>
  <c r="G56" i="46"/>
  <c r="F56" i="46"/>
  <c r="E56" i="46"/>
  <c r="D56" i="46"/>
  <c r="O56" i="46" s="1"/>
  <c r="P56" i="46" s="1"/>
  <c r="O55" i="46"/>
  <c r="P55" i="46" s="1"/>
  <c r="O54" i="46"/>
  <c r="P54" i="46" s="1"/>
  <c r="O53" i="46"/>
  <c r="P53" i="46" s="1"/>
  <c r="O52" i="46"/>
  <c r="P52" i="46"/>
  <c r="O51" i="46"/>
  <c r="P51" i="46" s="1"/>
  <c r="O50" i="46"/>
  <c r="P50" i="46" s="1"/>
  <c r="O49" i="46"/>
  <c r="P49" i="46" s="1"/>
  <c r="O48" i="46"/>
  <c r="P48" i="46" s="1"/>
  <c r="O47" i="46"/>
  <c r="P47" i="46" s="1"/>
  <c r="N46" i="46"/>
  <c r="M46" i="46"/>
  <c r="L46" i="46"/>
  <c r="K46" i="46"/>
  <c r="J46" i="46"/>
  <c r="I46" i="46"/>
  <c r="H46" i="46"/>
  <c r="G46" i="46"/>
  <c r="F46" i="46"/>
  <c r="E46" i="46"/>
  <c r="D46" i="46"/>
  <c r="O46" i="46" s="1"/>
  <c r="P46" i="46" s="1"/>
  <c r="O45" i="46"/>
  <c r="P45" i="46"/>
  <c r="N44" i="46"/>
  <c r="M44" i="46"/>
  <c r="L44" i="46"/>
  <c r="K44" i="46"/>
  <c r="J44" i="46"/>
  <c r="O44" i="46" s="1"/>
  <c r="P44" i="46" s="1"/>
  <c r="I44" i="46"/>
  <c r="H44" i="46"/>
  <c r="G44" i="46"/>
  <c r="F44" i="46"/>
  <c r="E44" i="46"/>
  <c r="D44" i="46"/>
  <c r="O43" i="46"/>
  <c r="P43" i="46" s="1"/>
  <c r="O42" i="46"/>
  <c r="P42" i="46" s="1"/>
  <c r="O41" i="46"/>
  <c r="P41" i="46" s="1"/>
  <c r="O40" i="46"/>
  <c r="P40" i="46" s="1"/>
  <c r="O39" i="46"/>
  <c r="P39" i="46" s="1"/>
  <c r="O38" i="46"/>
  <c r="P38" i="46" s="1"/>
  <c r="O37" i="46"/>
  <c r="P37" i="46"/>
  <c r="N36" i="46"/>
  <c r="N59" i="46" s="1"/>
  <c r="M36" i="46"/>
  <c r="M59" i="46" s="1"/>
  <c r="L36" i="46"/>
  <c r="L59" i="46" s="1"/>
  <c r="K36" i="46"/>
  <c r="K59" i="46" s="1"/>
  <c r="J36" i="46"/>
  <c r="J59" i="46" s="1"/>
  <c r="I36" i="46"/>
  <c r="H36" i="46"/>
  <c r="G36" i="46"/>
  <c r="F36" i="46"/>
  <c r="E36" i="46"/>
  <c r="D36" i="46"/>
  <c r="O35" i="46"/>
  <c r="P35" i="46" s="1"/>
  <c r="O34" i="46"/>
  <c r="P34" i="46" s="1"/>
  <c r="O33" i="46"/>
  <c r="P33" i="46"/>
  <c r="O32" i="46"/>
  <c r="P32" i="46" s="1"/>
  <c r="O31" i="46"/>
  <c r="P31" i="46"/>
  <c r="O30" i="46"/>
  <c r="P30" i="46" s="1"/>
  <c r="O29" i="46"/>
  <c r="P29" i="46" s="1"/>
  <c r="O28" i="46"/>
  <c r="P28" i="46" s="1"/>
  <c r="O27" i="46"/>
  <c r="P27" i="46"/>
  <c r="O26" i="46"/>
  <c r="P26" i="46" s="1"/>
  <c r="O25" i="46"/>
  <c r="P25" i="46" s="1"/>
  <c r="O24" i="46"/>
  <c r="P24" i="46" s="1"/>
  <c r="O23" i="46"/>
  <c r="P23" i="46" s="1"/>
  <c r="O22" i="46"/>
  <c r="P22" i="46" s="1"/>
  <c r="N21" i="46"/>
  <c r="M21" i="46"/>
  <c r="L21" i="46"/>
  <c r="K21" i="46"/>
  <c r="J21" i="46"/>
  <c r="I21" i="46"/>
  <c r="I59" i="46" s="1"/>
  <c r="H21" i="46"/>
  <c r="G21" i="46"/>
  <c r="F21" i="46"/>
  <c r="E21" i="46"/>
  <c r="D21" i="46"/>
  <c r="O21" i="46" s="1"/>
  <c r="P21" i="46" s="1"/>
  <c r="O20" i="46"/>
  <c r="P20" i="46" s="1"/>
  <c r="O19" i="46"/>
  <c r="P19" i="46" s="1"/>
  <c r="O18" i="46"/>
  <c r="P18" i="46" s="1"/>
  <c r="O17" i="46"/>
  <c r="P17" i="46" s="1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O13" i="46"/>
  <c r="P13" i="46" s="1"/>
  <c r="O12" i="46"/>
  <c r="P12" i="46"/>
  <c r="O11" i="46"/>
  <c r="P11" i="46" s="1"/>
  <c r="O10" i="46"/>
  <c r="P10" i="46"/>
  <c r="O9" i="46"/>
  <c r="P9" i="46" s="1"/>
  <c r="O8" i="46"/>
  <c r="P8" i="46" s="1"/>
  <c r="O7" i="46"/>
  <c r="P7" i="46" s="1"/>
  <c r="O6" i="46"/>
  <c r="P6" i="46"/>
  <c r="N5" i="46"/>
  <c r="M5" i="46"/>
  <c r="L5" i="46"/>
  <c r="K5" i="46"/>
  <c r="J5" i="46"/>
  <c r="I5" i="46"/>
  <c r="H5" i="46"/>
  <c r="H59" i="46" s="1"/>
  <c r="G5" i="46"/>
  <c r="F5" i="46"/>
  <c r="E5" i="46"/>
  <c r="D5" i="46"/>
  <c r="D59" i="46" s="1"/>
  <c r="N61" i="45"/>
  <c r="O61" i="45" s="1"/>
  <c r="N60" i="45"/>
  <c r="O60" i="45" s="1"/>
  <c r="M59" i="45"/>
  <c r="L59" i="45"/>
  <c r="K59" i="45"/>
  <c r="J59" i="45"/>
  <c r="I59" i="45"/>
  <c r="H59" i="45"/>
  <c r="G59" i="45"/>
  <c r="F59" i="45"/>
  <c r="E59" i="45"/>
  <c r="D59" i="45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/>
  <c r="M49" i="45"/>
  <c r="N49" i="45" s="1"/>
  <c r="O49" i="45" s="1"/>
  <c r="L49" i="45"/>
  <c r="K49" i="45"/>
  <c r="J49" i="45"/>
  <c r="I49" i="45"/>
  <c r="H49" i="45"/>
  <c r="G49" i="45"/>
  <c r="F49" i="45"/>
  <c r="E49" i="45"/>
  <c r="D49" i="45"/>
  <c r="N48" i="45"/>
  <c r="O48" i="45" s="1"/>
  <c r="N47" i="45"/>
  <c r="O47" i="45" s="1"/>
  <c r="M46" i="45"/>
  <c r="L46" i="45"/>
  <c r="K46" i="45"/>
  <c r="J46" i="45"/>
  <c r="I46" i="45"/>
  <c r="H46" i="45"/>
  <c r="G46" i="45"/>
  <c r="F46" i="45"/>
  <c r="F62" i="45" s="1"/>
  <c r="E46" i="45"/>
  <c r="D46" i="45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/>
  <c r="N39" i="45"/>
  <c r="O39" i="45" s="1"/>
  <c r="M38" i="45"/>
  <c r="L38" i="45"/>
  <c r="K38" i="45"/>
  <c r="J38" i="45"/>
  <c r="I38" i="45"/>
  <c r="H38" i="45"/>
  <c r="G38" i="45"/>
  <c r="F38" i="45"/>
  <c r="E38" i="45"/>
  <c r="E62" i="45" s="1"/>
  <c r="D38" i="45"/>
  <c r="D62" i="45" s="1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N18" i="45"/>
  <c r="O18" i="45"/>
  <c r="N17" i="45"/>
  <c r="O17" i="45" s="1"/>
  <c r="N16" i="45"/>
  <c r="O16" i="45" s="1"/>
  <c r="M15" i="45"/>
  <c r="L15" i="45"/>
  <c r="K15" i="45"/>
  <c r="J15" i="45"/>
  <c r="I15" i="45"/>
  <c r="H15" i="45"/>
  <c r="N15" i="45" s="1"/>
  <c r="O15" i="45" s="1"/>
  <c r="G15" i="45"/>
  <c r="F15" i="45"/>
  <c r="E15" i="45"/>
  <c r="D15" i="45"/>
  <c r="N14" i="45"/>
  <c r="O14" i="45" s="1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M62" i="45" s="1"/>
  <c r="L5" i="45"/>
  <c r="L62" i="45" s="1"/>
  <c r="K5" i="45"/>
  <c r="K62" i="45" s="1"/>
  <c r="J5" i="45"/>
  <c r="I5" i="45"/>
  <c r="I62" i="45" s="1"/>
  <c r="H5" i="45"/>
  <c r="N5" i="45" s="1"/>
  <c r="O5" i="45" s="1"/>
  <c r="G5" i="45"/>
  <c r="F5" i="45"/>
  <c r="E5" i="45"/>
  <c r="D5" i="45"/>
  <c r="N57" i="44"/>
  <c r="O57" i="44" s="1"/>
  <c r="N56" i="44"/>
  <c r="O56" i="44" s="1"/>
  <c r="M55" i="44"/>
  <c r="L55" i="44"/>
  <c r="K55" i="44"/>
  <c r="J55" i="44"/>
  <c r="I55" i="44"/>
  <c r="H55" i="44"/>
  <c r="G55" i="44"/>
  <c r="F55" i="44"/>
  <c r="E55" i="44"/>
  <c r="D55" i="44"/>
  <c r="N55" i="44" s="1"/>
  <c r="O55" i="44" s="1"/>
  <c r="N54" i="44"/>
  <c r="O54" i="44" s="1"/>
  <c r="N53" i="44"/>
  <c r="O53" i="44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/>
  <c r="N46" i="44"/>
  <c r="O46" i="44" s="1"/>
  <c r="M45" i="44"/>
  <c r="L45" i="44"/>
  <c r="K45" i="44"/>
  <c r="J45" i="44"/>
  <c r="I45" i="44"/>
  <c r="H45" i="44"/>
  <c r="G45" i="44"/>
  <c r="G58" i="44" s="1"/>
  <c r="F45" i="44"/>
  <c r="F58" i="44" s="1"/>
  <c r="E45" i="44"/>
  <c r="D45" i="44"/>
  <c r="N45" i="44" s="1"/>
  <c r="O45" i="44" s="1"/>
  <c r="N44" i="44"/>
  <c r="O44" i="44" s="1"/>
  <c r="M43" i="44"/>
  <c r="L43" i="44"/>
  <c r="N43" i="44" s="1"/>
  <c r="O43" i="44" s="1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/>
  <c r="N36" i="44"/>
  <c r="O36" i="44" s="1"/>
  <c r="M35" i="44"/>
  <c r="L35" i="44"/>
  <c r="K35" i="44"/>
  <c r="J35" i="44"/>
  <c r="N35" i="44" s="1"/>
  <c r="O35" i="44" s="1"/>
  <c r="I35" i="44"/>
  <c r="H35" i="44"/>
  <c r="G35" i="44"/>
  <c r="F35" i="44"/>
  <c r="E35" i="44"/>
  <c r="D35" i="44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/>
  <c r="N22" i="44"/>
  <c r="O22" i="44" s="1"/>
  <c r="M21" i="44"/>
  <c r="L21" i="44"/>
  <c r="K21" i="44"/>
  <c r="J21" i="44"/>
  <c r="I21" i="44"/>
  <c r="H21" i="44"/>
  <c r="G21" i="44"/>
  <c r="F21" i="44"/>
  <c r="E21" i="44"/>
  <c r="E58" i="44" s="1"/>
  <c r="D21" i="44"/>
  <c r="N20" i="44"/>
  <c r="O20" i="44" s="1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N15" i="44" s="1"/>
  <c r="O15" i="44" s="1"/>
  <c r="I15" i="44"/>
  <c r="H15" i="44"/>
  <c r="G15" i="44"/>
  <c r="F15" i="44"/>
  <c r="E15" i="44"/>
  <c r="D15" i="44"/>
  <c r="N14" i="44"/>
  <c r="O14" i="44" s="1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M58" i="44" s="1"/>
  <c r="L5" i="44"/>
  <c r="L58" i="44" s="1"/>
  <c r="K5" i="44"/>
  <c r="K58" i="44" s="1"/>
  <c r="J5" i="44"/>
  <c r="I5" i="44"/>
  <c r="H5" i="44"/>
  <c r="G5" i="44"/>
  <c r="F5" i="44"/>
  <c r="E5" i="44"/>
  <c r="D5" i="44"/>
  <c r="N61" i="43"/>
  <c r="O61" i="43" s="1"/>
  <c r="N60" i="43"/>
  <c r="O60" i="43" s="1"/>
  <c r="M59" i="43"/>
  <c r="L59" i="43"/>
  <c r="K59" i="43"/>
  <c r="J59" i="43"/>
  <c r="I59" i="43"/>
  <c r="H59" i="43"/>
  <c r="G59" i="43"/>
  <c r="F59" i="43"/>
  <c r="F62" i="43" s="1"/>
  <c r="E59" i="43"/>
  <c r="D59" i="43"/>
  <c r="N59" i="43" s="1"/>
  <c r="O59" i="43" s="1"/>
  <c r="N58" i="43"/>
  <c r="O58" i="43" s="1"/>
  <c r="N57" i="43"/>
  <c r="O57" i="43" s="1"/>
  <c r="N56" i="43"/>
  <c r="O56" i="43" s="1"/>
  <c r="N55" i="43"/>
  <c r="O55" i="43" s="1"/>
  <c r="N54" i="43"/>
  <c r="O54" i="43"/>
  <c r="N53" i="43"/>
  <c r="O53" i="43" s="1"/>
  <c r="N52" i="43"/>
  <c r="O52" i="43" s="1"/>
  <c r="N51" i="43"/>
  <c r="O51" i="43" s="1"/>
  <c r="M50" i="43"/>
  <c r="L50" i="43"/>
  <c r="K50" i="43"/>
  <c r="J50" i="43"/>
  <c r="I50" i="43"/>
  <c r="H50" i="43"/>
  <c r="G50" i="43"/>
  <c r="F50" i="43"/>
  <c r="E50" i="43"/>
  <c r="D50" i="43"/>
  <c r="N49" i="43"/>
  <c r="O49" i="43" s="1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 s="1"/>
  <c r="N44" i="43"/>
  <c r="O44" i="43"/>
  <c r="N43" i="43"/>
  <c r="O43" i="43" s="1"/>
  <c r="N42" i="43"/>
  <c r="O42" i="43" s="1"/>
  <c r="N41" i="43"/>
  <c r="O41" i="43" s="1"/>
  <c r="N40" i="43"/>
  <c r="O40" i="43" s="1"/>
  <c r="N39" i="43"/>
  <c r="O39" i="43" s="1"/>
  <c r="M38" i="43"/>
  <c r="N38" i="43" s="1"/>
  <c r="O38" i="43" s="1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5" i="43" s="1"/>
  <c r="O15" i="43" s="1"/>
  <c r="N14" i="43"/>
  <c r="O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I62" i="43" s="1"/>
  <c r="H5" i="43"/>
  <c r="G5" i="43"/>
  <c r="G62" i="43" s="1"/>
  <c r="F5" i="43"/>
  <c r="E5" i="43"/>
  <c r="D5" i="43"/>
  <c r="N5" i="43" s="1"/>
  <c r="O5" i="43" s="1"/>
  <c r="N58" i="42"/>
  <c r="O58" i="42" s="1"/>
  <c r="N57" i="42"/>
  <c r="O57" i="42" s="1"/>
  <c r="M56" i="42"/>
  <c r="L56" i="42"/>
  <c r="K56" i="42"/>
  <c r="J56" i="42"/>
  <c r="I56" i="42"/>
  <c r="H56" i="42"/>
  <c r="G56" i="42"/>
  <c r="F56" i="42"/>
  <c r="E56" i="42"/>
  <c r="D56" i="42"/>
  <c r="N55" i="42"/>
  <c r="O55" i="42" s="1"/>
  <c r="N54" i="42"/>
  <c r="O54" i="42" s="1"/>
  <c r="N53" i="42"/>
  <c r="O53" i="42" s="1"/>
  <c r="N52" i="42"/>
  <c r="O52" i="42"/>
  <c r="N51" i="42"/>
  <c r="O51" i="42" s="1"/>
  <c r="N50" i="42"/>
  <c r="O50" i="42" s="1"/>
  <c r="N49" i="42"/>
  <c r="O49" i="42" s="1"/>
  <c r="N48" i="42"/>
  <c r="O48" i="42" s="1"/>
  <c r="M47" i="42"/>
  <c r="M59" i="42" s="1"/>
  <c r="L47" i="42"/>
  <c r="K47" i="42"/>
  <c r="K59" i="42" s="1"/>
  <c r="J47" i="42"/>
  <c r="N47" i="42" s="1"/>
  <c r="O47" i="42" s="1"/>
  <c r="I47" i="42"/>
  <c r="H47" i="42"/>
  <c r="G47" i="42"/>
  <c r="F47" i="42"/>
  <c r="E47" i="42"/>
  <c r="D47" i="42"/>
  <c r="N46" i="42"/>
  <c r="O46" i="42" s="1"/>
  <c r="M45" i="42"/>
  <c r="L45" i="42"/>
  <c r="K45" i="42"/>
  <c r="J45" i="42"/>
  <c r="I45" i="42"/>
  <c r="H45" i="42"/>
  <c r="G45" i="42"/>
  <c r="F45" i="42"/>
  <c r="E45" i="42"/>
  <c r="D45" i="42"/>
  <c r="N45" i="42" s="1"/>
  <c r="O45" i="42" s="1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6" i="42" s="1"/>
  <c r="O36" i="42" s="1"/>
  <c r="N35" i="42"/>
  <c r="O35" i="42" s="1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/>
  <c r="M21" i="42"/>
  <c r="L21" i="42"/>
  <c r="L59" i="42" s="1"/>
  <c r="K21" i="42"/>
  <c r="J21" i="42"/>
  <c r="I21" i="42"/>
  <c r="H21" i="42"/>
  <c r="G21" i="42"/>
  <c r="F21" i="42"/>
  <c r="E21" i="42"/>
  <c r="D21" i="42"/>
  <c r="N21" i="42" s="1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5" i="42" s="1"/>
  <c r="O15" i="42" s="1"/>
  <c r="N14" i="42"/>
  <c r="O14" i="42" s="1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G59" i="42" s="1"/>
  <c r="F5" i="42"/>
  <c r="F59" i="42" s="1"/>
  <c r="E5" i="42"/>
  <c r="E59" i="42" s="1"/>
  <c r="D5" i="42"/>
  <c r="N5" i="42" s="1"/>
  <c r="O5" i="42" s="1"/>
  <c r="N26" i="41"/>
  <c r="O26" i="41"/>
  <c r="N57" i="41"/>
  <c r="O57" i="41" s="1"/>
  <c r="M56" i="41"/>
  <c r="L56" i="41"/>
  <c r="K56" i="41"/>
  <c r="J56" i="41"/>
  <c r="I56" i="41"/>
  <c r="H56" i="41"/>
  <c r="G56" i="41"/>
  <c r="F56" i="41"/>
  <c r="E56" i="41"/>
  <c r="D56" i="41"/>
  <c r="D58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/>
  <c r="N49" i="41"/>
  <c r="O49" i="41" s="1"/>
  <c r="N48" i="41"/>
  <c r="O48" i="41" s="1"/>
  <c r="M47" i="41"/>
  <c r="L47" i="41"/>
  <c r="K47" i="41"/>
  <c r="J47" i="41"/>
  <c r="I47" i="41"/>
  <c r="H47" i="41"/>
  <c r="G47" i="41"/>
  <c r="F47" i="41"/>
  <c r="F58" i="41" s="1"/>
  <c r="E47" i="41"/>
  <c r="D47" i="41"/>
  <c r="N47" i="41" s="1"/>
  <c r="O47" i="41" s="1"/>
  <c r="N46" i="41"/>
  <c r="O46" i="41" s="1"/>
  <c r="N45" i="41"/>
  <c r="O45" i="41" s="1"/>
  <c r="M44" i="41"/>
  <c r="L44" i="41"/>
  <c r="K44" i="41"/>
  <c r="J44" i="41"/>
  <c r="I44" i="41"/>
  <c r="H44" i="41"/>
  <c r="G44" i="41"/>
  <c r="F44" i="41"/>
  <c r="E44" i="41"/>
  <c r="D44" i="41"/>
  <c r="N43" i="41"/>
  <c r="O43" i="41" s="1"/>
  <c r="N42" i="41"/>
  <c r="O42" i="41" s="1"/>
  <c r="N41" i="41"/>
  <c r="O41" i="41" s="1"/>
  <c r="N40" i="41"/>
  <c r="O40" i="41"/>
  <c r="N39" i="41"/>
  <c r="O39" i="41" s="1"/>
  <c r="N38" i="41"/>
  <c r="O38" i="41" s="1"/>
  <c r="N37" i="41"/>
  <c r="O37" i="41" s="1"/>
  <c r="N36" i="41"/>
  <c r="O36" i="41" s="1"/>
  <c r="M35" i="41"/>
  <c r="L35" i="41"/>
  <c r="K35" i="41"/>
  <c r="J35" i="41"/>
  <c r="I35" i="41"/>
  <c r="I58" i="41" s="1"/>
  <c r="H35" i="41"/>
  <c r="G35" i="41"/>
  <c r="N35" i="41" s="1"/>
  <c r="O35" i="41" s="1"/>
  <c r="F35" i="41"/>
  <c r="E35" i="41"/>
  <c r="D35" i="41"/>
  <c r="N34" i="41"/>
  <c r="O34" i="41" s="1"/>
  <c r="N33" i="41"/>
  <c r="O33" i="4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/>
  <c r="N25" i="41"/>
  <c r="O25" i="41"/>
  <c r="N24" i="41"/>
  <c r="O24" i="41" s="1"/>
  <c r="N23" i="41"/>
  <c r="O23" i="41" s="1"/>
  <c r="N22" i="41"/>
  <c r="O22" i="41" s="1"/>
  <c r="M21" i="41"/>
  <c r="M58" i="41" s="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/>
  <c r="N17" i="41"/>
  <c r="O17" i="41"/>
  <c r="N16" i="41"/>
  <c r="O16" i="41" s="1"/>
  <c r="M15" i="41"/>
  <c r="L15" i="41"/>
  <c r="K15" i="41"/>
  <c r="J15" i="41"/>
  <c r="I15" i="41"/>
  <c r="H15" i="41"/>
  <c r="G15" i="41"/>
  <c r="N15" i="41" s="1"/>
  <c r="O15" i="41" s="1"/>
  <c r="F15" i="41"/>
  <c r="E15" i="41"/>
  <c r="D15" i="41"/>
  <c r="N14" i="41"/>
  <c r="O14" i="41" s="1"/>
  <c r="N13" i="41"/>
  <c r="O13" i="41" s="1"/>
  <c r="N12" i="41"/>
  <c r="O12" i="41" s="1"/>
  <c r="N11" i="41"/>
  <c r="O11" i="41" s="1"/>
  <c r="N10" i="41"/>
  <c r="O10" i="41"/>
  <c r="N9" i="41"/>
  <c r="O9" i="41"/>
  <c r="N8" i="41"/>
  <c r="O8" i="41" s="1"/>
  <c r="N7" i="41"/>
  <c r="O7" i="41" s="1"/>
  <c r="N6" i="41"/>
  <c r="O6" i="41" s="1"/>
  <c r="M5" i="41"/>
  <c r="L5" i="41"/>
  <c r="L58" i="41" s="1"/>
  <c r="K5" i="41"/>
  <c r="K58" i="41" s="1"/>
  <c r="J5" i="41"/>
  <c r="I5" i="41"/>
  <c r="H5" i="41"/>
  <c r="G5" i="41"/>
  <c r="F5" i="41"/>
  <c r="E5" i="41"/>
  <c r="E58" i="41" s="1"/>
  <c r="D5" i="41"/>
  <c r="N57" i="40"/>
  <c r="O57" i="40" s="1"/>
  <c r="N56" i="40"/>
  <c r="O56" i="40" s="1"/>
  <c r="M55" i="40"/>
  <c r="L55" i="40"/>
  <c r="K55" i="40"/>
  <c r="J55" i="40"/>
  <c r="I55" i="40"/>
  <c r="H55" i="40"/>
  <c r="G55" i="40"/>
  <c r="F55" i="40"/>
  <c r="E55" i="40"/>
  <c r="D55" i="40"/>
  <c r="N55" i="40" s="1"/>
  <c r="O55" i="40" s="1"/>
  <c r="N54" i="40"/>
  <c r="O54" i="40" s="1"/>
  <c r="N53" i="40"/>
  <c r="O53" i="40" s="1"/>
  <c r="N52" i="40"/>
  <c r="O52" i="40"/>
  <c r="N51" i="40"/>
  <c r="O51" i="40" s="1"/>
  <c r="N50" i="40"/>
  <c r="O50" i="40" s="1"/>
  <c r="N49" i="40"/>
  <c r="O49" i="40" s="1"/>
  <c r="N48" i="40"/>
  <c r="O48" i="40" s="1"/>
  <c r="N47" i="40"/>
  <c r="O47" i="40" s="1"/>
  <c r="M46" i="40"/>
  <c r="L46" i="40"/>
  <c r="L58" i="40" s="1"/>
  <c r="K46" i="40"/>
  <c r="J46" i="40"/>
  <c r="I46" i="40"/>
  <c r="I58" i="40" s="1"/>
  <c r="H46" i="40"/>
  <c r="G46" i="40"/>
  <c r="F46" i="40"/>
  <c r="E46" i="40"/>
  <c r="D46" i="40"/>
  <c r="D58" i="40" s="1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3" i="40" s="1"/>
  <c r="O43" i="40" s="1"/>
  <c r="N42" i="40"/>
  <c r="O42" i="40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1" i="40" s="1"/>
  <c r="O21" i="40" s="1"/>
  <c r="N20" i="40"/>
  <c r="O20" i="40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E58" i="40" s="1"/>
  <c r="D15" i="40"/>
  <c r="N14" i="40"/>
  <c r="O14" i="40" s="1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J58" i="40" s="1"/>
  <c r="I5" i="40"/>
  <c r="H5" i="40"/>
  <c r="G5" i="40"/>
  <c r="G58" i="40" s="1"/>
  <c r="F5" i="40"/>
  <c r="F58" i="40" s="1"/>
  <c r="E5" i="40"/>
  <c r="D5" i="40"/>
  <c r="N57" i="39"/>
  <c r="O57" i="39"/>
  <c r="M56" i="39"/>
  <c r="L56" i="39"/>
  <c r="K56" i="39"/>
  <c r="J56" i="39"/>
  <c r="I56" i="39"/>
  <c r="H56" i="39"/>
  <c r="G56" i="39"/>
  <c r="F56" i="39"/>
  <c r="E56" i="39"/>
  <c r="D56" i="39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7" i="39" s="1"/>
  <c r="O47" i="39" s="1"/>
  <c r="N46" i="39"/>
  <c r="O46" i="39" s="1"/>
  <c r="N45" i="39"/>
  <c r="O45" i="39" s="1"/>
  <c r="N44" i="39"/>
  <c r="O44" i="39" s="1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2" i="39" s="1"/>
  <c r="O42" i="39" s="1"/>
  <c r="N41" i="39"/>
  <c r="O41" i="39" s="1"/>
  <c r="N40" i="39"/>
  <c r="O40" i="39"/>
  <c r="N39" i="39"/>
  <c r="O39" i="39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/>
  <c r="M32" i="39"/>
  <c r="L32" i="39"/>
  <c r="K32" i="39"/>
  <c r="J32" i="39"/>
  <c r="I32" i="39"/>
  <c r="H32" i="39"/>
  <c r="G32" i="39"/>
  <c r="F32" i="39"/>
  <c r="E32" i="39"/>
  <c r="N32" i="39" s="1"/>
  <c r="O32" i="39" s="1"/>
  <c r="D32" i="39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/>
  <c r="N25" i="39"/>
  <c r="O25" i="39" s="1"/>
  <c r="N24" i="39"/>
  <c r="O24" i="39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N20" i="39" s="1"/>
  <c r="O20" i="39" s="1"/>
  <c r="E20" i="39"/>
  <c r="D20" i="39"/>
  <c r="N19" i="39"/>
  <c r="O19" i="39" s="1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E58" i="39" s="1"/>
  <c r="D15" i="39"/>
  <c r="N14" i="39"/>
  <c r="O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J58" i="39" s="1"/>
  <c r="I5" i="39"/>
  <c r="I58" i="39" s="1"/>
  <c r="H5" i="39"/>
  <c r="G5" i="39"/>
  <c r="G58" i="39" s="1"/>
  <c r="F5" i="39"/>
  <c r="F58" i="39" s="1"/>
  <c r="E5" i="39"/>
  <c r="D5" i="39"/>
  <c r="N60" i="38"/>
  <c r="O60" i="38" s="1"/>
  <c r="M59" i="38"/>
  <c r="L59" i="38"/>
  <c r="K59" i="38"/>
  <c r="J59" i="38"/>
  <c r="I59" i="38"/>
  <c r="H59" i="38"/>
  <c r="G59" i="38"/>
  <c r="F59" i="38"/>
  <c r="E59" i="38"/>
  <c r="D59" i="38"/>
  <c r="N58" i="38"/>
  <c r="O58" i="38"/>
  <c r="N57" i="38"/>
  <c r="O57" i="38" s="1"/>
  <c r="N56" i="38"/>
  <c r="O56" i="38" s="1"/>
  <c r="N55" i="38"/>
  <c r="O55" i="38"/>
  <c r="N54" i="38"/>
  <c r="O54" i="38" s="1"/>
  <c r="N53" i="38"/>
  <c r="O53" i="38" s="1"/>
  <c r="N52" i="38"/>
  <c r="O52" i="38"/>
  <c r="N51" i="38"/>
  <c r="O51" i="38" s="1"/>
  <c r="N50" i="38"/>
  <c r="O50" i="38" s="1"/>
  <c r="N49" i="38"/>
  <c r="O49" i="38" s="1"/>
  <c r="N48" i="38"/>
  <c r="O48" i="38" s="1"/>
  <c r="M47" i="38"/>
  <c r="L47" i="38"/>
  <c r="K47" i="38"/>
  <c r="J47" i="38"/>
  <c r="I47" i="38"/>
  <c r="H47" i="38"/>
  <c r="G47" i="38"/>
  <c r="F47" i="38"/>
  <c r="E47" i="38"/>
  <c r="D47" i="38"/>
  <c r="N46" i="38"/>
  <c r="O46" i="38" s="1"/>
  <c r="M45" i="38"/>
  <c r="L45" i="38"/>
  <c r="K45" i="38"/>
  <c r="J45" i="38"/>
  <c r="I45" i="38"/>
  <c r="H45" i="38"/>
  <c r="G45" i="38"/>
  <c r="F45" i="38"/>
  <c r="E45" i="38"/>
  <c r="D45" i="38"/>
  <c r="N44" i="38"/>
  <c r="O44" i="38" s="1"/>
  <c r="N43" i="38"/>
  <c r="O43" i="38" s="1"/>
  <c r="N42" i="38"/>
  <c r="O42" i="38" s="1"/>
  <c r="N41" i="38"/>
  <c r="O41" i="38" s="1"/>
  <c r="N40" i="38"/>
  <c r="O40" i="38"/>
  <c r="N39" i="38"/>
  <c r="O39" i="38" s="1"/>
  <c r="N38" i="38"/>
  <c r="O38" i="38" s="1"/>
  <c r="N37" i="38"/>
  <c r="O37" i="38"/>
  <c r="M36" i="38"/>
  <c r="N36" i="38" s="1"/>
  <c r="O36" i="38" s="1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N33" i="38"/>
  <c r="O33" i="38"/>
  <c r="N32" i="38"/>
  <c r="O32" i="38" s="1"/>
  <c r="N31" i="38"/>
  <c r="O31" i="38" s="1"/>
  <c r="N30" i="38"/>
  <c r="O30" i="38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M19" i="38"/>
  <c r="L19" i="38"/>
  <c r="K19" i="38"/>
  <c r="J19" i="38"/>
  <c r="I19" i="38"/>
  <c r="H19" i="38"/>
  <c r="H61" i="38" s="1"/>
  <c r="G19" i="38"/>
  <c r="F19" i="38"/>
  <c r="F61" i="38" s="1"/>
  <c r="E19" i="38"/>
  <c r="E61" i="38" s="1"/>
  <c r="D19" i="38"/>
  <c r="N19" i="38" s="1"/>
  <c r="O19" i="38" s="1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56" i="37"/>
  <c r="O56" i="37" s="1"/>
  <c r="N55" i="37"/>
  <c r="O55" i="37" s="1"/>
  <c r="M54" i="37"/>
  <c r="L54" i="37"/>
  <c r="K54" i="37"/>
  <c r="K57" i="37" s="1"/>
  <c r="J54" i="37"/>
  <c r="I54" i="37"/>
  <c r="H54" i="37"/>
  <c r="N54" i="37" s="1"/>
  <c r="O54" i="37" s="1"/>
  <c r="G54" i="37"/>
  <c r="F54" i="37"/>
  <c r="E54" i="37"/>
  <c r="D54" i="37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/>
  <c r="M45" i="37"/>
  <c r="L45" i="37"/>
  <c r="K45" i="37"/>
  <c r="J45" i="37"/>
  <c r="I45" i="37"/>
  <c r="H45" i="37"/>
  <c r="G45" i="37"/>
  <c r="F45" i="37"/>
  <c r="E45" i="37"/>
  <c r="D45" i="37"/>
  <c r="N44" i="37"/>
  <c r="O44" i="37"/>
  <c r="M43" i="37"/>
  <c r="L43" i="37"/>
  <c r="K43" i="37"/>
  <c r="J43" i="37"/>
  <c r="I43" i="37"/>
  <c r="H43" i="37"/>
  <c r="G43" i="37"/>
  <c r="F43" i="37"/>
  <c r="E43" i="37"/>
  <c r="D43" i="37"/>
  <c r="N42" i="37"/>
  <c r="O42" i="37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5" i="37" s="1"/>
  <c r="O35" i="37" s="1"/>
  <c r="N34" i="37"/>
  <c r="O34" i="37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/>
  <c r="N24" i="37"/>
  <c r="O24" i="37" s="1"/>
  <c r="N23" i="37"/>
  <c r="O23" i="37" s="1"/>
  <c r="N22" i="37"/>
  <c r="O22" i="37" s="1"/>
  <c r="M21" i="37"/>
  <c r="L21" i="37"/>
  <c r="K21" i="37"/>
  <c r="J21" i="37"/>
  <c r="I21" i="37"/>
  <c r="I57" i="37" s="1"/>
  <c r="H21" i="37"/>
  <c r="G21" i="37"/>
  <c r="F21" i="37"/>
  <c r="E21" i="37"/>
  <c r="D21" i="37"/>
  <c r="N20" i="37"/>
  <c r="O20" i="37" s="1"/>
  <c r="N19" i="37"/>
  <c r="O19" i="37" s="1"/>
  <c r="N18" i="37"/>
  <c r="O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L57" i="37" s="1"/>
  <c r="K5" i="37"/>
  <c r="J5" i="37"/>
  <c r="J57" i="37" s="1"/>
  <c r="I5" i="37"/>
  <c r="H5" i="37"/>
  <c r="H57" i="37" s="1"/>
  <c r="G5" i="37"/>
  <c r="F5" i="37"/>
  <c r="F57" i="37" s="1"/>
  <c r="E5" i="37"/>
  <c r="E57" i="37" s="1"/>
  <c r="D5" i="37"/>
  <c r="N5" i="37" s="1"/>
  <c r="O5" i="37" s="1"/>
  <c r="N55" i="36"/>
  <c r="O55" i="36" s="1"/>
  <c r="M54" i="36"/>
  <c r="L54" i="36"/>
  <c r="K54" i="36"/>
  <c r="J54" i="36"/>
  <c r="I54" i="36"/>
  <c r="H54" i="36"/>
  <c r="G54" i="36"/>
  <c r="F54" i="36"/>
  <c r="E54" i="36"/>
  <c r="D54" i="36"/>
  <c r="N53" i="36"/>
  <c r="O53" i="36" s="1"/>
  <c r="N52" i="36"/>
  <c r="O52" i="36"/>
  <c r="N51" i="36"/>
  <c r="O51" i="36"/>
  <c r="N50" i="36"/>
  <c r="O50" i="36" s="1"/>
  <c r="N49" i="36"/>
  <c r="O49" i="36"/>
  <c r="N48" i="36"/>
  <c r="O48" i="36" s="1"/>
  <c r="N47" i="36"/>
  <c r="O47" i="36" s="1"/>
  <c r="N46" i="36"/>
  <c r="O46" i="36"/>
  <c r="M45" i="36"/>
  <c r="L45" i="36"/>
  <c r="K45" i="36"/>
  <c r="J45" i="36"/>
  <c r="I45" i="36"/>
  <c r="H45" i="36"/>
  <c r="G45" i="36"/>
  <c r="F45" i="36"/>
  <c r="E45" i="36"/>
  <c r="D45" i="36"/>
  <c r="N44" i="36"/>
  <c r="O44" i="36"/>
  <c r="N43" i="36"/>
  <c r="O43" i="36"/>
  <c r="M42" i="36"/>
  <c r="L42" i="36"/>
  <c r="K42" i="36"/>
  <c r="N42" i="36" s="1"/>
  <c r="O42" i="36" s="1"/>
  <c r="J42" i="36"/>
  <c r="I42" i="36"/>
  <c r="H42" i="36"/>
  <c r="G42" i="36"/>
  <c r="F42" i="36"/>
  <c r="E42" i="36"/>
  <c r="D42" i="36"/>
  <c r="N41" i="36"/>
  <c r="O41" i="36"/>
  <c r="N40" i="36"/>
  <c r="O40" i="36" s="1"/>
  <c r="N39" i="36"/>
  <c r="O39" i="36"/>
  <c r="N38" i="36"/>
  <c r="O38" i="36" s="1"/>
  <c r="N37" i="36"/>
  <c r="O37" i="36" s="1"/>
  <c r="N36" i="36"/>
  <c r="O36" i="36"/>
  <c r="N35" i="36"/>
  <c r="O35" i="36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N31" i="36"/>
  <c r="O31" i="36"/>
  <c r="N30" i="36"/>
  <c r="O30" i="36" s="1"/>
  <c r="N29" i="36"/>
  <c r="O29" i="36" s="1"/>
  <c r="N28" i="36"/>
  <c r="O28" i="36"/>
  <c r="N27" i="36"/>
  <c r="O27" i="36"/>
  <c r="N26" i="36"/>
  <c r="O26" i="36" s="1"/>
  <c r="N25" i="36"/>
  <c r="O25" i="36" s="1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/>
  <c r="N18" i="36"/>
  <c r="O18" i="36" s="1"/>
  <c r="N17" i="36"/>
  <c r="O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/>
  <c r="N13" i="36"/>
  <c r="O13" i="36" s="1"/>
  <c r="N12" i="36"/>
  <c r="O12" i="36"/>
  <c r="N11" i="36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K5" i="36"/>
  <c r="J5" i="36"/>
  <c r="J56" i="36" s="1"/>
  <c r="I5" i="36"/>
  <c r="I56" i="36" s="1"/>
  <c r="H5" i="36"/>
  <c r="H56" i="36"/>
  <c r="G5" i="36"/>
  <c r="F5" i="36"/>
  <c r="E5" i="36"/>
  <c r="E56" i="36" s="1"/>
  <c r="D5" i="36"/>
  <c r="N5" i="36" s="1"/>
  <c r="O5" i="36" s="1"/>
  <c r="N59" i="35"/>
  <c r="O59" i="35" s="1"/>
  <c r="N58" i="35"/>
  <c r="O58" i="35" s="1"/>
  <c r="N57" i="35"/>
  <c r="O57" i="35"/>
  <c r="M56" i="35"/>
  <c r="L56" i="35"/>
  <c r="K56" i="35"/>
  <c r="J56" i="35"/>
  <c r="I56" i="35"/>
  <c r="H56" i="35"/>
  <c r="G56" i="35"/>
  <c r="F56" i="35"/>
  <c r="E56" i="35"/>
  <c r="D56" i="35"/>
  <c r="N56" i="35" s="1"/>
  <c r="O56" i="35" s="1"/>
  <c r="N55" i="35"/>
  <c r="O55" i="35" s="1"/>
  <c r="N54" i="35"/>
  <c r="O54" i="35" s="1"/>
  <c r="N53" i="35"/>
  <c r="O53" i="35" s="1"/>
  <c r="N52" i="35"/>
  <c r="O52" i="35" s="1"/>
  <c r="N51" i="35"/>
  <c r="O51" i="35" s="1"/>
  <c r="N50" i="35"/>
  <c r="O50" i="35"/>
  <c r="N49" i="35"/>
  <c r="O49" i="35" s="1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7" i="35" s="1"/>
  <c r="O47" i="35" s="1"/>
  <c r="N46" i="35"/>
  <c r="O46" i="35" s="1"/>
  <c r="M45" i="35"/>
  <c r="L45" i="35"/>
  <c r="K45" i="35"/>
  <c r="J45" i="35"/>
  <c r="I45" i="35"/>
  <c r="H45" i="35"/>
  <c r="G45" i="35"/>
  <c r="G60" i="35" s="1"/>
  <c r="F45" i="35"/>
  <c r="E45" i="35"/>
  <c r="D45" i="35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 s="1"/>
  <c r="M36" i="35"/>
  <c r="L36" i="35"/>
  <c r="K36" i="35"/>
  <c r="J36" i="35"/>
  <c r="I36" i="35"/>
  <c r="H36" i="35"/>
  <c r="G36" i="35"/>
  <c r="F36" i="35"/>
  <c r="N36" i="35" s="1"/>
  <c r="O36" i="35" s="1"/>
  <c r="E36" i="35"/>
  <c r="D36" i="35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 s="1"/>
  <c r="N18" i="35"/>
  <c r="O18" i="35" s="1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L60" i="35" s="1"/>
  <c r="K5" i="35"/>
  <c r="J5" i="35"/>
  <c r="N5" i="35" s="1"/>
  <c r="O5" i="35" s="1"/>
  <c r="J60" i="35"/>
  <c r="I5" i="35"/>
  <c r="H5" i="35"/>
  <c r="G5" i="35"/>
  <c r="F5" i="35"/>
  <c r="F60" i="35" s="1"/>
  <c r="E5" i="35"/>
  <c r="E60" i="35" s="1"/>
  <c r="D5" i="35"/>
  <c r="N61" i="34"/>
  <c r="O61" i="34"/>
  <c r="N60" i="34"/>
  <c r="O60" i="34" s="1"/>
  <c r="N59" i="34"/>
  <c r="O59" i="34" s="1"/>
  <c r="M58" i="34"/>
  <c r="L58" i="34"/>
  <c r="K58" i="34"/>
  <c r="J58" i="34"/>
  <c r="I58" i="34"/>
  <c r="H58" i="34"/>
  <c r="G58" i="34"/>
  <c r="F58" i="34"/>
  <c r="E58" i="34"/>
  <c r="D58" i="34"/>
  <c r="N57" i="34"/>
  <c r="O57" i="34" s="1"/>
  <c r="N56" i="34"/>
  <c r="O56" i="34" s="1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 s="1"/>
  <c r="M49" i="34"/>
  <c r="L49" i="34"/>
  <c r="K49" i="34"/>
  <c r="J49" i="34"/>
  <c r="I49" i="34"/>
  <c r="H49" i="34"/>
  <c r="G49" i="34"/>
  <c r="F49" i="34"/>
  <c r="E49" i="34"/>
  <c r="D49" i="34"/>
  <c r="N48" i="34"/>
  <c r="O48" i="34" s="1"/>
  <c r="M47" i="34"/>
  <c r="L47" i="34"/>
  <c r="K47" i="34"/>
  <c r="J47" i="34"/>
  <c r="I47" i="34"/>
  <c r="H47" i="34"/>
  <c r="G47" i="34"/>
  <c r="F47" i="34"/>
  <c r="E47" i="34"/>
  <c r="D47" i="34"/>
  <c r="N46" i="34"/>
  <c r="O46" i="34"/>
  <c r="N45" i="34"/>
  <c r="O45" i="34" s="1"/>
  <c r="N44" i="34"/>
  <c r="O44" i="34" s="1"/>
  <c r="N43" i="34"/>
  <c r="O43" i="34" s="1"/>
  <c r="N42" i="34"/>
  <c r="O42" i="34" s="1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/>
  <c r="N32" i="34"/>
  <c r="O32" i="34"/>
  <c r="N31" i="34"/>
  <c r="O31" i="34" s="1"/>
  <c r="N30" i="34"/>
  <c r="O30" i="34" s="1"/>
  <c r="N29" i="34"/>
  <c r="O29" i="34" s="1"/>
  <c r="N28" i="34"/>
  <c r="O28" i="34" s="1"/>
  <c r="N27" i="34"/>
  <c r="O27" i="34"/>
  <c r="N26" i="34"/>
  <c r="O26" i="34"/>
  <c r="N25" i="34"/>
  <c r="O25" i="34" s="1"/>
  <c r="N24" i="34"/>
  <c r="O24" i="34" s="1"/>
  <c r="N23" i="34"/>
  <c r="O23" i="34" s="1"/>
  <c r="N22" i="34"/>
  <c r="O22" i="34"/>
  <c r="M21" i="34"/>
  <c r="L21" i="34"/>
  <c r="K21" i="34"/>
  <c r="J21" i="34"/>
  <c r="I21" i="34"/>
  <c r="H21" i="34"/>
  <c r="G21" i="34"/>
  <c r="F21" i="34"/>
  <c r="E21" i="34"/>
  <c r="E62" i="34" s="1"/>
  <c r="D21" i="34"/>
  <c r="N20" i="34"/>
  <c r="O20" i="34" s="1"/>
  <c r="N19" i="34"/>
  <c r="O19" i="34" s="1"/>
  <c r="N18" i="34"/>
  <c r="O18" i="34" s="1"/>
  <c r="N17" i="34"/>
  <c r="O17" i="34"/>
  <c r="N16" i="34"/>
  <c r="O16" i="34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/>
  <c r="N10" i="34"/>
  <c r="O10" i="34" s="1"/>
  <c r="N9" i="34"/>
  <c r="O9" i="34"/>
  <c r="N8" i="34"/>
  <c r="O8" i="34"/>
  <c r="N7" i="34"/>
  <c r="O7" i="34" s="1"/>
  <c r="N6" i="34"/>
  <c r="O6" i="34"/>
  <c r="M5" i="34"/>
  <c r="M62" i="34" s="1"/>
  <c r="L5" i="34"/>
  <c r="K5" i="34"/>
  <c r="K62" i="34" s="1"/>
  <c r="J5" i="34"/>
  <c r="I5" i="34"/>
  <c r="H5" i="34"/>
  <c r="H62" i="34" s="1"/>
  <c r="G5" i="34"/>
  <c r="F5" i="34"/>
  <c r="E5" i="34"/>
  <c r="D5" i="34"/>
  <c r="N41" i="33"/>
  <c r="O41" i="33" s="1"/>
  <c r="N42" i="33"/>
  <c r="O42" i="33" s="1"/>
  <c r="N43" i="33"/>
  <c r="O43" i="33"/>
  <c r="N44" i="33"/>
  <c r="O44" i="33"/>
  <c r="N45" i="33"/>
  <c r="O45" i="33" s="1"/>
  <c r="N46" i="33"/>
  <c r="O46" i="33"/>
  <c r="N47" i="33"/>
  <c r="O47" i="33" s="1"/>
  <c r="N48" i="33"/>
  <c r="O48" i="33" s="1"/>
  <c r="N49" i="33"/>
  <c r="O49" i="33" s="1"/>
  <c r="N22" i="33"/>
  <c r="O22" i="33"/>
  <c r="N23" i="33"/>
  <c r="O23" i="33" s="1"/>
  <c r="N24" i="33"/>
  <c r="O24" i="33"/>
  <c r="N25" i="33"/>
  <c r="O25" i="33" s="1"/>
  <c r="N26" i="33"/>
  <c r="O26" i="33" s="1"/>
  <c r="N27" i="33"/>
  <c r="O27" i="33"/>
  <c r="N28" i="33"/>
  <c r="O28" i="33"/>
  <c r="N29" i="33"/>
  <c r="O29" i="33" s="1"/>
  <c r="N30" i="33"/>
  <c r="O30" i="33"/>
  <c r="N31" i="33"/>
  <c r="O31" i="33" s="1"/>
  <c r="N32" i="33"/>
  <c r="O32" i="33" s="1"/>
  <c r="N33" i="33"/>
  <c r="O33" i="33" s="1"/>
  <c r="N34" i="33"/>
  <c r="O34" i="33"/>
  <c r="N35" i="33"/>
  <c r="O35" i="33" s="1"/>
  <c r="N36" i="33"/>
  <c r="O36" i="33"/>
  <c r="N37" i="33"/>
  <c r="O37" i="33" s="1"/>
  <c r="N38" i="33"/>
  <c r="O38" i="33" s="1"/>
  <c r="N39" i="33"/>
  <c r="O39" i="33"/>
  <c r="N8" i="33"/>
  <c r="O8" i="33"/>
  <c r="N9" i="33"/>
  <c r="O9" i="33" s="1"/>
  <c r="E40" i="33"/>
  <c r="F40" i="33"/>
  <c r="G40" i="33"/>
  <c r="H40" i="33"/>
  <c r="I40" i="33"/>
  <c r="J40" i="33"/>
  <c r="K40" i="33"/>
  <c r="L40" i="33"/>
  <c r="M40" i="33"/>
  <c r="D40" i="33"/>
  <c r="E21" i="33"/>
  <c r="F21" i="33"/>
  <c r="G21" i="33"/>
  <c r="H21" i="33"/>
  <c r="I21" i="33"/>
  <c r="J21" i="33"/>
  <c r="K21" i="33"/>
  <c r="L21" i="33"/>
  <c r="M21" i="33"/>
  <c r="D21" i="33"/>
  <c r="N21" i="33" s="1"/>
  <c r="O21" i="33" s="1"/>
  <c r="E15" i="33"/>
  <c r="F15" i="33"/>
  <c r="G15" i="33"/>
  <c r="H15" i="33"/>
  <c r="I15" i="33"/>
  <c r="J15" i="33"/>
  <c r="K15" i="33"/>
  <c r="L15" i="33"/>
  <c r="M15" i="33"/>
  <c r="D15" i="33"/>
  <c r="E5" i="33"/>
  <c r="F5" i="33"/>
  <c r="G5" i="33"/>
  <c r="H5" i="33"/>
  <c r="I5" i="33"/>
  <c r="J5" i="33"/>
  <c r="K5" i="33"/>
  <c r="K65" i="33" s="1"/>
  <c r="L5" i="33"/>
  <c r="M5" i="33"/>
  <c r="D5" i="33"/>
  <c r="D65" i="33" s="1"/>
  <c r="E63" i="33"/>
  <c r="N63" i="33" s="1"/>
  <c r="O63" i="33" s="1"/>
  <c r="F63" i="33"/>
  <c r="G63" i="33"/>
  <c r="H63" i="33"/>
  <c r="I63" i="33"/>
  <c r="J63" i="33"/>
  <c r="K63" i="33"/>
  <c r="L63" i="33"/>
  <c r="M63" i="33"/>
  <c r="D63" i="33"/>
  <c r="N64" i="33"/>
  <c r="O64" i="33"/>
  <c r="N55" i="33"/>
  <c r="N56" i="33"/>
  <c r="O56" i="33"/>
  <c r="N57" i="33"/>
  <c r="O57" i="33" s="1"/>
  <c r="N58" i="33"/>
  <c r="O58" i="33"/>
  <c r="N59" i="33"/>
  <c r="O59" i="33"/>
  <c r="N60" i="33"/>
  <c r="O60" i="33" s="1"/>
  <c r="N61" i="33"/>
  <c r="O61" i="33" s="1"/>
  <c r="N62" i="33"/>
  <c r="O62" i="33"/>
  <c r="N54" i="33"/>
  <c r="O54" i="33" s="1"/>
  <c r="E53" i="33"/>
  <c r="F53" i="33"/>
  <c r="G53" i="33"/>
  <c r="H53" i="33"/>
  <c r="I53" i="33"/>
  <c r="J53" i="33"/>
  <c r="K53" i="33"/>
  <c r="L53" i="33"/>
  <c r="M53" i="33"/>
  <c r="D53" i="33"/>
  <c r="E50" i="33"/>
  <c r="F50" i="33"/>
  <c r="G50" i="33"/>
  <c r="H50" i="33"/>
  <c r="I50" i="33"/>
  <c r="J50" i="33"/>
  <c r="J65" i="33" s="1"/>
  <c r="K50" i="33"/>
  <c r="L50" i="33"/>
  <c r="M50" i="33"/>
  <c r="D50" i="33"/>
  <c r="N52" i="33"/>
  <c r="O52" i="33"/>
  <c r="N51" i="33"/>
  <c r="O51" i="33"/>
  <c r="O55" i="33"/>
  <c r="N17" i="33"/>
  <c r="O17" i="33"/>
  <c r="N18" i="33"/>
  <c r="O18" i="33"/>
  <c r="N19" i="33"/>
  <c r="O19" i="33" s="1"/>
  <c r="N20" i="33"/>
  <c r="O20" i="33"/>
  <c r="N7" i="33"/>
  <c r="O7" i="33"/>
  <c r="N10" i="33"/>
  <c r="O10" i="33" s="1"/>
  <c r="N11" i="33"/>
  <c r="O11" i="33"/>
  <c r="N12" i="33"/>
  <c r="O12" i="33" s="1"/>
  <c r="N13" i="33"/>
  <c r="O13" i="33" s="1"/>
  <c r="N14" i="33"/>
  <c r="O14" i="33" s="1"/>
  <c r="N6" i="33"/>
  <c r="O6" i="33"/>
  <c r="N16" i="33"/>
  <c r="O16" i="33" s="1"/>
  <c r="F56" i="36"/>
  <c r="D56" i="36"/>
  <c r="N33" i="36"/>
  <c r="O33" i="36" s="1"/>
  <c r="L61" i="38"/>
  <c r="N15" i="38"/>
  <c r="O15" i="38"/>
  <c r="K61" i="38"/>
  <c r="I61" i="38"/>
  <c r="D61" i="38"/>
  <c r="N15" i="39"/>
  <c r="O15" i="39" s="1"/>
  <c r="D60" i="35"/>
  <c r="N45" i="36"/>
  <c r="O45" i="36"/>
  <c r="K58" i="40"/>
  <c r="H58" i="40"/>
  <c r="N34" i="40"/>
  <c r="O34" i="40" s="1"/>
  <c r="N15" i="40"/>
  <c r="O15" i="40"/>
  <c r="N56" i="41"/>
  <c r="O56" i="41"/>
  <c r="N44" i="41"/>
  <c r="O44" i="41" s="1"/>
  <c r="I59" i="42"/>
  <c r="L62" i="43"/>
  <c r="K62" i="43"/>
  <c r="H62" i="43"/>
  <c r="E62" i="43"/>
  <c r="N21" i="43"/>
  <c r="O21" i="43" s="1"/>
  <c r="I58" i="44"/>
  <c r="H58" i="44"/>
  <c r="G62" i="45"/>
  <c r="F59" i="46"/>
  <c r="E59" i="46"/>
  <c r="G59" i="46"/>
  <c r="O15" i="46"/>
  <c r="P15" i="46"/>
  <c r="O61" i="48" l="1"/>
  <c r="P61" i="48" s="1"/>
  <c r="O59" i="46"/>
  <c r="P59" i="46" s="1"/>
  <c r="N15" i="33"/>
  <c r="O15" i="33" s="1"/>
  <c r="N38" i="45"/>
  <c r="O38" i="45" s="1"/>
  <c r="N47" i="38"/>
  <c r="O47" i="38" s="1"/>
  <c r="O36" i="46"/>
  <c r="P36" i="46" s="1"/>
  <c r="H65" i="33"/>
  <c r="N15" i="36"/>
  <c r="O15" i="36" s="1"/>
  <c r="N5" i="33"/>
  <c r="O5" i="33" s="1"/>
  <c r="N45" i="37"/>
  <c r="O45" i="37" s="1"/>
  <c r="J59" i="42"/>
  <c r="N59" i="42" s="1"/>
  <c r="O59" i="42" s="1"/>
  <c r="N46" i="40"/>
  <c r="O46" i="40" s="1"/>
  <c r="N53" i="33"/>
  <c r="O53" i="33" s="1"/>
  <c r="N61" i="38"/>
  <c r="O61" i="38" s="1"/>
  <c r="N5" i="34"/>
  <c r="O5" i="34" s="1"/>
  <c r="H62" i="45"/>
  <c r="N62" i="45" s="1"/>
  <c r="O62" i="45" s="1"/>
  <c r="N46" i="45"/>
  <c r="O46" i="45" s="1"/>
  <c r="O5" i="46"/>
  <c r="P5" i="46" s="1"/>
  <c r="E65" i="33"/>
  <c r="N50" i="33"/>
  <c r="O50" i="33" s="1"/>
  <c r="G62" i="34"/>
  <c r="L58" i="39"/>
  <c r="D59" i="42"/>
  <c r="F65" i="33"/>
  <c r="G61" i="38"/>
  <c r="D58" i="44"/>
  <c r="D62" i="43"/>
  <c r="N40" i="33"/>
  <c r="O40" i="33" s="1"/>
  <c r="N43" i="37"/>
  <c r="O43" i="37" s="1"/>
  <c r="G57" i="37"/>
  <c r="M61" i="38"/>
  <c r="J58" i="44"/>
  <c r="N5" i="44"/>
  <c r="O5" i="44" s="1"/>
  <c r="F62" i="34"/>
  <c r="L56" i="36"/>
  <c r="G58" i="41"/>
  <c r="N58" i="41" s="1"/>
  <c r="O58" i="41" s="1"/>
  <c r="L65" i="33"/>
  <c r="L62" i="34"/>
  <c r="J62" i="43"/>
  <c r="N62" i="43" s="1"/>
  <c r="O62" i="43" s="1"/>
  <c r="H58" i="39"/>
  <c r="J58" i="41"/>
  <c r="K58" i="39"/>
  <c r="N50" i="43"/>
  <c r="O50" i="43" s="1"/>
  <c r="M62" i="43"/>
  <c r="N21" i="41"/>
  <c r="O21" i="41" s="1"/>
  <c r="N21" i="44"/>
  <c r="O21" i="44" s="1"/>
  <c r="N5" i="40"/>
  <c r="O5" i="40" s="1"/>
  <c r="H59" i="42"/>
  <c r="N22" i="45"/>
  <c r="O22" i="45" s="1"/>
  <c r="J61" i="38"/>
  <c r="D62" i="34"/>
  <c r="N62" i="34" s="1"/>
  <c r="O62" i="34" s="1"/>
  <c r="M65" i="33"/>
  <c r="M58" i="40"/>
  <c r="N58" i="40" s="1"/>
  <c r="O58" i="40" s="1"/>
  <c r="I62" i="34"/>
  <c r="N15" i="34"/>
  <c r="O15" i="34" s="1"/>
  <c r="H60" i="35"/>
  <c r="N60" i="35" s="1"/>
  <c r="O60" i="35" s="1"/>
  <c r="N21" i="37"/>
  <c r="O21" i="37" s="1"/>
  <c r="J62" i="45"/>
  <c r="M56" i="36"/>
  <c r="M60" i="35"/>
  <c r="G65" i="33"/>
  <c r="H58" i="41"/>
  <c r="J62" i="34"/>
  <c r="N21" i="34"/>
  <c r="O21" i="34" s="1"/>
  <c r="N49" i="34"/>
  <c r="O49" i="34" s="1"/>
  <c r="I60" i="35"/>
  <c r="O66" i="47"/>
  <c r="P66" i="47" s="1"/>
  <c r="D57" i="37"/>
  <c r="N45" i="35"/>
  <c r="O45" i="35" s="1"/>
  <c r="M58" i="39"/>
  <c r="N56" i="42"/>
  <c r="O56" i="42" s="1"/>
  <c r="M57" i="37"/>
  <c r="I65" i="33"/>
  <c r="N65" i="33" s="1"/>
  <c r="O65" i="33" s="1"/>
  <c r="N59" i="45"/>
  <c r="O59" i="45" s="1"/>
  <c r="N5" i="39"/>
  <c r="O5" i="39" s="1"/>
  <c r="N47" i="34"/>
  <c r="O47" i="34" s="1"/>
  <c r="N5" i="38"/>
  <c r="O5" i="38" s="1"/>
  <c r="N59" i="38"/>
  <c r="O59" i="38" s="1"/>
  <c r="N5" i="41"/>
  <c r="O5" i="41" s="1"/>
  <c r="N21" i="36"/>
  <c r="O21" i="36" s="1"/>
  <c r="N56" i="39"/>
  <c r="O56" i="39" s="1"/>
  <c r="N47" i="43"/>
  <c r="O47" i="43" s="1"/>
  <c r="K56" i="36"/>
  <c r="G56" i="36"/>
  <c r="N54" i="36"/>
  <c r="O54" i="36" s="1"/>
  <c r="N39" i="34"/>
  <c r="O39" i="34" s="1"/>
  <c r="K60" i="35"/>
  <c r="D58" i="39"/>
  <c r="N58" i="34"/>
  <c r="O58" i="34" s="1"/>
  <c r="N15" i="35"/>
  <c r="O15" i="35" s="1"/>
  <c r="N45" i="38"/>
  <c r="O45" i="38" s="1"/>
  <c r="N58" i="44" l="1"/>
  <c r="O58" i="44" s="1"/>
  <c r="N56" i="36"/>
  <c r="O56" i="36" s="1"/>
  <c r="N57" i="37"/>
  <c r="O57" i="37" s="1"/>
  <c r="N58" i="39"/>
  <c r="O58" i="39" s="1"/>
</calcChain>
</file>

<file path=xl/sharedStrings.xml><?xml version="1.0" encoding="utf-8"?>
<sst xmlns="http://schemas.openxmlformats.org/spreadsheetml/2006/main" count="1221" uniqueCount="175">
  <si>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</si>
  <si>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</si>
  <si>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</si>
  <si>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</si>
  <si>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</si>
  <si>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</si>
  <si>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</si>
  <si>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</si>
  <si>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</si>
  <si>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</si>
  <si>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</si>
  <si>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Discretionary Sales Surtaxes</t>
  </si>
  <si>
    <t>Utility Service Tax - Electricity</t>
  </si>
  <si>
    <t>Utility Service Tax - Telecommunications</t>
  </si>
  <si>
    <t>Utility Service Tax - Propane</t>
  </si>
  <si>
    <t>Local Business Tax</t>
  </si>
  <si>
    <t>Permits, Fees, and Special Assessments</t>
  </si>
  <si>
    <t>Franchise Fee - Electricity</t>
  </si>
  <si>
    <t>Impact Fees - Residential - Other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</si>
  <si>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</si>
  <si>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</si>
  <si>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</si>
  <si>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</si>
  <si>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</si>
  <si>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Transportation - Airport Development</t>
  </si>
  <si>
    <t>State Grant - Physical Environment - Sewer / Wastewater</t>
  </si>
  <si>
    <t>State Grant - Physical Environment - Stormwater Management</t>
  </si>
  <si>
    <t>State Grant - Transportation - Airport Development</t>
  </si>
  <si>
    <t>State Grant - Transportation - Other Transportation</t>
  </si>
  <si>
    <t>State Grant - Economic Environment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</si>
  <si>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</si>
  <si>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</si>
  <si>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</si>
  <si>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</si>
  <si>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</si>
  <si>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</si>
  <si>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Transportation - Other Transportation</t>
  </si>
  <si>
    <t>Grants from Other Local Units - Transportation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</si>
  <si>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</si>
  <si>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</si>
  <si>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</si>
  <si>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</si>
  <si>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</si>
  <si>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</si>
  <si>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</si>
  <si>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</si>
  <si>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</si>
  <si>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Administrative Service Fees</t>
  </si>
  <si>
    <t>General Gov't (Not Court-Related) - Other General Gov't Charges and Fees</t>
  </si>
  <si>
    <t>Public Safety - Fire Protection</t>
  </si>
  <si>
    <t>Physical Environment - Gas Utility</t>
  </si>
  <si>
    <t>Physical Environment - Garbage / Solid Waste</t>
  </si>
  <si>
    <t>Physical Environment - Water / Sewer Combination Utility</t>
  </si>
  <si>
    <t>Physical Environment - Other Physical Environment Charges</t>
  </si>
  <si>
    <t>Transportation (User Fees) - Airports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</si>
  <si>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</si>
  <si>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</si>
  <si>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</si>
  <si>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</si>
  <si>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Forfeits - Assets Seized by Law Enforcement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</si>
  <si>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</si>
  <si>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</si>
  <si>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</si>
  <si>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</si>
  <si>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</si>
  <si>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</si>
  <si>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</si>
  <si>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</si>
  <si>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</si>
  <si>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</si>
  <si>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</si>
  <si>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</si>
  <si>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</si>
  <si>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</si>
  <si>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</si>
  <si>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</si>
  <si>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</si>
  <si>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</si>
  <si>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</si>
  <si>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Lake City Revenues Reported by Account Code and Fund Type</t>
  </si>
  <si>
    <t>Local Fiscal Year Ended September 30, 2010</t>
  </si>
  <si>
    <t>Fire Insurance Premium Tax for Firefighters' Pension</t>
  </si>
  <si>
    <t>Franchise Fee - Solid Waste</t>
  </si>
  <si>
    <t>State Shared Revenues - Public Safety - Firefighter Supplemental Compensation</t>
  </si>
  <si>
    <t>Grants from Other Local Units - Culture / Recreation</t>
  </si>
  <si>
    <t>Proceeds - Debt Proceeds</t>
  </si>
  <si>
    <t>Proceeds - Proceeds from Refunding Bonds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</si>
  <si>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</si>
  <si>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</si>
  <si>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</si>
  <si>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</si>
  <si>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Public Safety - Law Enforcement Services</t>
  </si>
  <si>
    <t>2011 Municipal Population:</t>
  </si>
  <si>
    <t>Local Fiscal Year Ended September 30, 2012</t>
  </si>
  <si>
    <t>Fines - Local Ordinance Violations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</si>
  <si>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</si>
  <si>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</si>
  <si>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</si>
  <si>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</si>
  <si>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</si>
  <si>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</si>
  <si>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</si>
  <si>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</si>
  <si>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</si>
  <si>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</si>
  <si>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</si>
  <si>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Grants from Other Local Units - Economic Environment</t>
  </si>
  <si>
    <t>General Government - Administrative Service Fees</t>
  </si>
  <si>
    <t>Transportation - Airports</t>
  </si>
  <si>
    <t>Sales - Disposition of Fixed Assets</t>
  </si>
  <si>
    <t>Sales - Sale of Surplus Materials and Scrap</t>
  </si>
  <si>
    <t>2013 Municipal Population:</t>
  </si>
  <si>
    <t>Local Fiscal Year Ended September 30, 2008</t>
  </si>
  <si>
    <t>First Local Option Fuel Tax (1 to 6 Cents)</t>
  </si>
  <si>
    <t>Permits and Franchise Fees</t>
  </si>
  <si>
    <t>Other Permits and Fees</t>
  </si>
  <si>
    <t>Grants from Other Local Units - Public Safety</t>
  </si>
  <si>
    <t>Impact Fees - Other</t>
  </si>
  <si>
    <t>2008 Municipal Population:</t>
  </si>
  <si>
    <t>Local Fiscal Year Ended September 30, 2014</t>
  </si>
  <si>
    <t>Other Charges for Services</t>
  </si>
  <si>
    <t>Court-Ordered Judgments and Fines - Other Court-Ordered</t>
  </si>
  <si>
    <t>Sale of Contraband Property Seized by Law Enforcement</t>
  </si>
  <si>
    <t>2014 Municipal Population:</t>
  </si>
  <si>
    <t>Local Fiscal Year Ended September 30, 2015</t>
  </si>
  <si>
    <t>Impact Fees - Commercial - Physical Environment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</si>
  <si>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</si>
  <si>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</si>
  <si>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</si>
  <si>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</si>
  <si>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</si>
  <si>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</si>
  <si>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Impact Fees - Commercial - Other</t>
  </si>
  <si>
    <t>Proprietary Non-Operating - Other Grants and Donations</t>
  </si>
  <si>
    <t>2018 Municipal Population:</t>
  </si>
  <si>
    <t>Local Fiscal Year Ended September 30, 2019</t>
  </si>
  <si>
    <t>Interest and Other Earnings - Gain (Loss) on Sale of Investments</t>
  </si>
  <si>
    <t>2019 Municipal Population:</t>
  </si>
  <si>
    <t>Local Fiscal Year Ended September 30, 2020</t>
  </si>
  <si>
    <t>Impact Fees - Residential - Physical Environment</t>
  </si>
  <si>
    <t>Other Judgments, Fines, and Forfeits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</si>
  <si>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</si>
  <si>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</si>
  <si>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</si>
  <si>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</si>
  <si>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</si>
  <si>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</si>
  <si>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</si>
  <si>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</si>
  <si>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</si>
  <si>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</si>
  <si>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Inspection Fee</t>
  </si>
  <si>
    <t>Intergovernmental Revenues</t>
  </si>
  <si>
    <t>Other Financial Assistance - Federal Source</t>
  </si>
  <si>
    <t>State Grant - Physical Environment - Other Physical Environment</t>
  </si>
  <si>
    <t>State Shared Revenues - General Government - Municipal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</si>
  <si>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</si>
  <si>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</si>
  <si>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Fuel Tax Refunds and Credits</t>
  </si>
  <si>
    <t>2021 Municipal Population:</t>
  </si>
  <si>
    <t>Local Fiscal Year Ended September 30, 2022</t>
  </si>
  <si>
    <t>Second Local Option Fuel Tax (1 to 5 Cents Local Option Fuel Tax) - Municipal Proceeds</t>
  </si>
  <si>
    <t>State Communications Services Taxes</t>
  </si>
  <si>
    <t>Other Fees and Special Assessments</t>
  </si>
  <si>
    <t>Federal Grant - Physical Environment - Sewer / Wastewater</t>
  </si>
  <si>
    <t>Federal Grant - American Rescue Plan Act Funds</t>
  </si>
  <si>
    <t>Other Financial Assistance - State Source</t>
  </si>
  <si>
    <t>State Grant - Physical Environment - Water Supply System</t>
  </si>
  <si>
    <t>State Shared Revenues - Other</t>
  </si>
  <si>
    <t>Contributions from Enterprise Operations</t>
  </si>
  <si>
    <t>2022 Municipal Population:</t>
  </si>
  <si>
    <t>Local Fiscal Year Ended September 30, 2023</t>
  </si>
  <si>
    <t>Permits - Other</t>
  </si>
  <si>
    <t>State Shared Revenues - Physical Environment - Other Physical Environment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</si>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</sst>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832AF-6F7D-462A-979B-4E0A0C2A00BE}">
  <sheetPr>
    <pageSetUpPr fitToPage="1"/>
  </sheetPr>
  <dimension ref="A1:ED65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70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4"/>
      <c r="M3" s="115"/>
      <c r="N3" s="49"/>
      <c r="O3" s="50"/>
      <c r="P3" s="116" t="s">
        <v>143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71</v>
      </c>
      <c r="F4" s="52" t="s">
        <v>72</v>
      </c>
      <c r="G4" s="52" t="s">
        <v>73</v>
      </c>
      <c r="H4" s="52" t="s">
        <v>5</v>
      </c>
      <c r="I4" s="52" t="s">
        <v>6</v>
      </c>
      <c r="J4" s="53" t="s">
        <v>74</v>
      </c>
      <c r="K4" s="53" t="s">
        <v>7</v>
      </c>
      <c r="L4" s="53" t="s">
        <v>8</v>
      </c>
      <c r="M4" s="53" t="s">
        <v>144</v>
      </c>
      <c r="N4" s="53" t="s">
        <v>9</v>
      </c>
      <c r="O4" s="53" t="s">
        <v>145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146</v>
      </c>
      <c r="B5" s="57"/>
      <c r="C5" s="57"/>
      <c r="D5" s="58">
        <f>SUM(D6:D13)</f>
        <v>10520328</v>
      </c>
      <c r="E5" s="58">
        <f>SUM(E6:E13)</f>
        <v>117246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165145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10802719</v>
      </c>
      <c r="P5" s="60">
        <f>(O5/P$63)</f>
        <v>869.22425168973291</v>
      </c>
      <c r="Q5" s="61"/>
    </row>
    <row r="6" spans="1:134">
      <c r="A6" s="63"/>
      <c r="B6" s="64">
        <v>311</v>
      </c>
      <c r="C6" s="65" t="s">
        <v>2</v>
      </c>
      <c r="D6" s="66">
        <v>4388350</v>
      </c>
      <c r="E6" s="66">
        <v>117246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4505596</v>
      </c>
      <c r="P6" s="67">
        <f>(O6/P$63)</f>
        <v>362.53588670743483</v>
      </c>
      <c r="Q6" s="68"/>
    </row>
    <row r="7" spans="1:134">
      <c r="A7" s="63"/>
      <c r="B7" s="64">
        <v>312.3</v>
      </c>
      <c r="C7" s="65" t="s">
        <v>10</v>
      </c>
      <c r="D7" s="66">
        <v>2298190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2298190</v>
      </c>
      <c r="P7" s="67">
        <f>(O7/P$63)</f>
        <v>184.92034116511104</v>
      </c>
      <c r="Q7" s="68"/>
    </row>
    <row r="8" spans="1:134">
      <c r="A8" s="63"/>
      <c r="B8" s="64">
        <v>312.41000000000003</v>
      </c>
      <c r="C8" s="65" t="s">
        <v>147</v>
      </c>
      <c r="D8" s="66">
        <v>1311100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1311100</v>
      </c>
      <c r="P8" s="67">
        <f>(O8/P$63)</f>
        <v>105.49565497264243</v>
      </c>
      <c r="Q8" s="68"/>
    </row>
    <row r="9" spans="1:134">
      <c r="A9" s="63"/>
      <c r="B9" s="64">
        <v>312.52</v>
      </c>
      <c r="C9" s="65" t="s">
        <v>97</v>
      </c>
      <c r="D9" s="66">
        <v>165145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165145</v>
      </c>
      <c r="L9" s="66">
        <v>0</v>
      </c>
      <c r="M9" s="66">
        <v>0</v>
      </c>
      <c r="N9" s="66">
        <v>0</v>
      </c>
      <c r="O9" s="66">
        <f t="shared" si="0"/>
        <v>330290</v>
      </c>
      <c r="P9" s="67">
        <f>(O9/P$63)</f>
        <v>26.5762793691664</v>
      </c>
      <c r="Q9" s="68"/>
    </row>
    <row r="10" spans="1:134">
      <c r="A10" s="63"/>
      <c r="B10" s="64">
        <v>314.10000000000002</v>
      </c>
      <c r="C10" s="65" t="s">
        <v>12</v>
      </c>
      <c r="D10" s="66">
        <v>1595648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1595648</v>
      </c>
      <c r="P10" s="67">
        <f>(O10/P$63)</f>
        <v>128.39137431606051</v>
      </c>
      <c r="Q10" s="68"/>
    </row>
    <row r="11" spans="1:134">
      <c r="A11" s="63"/>
      <c r="B11" s="64">
        <v>314.8</v>
      </c>
      <c r="C11" s="65" t="s">
        <v>14</v>
      </c>
      <c r="D11" s="66">
        <v>14439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14439</v>
      </c>
      <c r="P11" s="67">
        <f>(O11/P$63)</f>
        <v>1.1618120373350498</v>
      </c>
      <c r="Q11" s="68"/>
    </row>
    <row r="12" spans="1:134">
      <c r="A12" s="63"/>
      <c r="B12" s="64">
        <v>315.2</v>
      </c>
      <c r="C12" s="65" t="s">
        <v>149</v>
      </c>
      <c r="D12" s="66">
        <v>633646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633646</v>
      </c>
      <c r="P12" s="67">
        <f>(O12/P$63)</f>
        <v>50.985355648535567</v>
      </c>
      <c r="Q12" s="68"/>
    </row>
    <row r="13" spans="1:134">
      <c r="A13" s="63"/>
      <c r="B13" s="64">
        <v>316</v>
      </c>
      <c r="C13" s="65" t="s">
        <v>99</v>
      </c>
      <c r="D13" s="66">
        <v>113810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113810</v>
      </c>
      <c r="P13" s="67">
        <f>(O13/P$63)</f>
        <v>9.157547473447055</v>
      </c>
      <c r="Q13" s="68"/>
    </row>
    <row r="14" spans="1:134" ht="15.75">
      <c r="A14" s="69" t="s">
        <v>16</v>
      </c>
      <c r="B14" s="70"/>
      <c r="C14" s="71"/>
      <c r="D14" s="72">
        <f>SUM(D15:D20)</f>
        <v>1781995</v>
      </c>
      <c r="E14" s="72">
        <f>SUM(E15:E20)</f>
        <v>0</v>
      </c>
      <c r="F14" s="72">
        <f>SUM(F15:F20)</f>
        <v>0</v>
      </c>
      <c r="G14" s="72">
        <f>SUM(G15:G20)</f>
        <v>0</v>
      </c>
      <c r="H14" s="72">
        <f>SUM(H15:H20)</f>
        <v>0</v>
      </c>
      <c r="I14" s="72">
        <f>SUM(I15:I20)</f>
        <v>265628</v>
      </c>
      <c r="J14" s="72">
        <f>SUM(J15:J20)</f>
        <v>0</v>
      </c>
      <c r="K14" s="72">
        <f>SUM(K15:K20)</f>
        <v>0</v>
      </c>
      <c r="L14" s="72">
        <f>SUM(L15:L20)</f>
        <v>0</v>
      </c>
      <c r="M14" s="72">
        <f>SUM(M15:M20)</f>
        <v>0</v>
      </c>
      <c r="N14" s="72">
        <f>SUM(N15:N20)</f>
        <v>0</v>
      </c>
      <c r="O14" s="73">
        <f>SUM(D14:N14)</f>
        <v>2047623</v>
      </c>
      <c r="P14" s="74">
        <f>(O14/P$63)</f>
        <v>164.75885098165432</v>
      </c>
      <c r="Q14" s="75"/>
    </row>
    <row r="15" spans="1:134">
      <c r="A15" s="63"/>
      <c r="B15" s="64">
        <v>322</v>
      </c>
      <c r="C15" s="65" t="s">
        <v>150</v>
      </c>
      <c r="D15" s="66">
        <v>13240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13240</v>
      </c>
      <c r="P15" s="67">
        <f>(O15/P$63)</f>
        <v>1.0653363373028646</v>
      </c>
      <c r="Q15" s="68"/>
    </row>
    <row r="16" spans="1:134">
      <c r="A16" s="63"/>
      <c r="B16" s="64">
        <v>322.89999999999998</v>
      </c>
      <c r="C16" s="65" t="s">
        <v>172</v>
      </c>
      <c r="D16" s="66">
        <v>1441722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0" si="1">SUM(D16:N16)</f>
        <v>1441722</v>
      </c>
      <c r="P16" s="67">
        <f>(O16/P$63)</f>
        <v>116.00595429674928</v>
      </c>
      <c r="Q16" s="68"/>
    </row>
    <row r="17" spans="1:17">
      <c r="A17" s="63"/>
      <c r="B17" s="64">
        <v>323.7</v>
      </c>
      <c r="C17" s="65" t="s">
        <v>82</v>
      </c>
      <c r="D17" s="66">
        <v>305128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305128</v>
      </c>
      <c r="P17" s="67">
        <f>(O17/P$63)</f>
        <v>24.551657547473447</v>
      </c>
      <c r="Q17" s="68"/>
    </row>
    <row r="18" spans="1:17">
      <c r="A18" s="63"/>
      <c r="B18" s="64">
        <v>324.20999999999998</v>
      </c>
      <c r="C18" s="65" t="s">
        <v>139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71578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71578</v>
      </c>
      <c r="P18" s="67">
        <f>(O18/P$63)</f>
        <v>5.7594142259414225</v>
      </c>
      <c r="Q18" s="68"/>
    </row>
    <row r="19" spans="1:17">
      <c r="A19" s="63"/>
      <c r="B19" s="64">
        <v>324.22000000000003</v>
      </c>
      <c r="C19" s="65" t="s">
        <v>125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194050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194050</v>
      </c>
      <c r="P19" s="67">
        <f>(O19/P$63)</f>
        <v>15.613936272932088</v>
      </c>
      <c r="Q19" s="68"/>
    </row>
    <row r="20" spans="1:17">
      <c r="A20" s="63"/>
      <c r="B20" s="64">
        <v>329.5</v>
      </c>
      <c r="C20" s="65" t="s">
        <v>163</v>
      </c>
      <c r="D20" s="66">
        <v>21905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21905</v>
      </c>
      <c r="P20" s="67">
        <f>(O20/P$63)</f>
        <v>1.7625523012552302</v>
      </c>
      <c r="Q20" s="68"/>
    </row>
    <row r="21" spans="1:17" ht="15.75">
      <c r="A21" s="69" t="s">
        <v>152</v>
      </c>
      <c r="B21" s="70"/>
      <c r="C21" s="71"/>
      <c r="D21" s="72">
        <f>SUM(D22:D36)</f>
        <v>2537406</v>
      </c>
      <c r="E21" s="72">
        <f>SUM(E22:E36)</f>
        <v>294197</v>
      </c>
      <c r="F21" s="72">
        <f>SUM(F22:F36)</f>
        <v>0</v>
      </c>
      <c r="G21" s="72">
        <f>SUM(G22:G36)</f>
        <v>3768619</v>
      </c>
      <c r="H21" s="72">
        <f>SUM(H22:H36)</f>
        <v>0</v>
      </c>
      <c r="I21" s="72">
        <f>SUM(I22:I36)</f>
        <v>89622</v>
      </c>
      <c r="J21" s="72">
        <f>SUM(J22:J36)</f>
        <v>0</v>
      </c>
      <c r="K21" s="72">
        <f>SUM(K22:K36)</f>
        <v>94311</v>
      </c>
      <c r="L21" s="72">
        <f>SUM(L22:L36)</f>
        <v>0</v>
      </c>
      <c r="M21" s="72">
        <f>SUM(M22:M36)</f>
        <v>0</v>
      </c>
      <c r="N21" s="72">
        <f>SUM(N22:N36)</f>
        <v>0</v>
      </c>
      <c r="O21" s="73">
        <f>SUM(D21:N21)</f>
        <v>6784155</v>
      </c>
      <c r="P21" s="74">
        <f>(O21/P$63)</f>
        <v>545.87664950112651</v>
      </c>
      <c r="Q21" s="75"/>
    </row>
    <row r="22" spans="1:17">
      <c r="A22" s="63"/>
      <c r="B22" s="64">
        <v>331.2</v>
      </c>
      <c r="C22" s="65" t="s">
        <v>21</v>
      </c>
      <c r="D22" s="66">
        <v>24762</v>
      </c>
      <c r="E22" s="66">
        <v>107201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>SUM(D22:N22)</f>
        <v>131963</v>
      </c>
      <c r="P22" s="67">
        <f>(O22/P$63)</f>
        <v>10.618200836820083</v>
      </c>
      <c r="Q22" s="68"/>
    </row>
    <row r="23" spans="1:17">
      <c r="A23" s="63"/>
      <c r="B23" s="64">
        <v>331.41</v>
      </c>
      <c r="C23" s="65" t="s">
        <v>24</v>
      </c>
      <c r="D23" s="66">
        <v>0</v>
      </c>
      <c r="E23" s="66">
        <v>0</v>
      </c>
      <c r="F23" s="66">
        <v>0</v>
      </c>
      <c r="G23" s="66">
        <v>2387429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33" si="2">SUM(D23:N23)</f>
        <v>2387429</v>
      </c>
      <c r="P23" s="67">
        <f>(O23/P$63)</f>
        <v>192.10082072738976</v>
      </c>
      <c r="Q23" s="68"/>
    </row>
    <row r="24" spans="1:17">
      <c r="A24" s="63"/>
      <c r="B24" s="64">
        <v>334.31</v>
      </c>
      <c r="C24" s="65" t="s">
        <v>167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51849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51849</v>
      </c>
      <c r="P24" s="67">
        <f>(O24/P$63)</f>
        <v>4.1719504345027358</v>
      </c>
      <c r="Q24" s="68"/>
    </row>
    <row r="25" spans="1:17">
      <c r="A25" s="63"/>
      <c r="B25" s="64">
        <v>334.35</v>
      </c>
      <c r="C25" s="65" t="s">
        <v>25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37773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37773</v>
      </c>
      <c r="P25" s="67">
        <f>(O25/P$63)</f>
        <v>3.0393466366269712</v>
      </c>
      <c r="Q25" s="68"/>
    </row>
    <row r="26" spans="1:17">
      <c r="A26" s="63"/>
      <c r="B26" s="64">
        <v>334.41</v>
      </c>
      <c r="C26" s="65" t="s">
        <v>27</v>
      </c>
      <c r="D26" s="66">
        <v>0</v>
      </c>
      <c r="E26" s="66">
        <v>0</v>
      </c>
      <c r="F26" s="66">
        <v>0</v>
      </c>
      <c r="G26" s="66">
        <v>1381190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1381190</v>
      </c>
      <c r="P26" s="67">
        <f>(O26/P$63)</f>
        <v>111.13533955584165</v>
      </c>
      <c r="Q26" s="68"/>
    </row>
    <row r="27" spans="1:17">
      <c r="A27" s="63"/>
      <c r="B27" s="64">
        <v>334.49</v>
      </c>
      <c r="C27" s="65" t="s">
        <v>28</v>
      </c>
      <c r="D27" s="66">
        <v>54240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54240</v>
      </c>
      <c r="P27" s="67">
        <f>(O27/P$63)</f>
        <v>4.3643385902800125</v>
      </c>
      <c r="Q27" s="68"/>
    </row>
    <row r="28" spans="1:17">
      <c r="A28" s="63"/>
      <c r="B28" s="64">
        <v>335.125</v>
      </c>
      <c r="C28" s="65" t="s">
        <v>155</v>
      </c>
      <c r="D28" s="66">
        <v>127485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127485</v>
      </c>
      <c r="P28" s="67">
        <f>(O28/P$63)</f>
        <v>10.257885420019312</v>
      </c>
      <c r="Q28" s="68"/>
    </row>
    <row r="29" spans="1:17">
      <c r="A29" s="63"/>
      <c r="B29" s="64">
        <v>335.14</v>
      </c>
      <c r="C29" s="65" t="s">
        <v>101</v>
      </c>
      <c r="D29" s="66">
        <v>5875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5875</v>
      </c>
      <c r="P29" s="67">
        <f>(O29/P$63)</f>
        <v>0.47272288381074989</v>
      </c>
      <c r="Q29" s="68"/>
    </row>
    <row r="30" spans="1:17">
      <c r="A30" s="63"/>
      <c r="B30" s="64">
        <v>335.15</v>
      </c>
      <c r="C30" s="65" t="s">
        <v>102</v>
      </c>
      <c r="D30" s="66">
        <v>18138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18138</v>
      </c>
      <c r="P30" s="67">
        <f>(O30/P$63)</f>
        <v>1.4594464113292565</v>
      </c>
      <c r="Q30" s="68"/>
    </row>
    <row r="31" spans="1:17">
      <c r="A31" s="63"/>
      <c r="B31" s="64">
        <v>335.18</v>
      </c>
      <c r="C31" s="65" t="s">
        <v>157</v>
      </c>
      <c r="D31" s="66">
        <v>1433137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1433137</v>
      </c>
      <c r="P31" s="67">
        <f>(O31/P$63)</f>
        <v>115.31517541036369</v>
      </c>
      <c r="Q31" s="68"/>
    </row>
    <row r="32" spans="1:17">
      <c r="A32" s="63"/>
      <c r="B32" s="64">
        <v>335.19</v>
      </c>
      <c r="C32" s="65" t="s">
        <v>105</v>
      </c>
      <c r="D32" s="66">
        <v>308958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308958</v>
      </c>
      <c r="P32" s="67">
        <f>(O32/P$63)</f>
        <v>24.859832635983263</v>
      </c>
      <c r="Q32" s="68"/>
    </row>
    <row r="33" spans="1:17">
      <c r="A33" s="63"/>
      <c r="B33" s="64">
        <v>335.21</v>
      </c>
      <c r="C33" s="65" t="s">
        <v>83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94311</v>
      </c>
      <c r="L33" s="66">
        <v>0</v>
      </c>
      <c r="M33" s="66">
        <v>0</v>
      </c>
      <c r="N33" s="66">
        <v>0</v>
      </c>
      <c r="O33" s="66">
        <f t="shared" si="2"/>
        <v>94311</v>
      </c>
      <c r="P33" s="67">
        <f>(O33/P$63)</f>
        <v>7.5885902800128742</v>
      </c>
      <c r="Q33" s="68"/>
    </row>
    <row r="34" spans="1:17">
      <c r="A34" s="63"/>
      <c r="B34" s="64">
        <v>335.38</v>
      </c>
      <c r="C34" s="65" t="s">
        <v>173</v>
      </c>
      <c r="D34" s="66">
        <v>536242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ref="O34:O35" si="3">SUM(D34:N34)</f>
        <v>536242</v>
      </c>
      <c r="P34" s="67">
        <f>(O34/P$63)</f>
        <v>43.14789185709688</v>
      </c>
      <c r="Q34" s="68"/>
    </row>
    <row r="35" spans="1:17">
      <c r="A35" s="63"/>
      <c r="B35" s="64">
        <v>335.45</v>
      </c>
      <c r="C35" s="65" t="s">
        <v>158</v>
      </c>
      <c r="D35" s="66">
        <v>18477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3"/>
        <v>18477</v>
      </c>
      <c r="P35" s="67">
        <f>(O35/P$63)</f>
        <v>1.4867235275185067</v>
      </c>
      <c r="Q35" s="68"/>
    </row>
    <row r="36" spans="1:17">
      <c r="A36" s="63"/>
      <c r="B36" s="64">
        <v>338</v>
      </c>
      <c r="C36" s="65" t="s">
        <v>38</v>
      </c>
      <c r="D36" s="66">
        <v>10092</v>
      </c>
      <c r="E36" s="66">
        <v>186996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>SUM(D36:N36)</f>
        <v>197088</v>
      </c>
      <c r="P36" s="67">
        <f>(O36/P$63)</f>
        <v>15.858384293530737</v>
      </c>
      <c r="Q36" s="68"/>
    </row>
    <row r="37" spans="1:17" ht="15.75">
      <c r="A37" s="69" t="s">
        <v>43</v>
      </c>
      <c r="B37" s="70"/>
      <c r="C37" s="71"/>
      <c r="D37" s="72">
        <f>SUM(D38:D44)</f>
        <v>611305</v>
      </c>
      <c r="E37" s="72">
        <f>SUM(E38:E44)</f>
        <v>3505718</v>
      </c>
      <c r="F37" s="72">
        <f>SUM(F38:F44)</f>
        <v>0</v>
      </c>
      <c r="G37" s="72">
        <f>SUM(G38:G44)</f>
        <v>0</v>
      </c>
      <c r="H37" s="72">
        <f>SUM(H38:H44)</f>
        <v>0</v>
      </c>
      <c r="I37" s="72">
        <f>SUM(I38:I44)</f>
        <v>22678112</v>
      </c>
      <c r="J37" s="72">
        <f>SUM(J38:J44)</f>
        <v>0</v>
      </c>
      <c r="K37" s="72">
        <f>SUM(K38:K44)</f>
        <v>0</v>
      </c>
      <c r="L37" s="72">
        <f>SUM(L38:L44)</f>
        <v>0</v>
      </c>
      <c r="M37" s="72">
        <f>SUM(M38:M44)</f>
        <v>0</v>
      </c>
      <c r="N37" s="72">
        <f>SUM(N38:N44)</f>
        <v>0</v>
      </c>
      <c r="O37" s="72">
        <f>SUM(D37:N37)</f>
        <v>26795135</v>
      </c>
      <c r="P37" s="74">
        <f>(O37/P$63)</f>
        <v>2156.0295300933376</v>
      </c>
      <c r="Q37" s="75"/>
    </row>
    <row r="38" spans="1:17">
      <c r="A38" s="63"/>
      <c r="B38" s="64">
        <v>342.1</v>
      </c>
      <c r="C38" s="65" t="s">
        <v>91</v>
      </c>
      <c r="D38" s="66">
        <v>7890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ref="O38:O44" si="4">SUM(D38:N38)</f>
        <v>7890</v>
      </c>
      <c r="P38" s="67">
        <f>(O38/P$63)</f>
        <v>0.63485677502413906</v>
      </c>
      <c r="Q38" s="68"/>
    </row>
    <row r="39" spans="1:17">
      <c r="A39" s="63"/>
      <c r="B39" s="64">
        <v>342.2</v>
      </c>
      <c r="C39" s="65" t="s">
        <v>49</v>
      </c>
      <c r="D39" s="66">
        <v>0</v>
      </c>
      <c r="E39" s="66">
        <v>2165694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2165694</v>
      </c>
      <c r="P39" s="67">
        <f>(O39/P$63)</f>
        <v>174.25925329900224</v>
      </c>
      <c r="Q39" s="68"/>
    </row>
    <row r="40" spans="1:17">
      <c r="A40" s="63"/>
      <c r="B40" s="64">
        <v>343.2</v>
      </c>
      <c r="C40" s="65" t="s">
        <v>50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5532914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5532914</v>
      </c>
      <c r="P40" s="67">
        <f>(O40/P$63)</f>
        <v>445.19745735436112</v>
      </c>
      <c r="Q40" s="68"/>
    </row>
    <row r="41" spans="1:17">
      <c r="A41" s="63"/>
      <c r="B41" s="64">
        <v>343.4</v>
      </c>
      <c r="C41" s="65" t="s">
        <v>51</v>
      </c>
      <c r="D41" s="66">
        <v>599090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599090</v>
      </c>
      <c r="P41" s="67">
        <f>(O41/P$63)</f>
        <v>48.20485999356292</v>
      </c>
      <c r="Q41" s="68"/>
    </row>
    <row r="42" spans="1:17">
      <c r="A42" s="63"/>
      <c r="B42" s="64">
        <v>343.6</v>
      </c>
      <c r="C42" s="65" t="s">
        <v>52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17145198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17145198</v>
      </c>
      <c r="P42" s="67">
        <f>(O42/P$63)</f>
        <v>1379.5621177985195</v>
      </c>
      <c r="Q42" s="68"/>
    </row>
    <row r="43" spans="1:17">
      <c r="A43" s="63"/>
      <c r="B43" s="64">
        <v>344.1</v>
      </c>
      <c r="C43" s="65" t="s">
        <v>108</v>
      </c>
      <c r="D43" s="66">
        <v>0</v>
      </c>
      <c r="E43" s="66">
        <v>1337074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1337074</v>
      </c>
      <c r="P43" s="67">
        <f>(O43/P$63)</f>
        <v>107.58561313163824</v>
      </c>
      <c r="Q43" s="68"/>
    </row>
    <row r="44" spans="1:17">
      <c r="A44" s="63"/>
      <c r="B44" s="64">
        <v>347.2</v>
      </c>
      <c r="C44" s="65" t="s">
        <v>55</v>
      </c>
      <c r="D44" s="66">
        <v>4325</v>
      </c>
      <c r="E44" s="66">
        <v>2950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7275</v>
      </c>
      <c r="P44" s="67">
        <f>(O44/P$63)</f>
        <v>0.58537174122948177</v>
      </c>
      <c r="Q44" s="68"/>
    </row>
    <row r="45" spans="1:17" ht="15.75">
      <c r="A45" s="69" t="s">
        <v>44</v>
      </c>
      <c r="B45" s="70"/>
      <c r="C45" s="71"/>
      <c r="D45" s="72">
        <f>SUM(D46:D47)</f>
        <v>55794</v>
      </c>
      <c r="E45" s="72">
        <f>SUM(E46:E47)</f>
        <v>11775</v>
      </c>
      <c r="F45" s="72">
        <f>SUM(F46:F47)</f>
        <v>0</v>
      </c>
      <c r="G45" s="72">
        <f>SUM(G46:G47)</f>
        <v>0</v>
      </c>
      <c r="H45" s="72">
        <f>SUM(H46:H47)</f>
        <v>0</v>
      </c>
      <c r="I45" s="72">
        <f>SUM(I46:I47)</f>
        <v>0</v>
      </c>
      <c r="J45" s="72">
        <f>SUM(J46:J47)</f>
        <v>0</v>
      </c>
      <c r="K45" s="72">
        <f>SUM(K46:K47)</f>
        <v>0</v>
      </c>
      <c r="L45" s="72">
        <f>SUM(L46:L47)</f>
        <v>0</v>
      </c>
      <c r="M45" s="72">
        <f>SUM(M46:M47)</f>
        <v>0</v>
      </c>
      <c r="N45" s="72">
        <f>SUM(N46:N47)</f>
        <v>0</v>
      </c>
      <c r="O45" s="72">
        <f>SUM(D45:N45)</f>
        <v>67569</v>
      </c>
      <c r="P45" s="74">
        <f>(O45/P$63)</f>
        <v>5.436836176375925</v>
      </c>
      <c r="Q45" s="75"/>
    </row>
    <row r="46" spans="1:17">
      <c r="A46" s="76"/>
      <c r="B46" s="77">
        <v>351.1</v>
      </c>
      <c r="C46" s="78" t="s">
        <v>58</v>
      </c>
      <c r="D46" s="66">
        <v>55794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>SUM(D46:N46)</f>
        <v>55794</v>
      </c>
      <c r="P46" s="67">
        <f>(O46/P$63)</f>
        <v>4.489378822014805</v>
      </c>
      <c r="Q46" s="68"/>
    </row>
    <row r="47" spans="1:17">
      <c r="A47" s="76"/>
      <c r="B47" s="77">
        <v>358.2</v>
      </c>
      <c r="C47" s="78" t="s">
        <v>122</v>
      </c>
      <c r="D47" s="66">
        <v>0</v>
      </c>
      <c r="E47" s="66">
        <v>11775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>SUM(D47:N47)</f>
        <v>11775</v>
      </c>
      <c r="P47" s="67">
        <f>(O47/P$63)</f>
        <v>0.94745735436112</v>
      </c>
      <c r="Q47" s="68"/>
    </row>
    <row r="48" spans="1:17" ht="15.75">
      <c r="A48" s="69" t="s">
        <v>3</v>
      </c>
      <c r="B48" s="70"/>
      <c r="C48" s="71"/>
      <c r="D48" s="72">
        <f>SUM(D49:D57)</f>
        <v>825093</v>
      </c>
      <c r="E48" s="72">
        <f>SUM(E49:E57)</f>
        <v>1145299</v>
      </c>
      <c r="F48" s="72">
        <f>SUM(F49:F57)</f>
        <v>0</v>
      </c>
      <c r="G48" s="72">
        <f>SUM(G49:G57)</f>
        <v>0</v>
      </c>
      <c r="H48" s="72">
        <f>SUM(H49:H57)</f>
        <v>0</v>
      </c>
      <c r="I48" s="72">
        <f>SUM(I49:I57)</f>
        <v>568005</v>
      </c>
      <c r="J48" s="72">
        <f>SUM(J49:J57)</f>
        <v>0</v>
      </c>
      <c r="K48" s="72">
        <f>SUM(K49:K57)</f>
        <v>6531409</v>
      </c>
      <c r="L48" s="72">
        <f>SUM(L49:L57)</f>
        <v>0</v>
      </c>
      <c r="M48" s="72">
        <f>SUM(M49:M57)</f>
        <v>0</v>
      </c>
      <c r="N48" s="72">
        <f>SUM(N49:N57)</f>
        <v>0</v>
      </c>
      <c r="O48" s="72">
        <f>SUM(D48:N48)</f>
        <v>9069806</v>
      </c>
      <c r="P48" s="74">
        <f>(O48/P$63)</f>
        <v>729.7880592211136</v>
      </c>
      <c r="Q48" s="75"/>
    </row>
    <row r="49" spans="1:120">
      <c r="A49" s="63"/>
      <c r="B49" s="64">
        <v>361.1</v>
      </c>
      <c r="C49" s="65" t="s">
        <v>60</v>
      </c>
      <c r="D49" s="66">
        <v>246513</v>
      </c>
      <c r="E49" s="66">
        <v>11103</v>
      </c>
      <c r="F49" s="66">
        <v>0</v>
      </c>
      <c r="G49" s="66">
        <v>0</v>
      </c>
      <c r="H49" s="66">
        <v>0</v>
      </c>
      <c r="I49" s="66">
        <v>72095</v>
      </c>
      <c r="J49" s="66">
        <v>0</v>
      </c>
      <c r="K49" s="66">
        <v>1507752</v>
      </c>
      <c r="L49" s="66">
        <v>0</v>
      </c>
      <c r="M49" s="66">
        <v>0</v>
      </c>
      <c r="N49" s="66">
        <v>0</v>
      </c>
      <c r="O49" s="66">
        <f>SUM(D49:N49)</f>
        <v>1837463</v>
      </c>
      <c r="P49" s="67">
        <f>(O49/P$63)</f>
        <v>147.84864821371099</v>
      </c>
      <c r="Q49" s="68"/>
    </row>
    <row r="50" spans="1:120">
      <c r="A50" s="63"/>
      <c r="B50" s="64">
        <v>361.3</v>
      </c>
      <c r="C50" s="65" t="s">
        <v>61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4549569</v>
      </c>
      <c r="L50" s="66">
        <v>0</v>
      </c>
      <c r="M50" s="66">
        <v>0</v>
      </c>
      <c r="N50" s="66">
        <v>0</v>
      </c>
      <c r="O50" s="66">
        <f t="shared" ref="O50:O60" si="5">SUM(D50:N50)</f>
        <v>4549569</v>
      </c>
      <c r="P50" s="67">
        <f>(O50/P$63)</f>
        <v>366.07410685548763</v>
      </c>
      <c r="Q50" s="68"/>
    </row>
    <row r="51" spans="1:120">
      <c r="A51" s="63"/>
      <c r="B51" s="64">
        <v>361.4</v>
      </c>
      <c r="C51" s="65" t="s">
        <v>136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-86382</v>
      </c>
      <c r="L51" s="66">
        <v>0</v>
      </c>
      <c r="M51" s="66">
        <v>0</v>
      </c>
      <c r="N51" s="66">
        <v>0</v>
      </c>
      <c r="O51" s="66">
        <f t="shared" si="5"/>
        <v>-86382</v>
      </c>
      <c r="P51" s="67">
        <f>(O51/P$63)</f>
        <v>-6.9505954296749275</v>
      </c>
      <c r="Q51" s="68"/>
    </row>
    <row r="52" spans="1:120">
      <c r="A52" s="63"/>
      <c r="B52" s="64">
        <v>362</v>
      </c>
      <c r="C52" s="65" t="s">
        <v>62</v>
      </c>
      <c r="D52" s="66">
        <v>303791</v>
      </c>
      <c r="E52" s="66">
        <v>699668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5"/>
        <v>1003459</v>
      </c>
      <c r="P52" s="67">
        <f>(O52/P$63)</f>
        <v>80.741792726102346</v>
      </c>
      <c r="Q52" s="68"/>
    </row>
    <row r="53" spans="1:120">
      <c r="A53" s="63"/>
      <c r="B53" s="64">
        <v>364</v>
      </c>
      <c r="C53" s="65" t="s">
        <v>109</v>
      </c>
      <c r="D53" s="66">
        <v>93662</v>
      </c>
      <c r="E53" s="66">
        <v>38825</v>
      </c>
      <c r="F53" s="66">
        <v>0</v>
      </c>
      <c r="G53" s="66">
        <v>0</v>
      </c>
      <c r="H53" s="66">
        <v>0</v>
      </c>
      <c r="I53" s="66">
        <v>14409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5"/>
        <v>146896</v>
      </c>
      <c r="P53" s="67">
        <f>(O53/P$63)</f>
        <v>11.819761828130028</v>
      </c>
      <c r="Q53" s="68"/>
    </row>
    <row r="54" spans="1:120">
      <c r="A54" s="63"/>
      <c r="B54" s="64">
        <v>365</v>
      </c>
      <c r="C54" s="65" t="s">
        <v>110</v>
      </c>
      <c r="D54" s="66">
        <v>4714</v>
      </c>
      <c r="E54" s="66">
        <v>280</v>
      </c>
      <c r="F54" s="66">
        <v>0</v>
      </c>
      <c r="G54" s="66">
        <v>0</v>
      </c>
      <c r="H54" s="66">
        <v>0</v>
      </c>
      <c r="I54" s="66">
        <v>3681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5"/>
        <v>8675</v>
      </c>
      <c r="P54" s="67">
        <f>(O54/P$63)</f>
        <v>0.69802059864821375</v>
      </c>
      <c r="Q54" s="68"/>
    </row>
    <row r="55" spans="1:120">
      <c r="A55" s="63"/>
      <c r="B55" s="64">
        <v>366</v>
      </c>
      <c r="C55" s="65" t="s">
        <v>65</v>
      </c>
      <c r="D55" s="66">
        <v>14203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5"/>
        <v>14203</v>
      </c>
      <c r="P55" s="67">
        <f>(O55/P$63)</f>
        <v>1.142822658513035</v>
      </c>
      <c r="Q55" s="68"/>
    </row>
    <row r="56" spans="1:120">
      <c r="A56" s="63"/>
      <c r="B56" s="64">
        <v>368</v>
      </c>
      <c r="C56" s="65" t="s">
        <v>66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555596</v>
      </c>
      <c r="L56" s="66">
        <v>0</v>
      </c>
      <c r="M56" s="66">
        <v>0</v>
      </c>
      <c r="N56" s="66">
        <v>0</v>
      </c>
      <c r="O56" s="66">
        <f t="shared" si="5"/>
        <v>555596</v>
      </c>
      <c r="P56" s="67">
        <f>(O56/P$63)</f>
        <v>44.70518184744126</v>
      </c>
      <c r="Q56" s="68"/>
    </row>
    <row r="57" spans="1:120">
      <c r="A57" s="63"/>
      <c r="B57" s="64">
        <v>369.9</v>
      </c>
      <c r="C57" s="65" t="s">
        <v>68</v>
      </c>
      <c r="D57" s="66">
        <v>162210</v>
      </c>
      <c r="E57" s="66">
        <v>395423</v>
      </c>
      <c r="F57" s="66">
        <v>0</v>
      </c>
      <c r="G57" s="66">
        <v>0</v>
      </c>
      <c r="H57" s="66">
        <v>0</v>
      </c>
      <c r="I57" s="66">
        <v>477820</v>
      </c>
      <c r="J57" s="66">
        <v>0</v>
      </c>
      <c r="K57" s="66">
        <v>4874</v>
      </c>
      <c r="L57" s="66">
        <v>0</v>
      </c>
      <c r="M57" s="66">
        <v>0</v>
      </c>
      <c r="N57" s="66">
        <v>0</v>
      </c>
      <c r="O57" s="66">
        <f t="shared" si="5"/>
        <v>1040327</v>
      </c>
      <c r="P57" s="67">
        <f>(O57/P$63)</f>
        <v>83.708319922755067</v>
      </c>
      <c r="Q57" s="68"/>
    </row>
    <row r="58" spans="1:120" ht="15.75">
      <c r="A58" s="69" t="s">
        <v>45</v>
      </c>
      <c r="B58" s="70"/>
      <c r="C58" s="71"/>
      <c r="D58" s="72">
        <f>SUM(D59:D60)</f>
        <v>2267611</v>
      </c>
      <c r="E58" s="72">
        <f>SUM(E59:E60)</f>
        <v>638585</v>
      </c>
      <c r="F58" s="72">
        <f>SUM(F59:F60)</f>
        <v>844439</v>
      </c>
      <c r="G58" s="72">
        <f>SUM(G59:G60)</f>
        <v>74403</v>
      </c>
      <c r="H58" s="72">
        <f>SUM(H59:H60)</f>
        <v>0</v>
      </c>
      <c r="I58" s="72">
        <f>SUM(I59:I60)</f>
        <v>181329</v>
      </c>
      <c r="J58" s="72">
        <f>SUM(J59:J60)</f>
        <v>0</v>
      </c>
      <c r="K58" s="72">
        <f>SUM(K59:K60)</f>
        <v>0</v>
      </c>
      <c r="L58" s="72">
        <f>SUM(L59:L60)</f>
        <v>0</v>
      </c>
      <c r="M58" s="72">
        <f>SUM(M59:M60)</f>
        <v>0</v>
      </c>
      <c r="N58" s="72">
        <f>SUM(N59:N60)</f>
        <v>0</v>
      </c>
      <c r="O58" s="72">
        <f t="shared" si="5"/>
        <v>4006367</v>
      </c>
      <c r="P58" s="74">
        <f>(O58/P$63)</f>
        <v>322.36618925008048</v>
      </c>
      <c r="Q58" s="68"/>
    </row>
    <row r="59" spans="1:120">
      <c r="A59" s="63"/>
      <c r="B59" s="64">
        <v>381</v>
      </c>
      <c r="C59" s="65" t="s">
        <v>69</v>
      </c>
      <c r="D59" s="66">
        <v>937611</v>
      </c>
      <c r="E59" s="66">
        <v>638585</v>
      </c>
      <c r="F59" s="66">
        <v>844439</v>
      </c>
      <c r="G59" s="66">
        <v>74403</v>
      </c>
      <c r="H59" s="66">
        <v>0</v>
      </c>
      <c r="I59" s="66">
        <v>181329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5"/>
        <v>2676367</v>
      </c>
      <c r="P59" s="67">
        <f>(O59/P$63)</f>
        <v>215.34977470228517</v>
      </c>
      <c r="Q59" s="68"/>
    </row>
    <row r="60" spans="1:120" ht="15.75" thickBot="1">
      <c r="A60" s="63"/>
      <c r="B60" s="64">
        <v>382</v>
      </c>
      <c r="C60" s="65" t="s">
        <v>169</v>
      </c>
      <c r="D60" s="66">
        <v>1330000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5"/>
        <v>1330000</v>
      </c>
      <c r="P60" s="67">
        <f>(O60/P$63)</f>
        <v>107.01641454779531</v>
      </c>
      <c r="Q60" s="68"/>
    </row>
    <row r="61" spans="1:120" ht="16.5" thickBot="1">
      <c r="A61" s="79" t="s">
        <v>56</v>
      </c>
      <c r="B61" s="80"/>
      <c r="C61" s="81"/>
      <c r="D61" s="82">
        <f>SUM(D5,D14,D21,D37,D45,D48,D58)</f>
        <v>18599532</v>
      </c>
      <c r="E61" s="82">
        <f>SUM(E5,E14,E21,E37,E45,E48,E58)</f>
        <v>5712820</v>
      </c>
      <c r="F61" s="82">
        <f>SUM(F5,F14,F21,F37,F45,F48,F58)</f>
        <v>844439</v>
      </c>
      <c r="G61" s="82">
        <f>SUM(G5,G14,G21,G37,G45,G48,G58)</f>
        <v>3843022</v>
      </c>
      <c r="H61" s="82">
        <f>SUM(H5,H14,H21,H37,H45,H48,H58)</f>
        <v>0</v>
      </c>
      <c r="I61" s="82">
        <f>SUM(I5,I14,I21,I37,I45,I48,I58)</f>
        <v>23782696</v>
      </c>
      <c r="J61" s="82">
        <f>SUM(J5,J14,J21,J37,J45,J48,J58)</f>
        <v>0</v>
      </c>
      <c r="K61" s="82">
        <f>SUM(K5,K14,K21,K37,K45,K48,K58)</f>
        <v>6790865</v>
      </c>
      <c r="L61" s="82">
        <f>SUM(L5,L14,L21,L37,L45,L48,L58)</f>
        <v>0</v>
      </c>
      <c r="M61" s="82">
        <f>SUM(M5,M14,M21,M37,M45,M48,M58)</f>
        <v>0</v>
      </c>
      <c r="N61" s="82">
        <f>SUM(N5,N14,N21,N37,N45,N48,N58)</f>
        <v>0</v>
      </c>
      <c r="O61" s="82">
        <f>SUM(D61:N61)</f>
        <v>59573374</v>
      </c>
      <c r="P61" s="83">
        <f>(O61/P$63)</f>
        <v>4793.4803669134217</v>
      </c>
      <c r="Q61" s="61"/>
      <c r="R61" s="84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</row>
    <row r="62" spans="1:120">
      <c r="A62" s="85"/>
      <c r="B62" s="86"/>
      <c r="C62" s="86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8"/>
    </row>
    <row r="63" spans="1:120">
      <c r="A63" s="89"/>
      <c r="B63" s="90"/>
      <c r="C63" s="90"/>
      <c r="D63" s="91"/>
      <c r="E63" s="91"/>
      <c r="F63" s="91"/>
      <c r="G63" s="91"/>
      <c r="H63" s="91"/>
      <c r="I63" s="91"/>
      <c r="J63" s="91"/>
      <c r="K63" s="91"/>
      <c r="L63" s="91"/>
      <c r="M63" s="94" t="s">
        <v>174</v>
      </c>
      <c r="N63" s="94"/>
      <c r="O63" s="94"/>
      <c r="P63" s="92">
        <v>12428</v>
      </c>
    </row>
    <row r="64" spans="1:120">
      <c r="A64" s="95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7"/>
    </row>
    <row r="65" spans="1:16" ht="15.75" customHeight="1" thickBot="1">
      <c r="A65" s="98" t="s">
        <v>88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100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6781604</v>
      </c>
      <c r="E5" s="27">
        <f t="shared" si="0"/>
        <v>254419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169242</v>
      </c>
      <c r="L5" s="27">
        <f t="shared" si="0"/>
        <v>0</v>
      </c>
      <c r="M5" s="27">
        <f t="shared" si="0"/>
        <v>0</v>
      </c>
      <c r="N5" s="28">
        <f>SUM(D5:M5)</f>
        <v>7205265</v>
      </c>
      <c r="O5" s="33">
        <f t="shared" ref="O5:O36" si="1">(N5/O$60)</f>
        <v>600.23867044318558</v>
      </c>
      <c r="P5" s="6"/>
    </row>
    <row r="6" spans="1:133">
      <c r="A6" s="12"/>
      <c r="B6" s="25">
        <v>311</v>
      </c>
      <c r="C6" s="20" t="s">
        <v>2</v>
      </c>
      <c r="D6" s="46">
        <v>2690554</v>
      </c>
      <c r="E6" s="46">
        <v>254419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2944973</v>
      </c>
      <c r="O6" s="47">
        <f t="shared" si="1"/>
        <v>245.33263912029324</v>
      </c>
      <c r="P6" s="9"/>
    </row>
    <row r="7" spans="1:133">
      <c r="A7" s="12"/>
      <c r="B7" s="25">
        <v>312.41000000000003</v>
      </c>
      <c r="C7" s="20" t="s">
        <v>113</v>
      </c>
      <c r="D7" s="46">
        <v>871476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871476</v>
      </c>
      <c r="O7" s="47">
        <f t="shared" si="1"/>
        <v>72.598800399866718</v>
      </c>
      <c r="P7" s="9"/>
    </row>
    <row r="8" spans="1:133">
      <c r="A8" s="12"/>
      <c r="B8" s="25">
        <v>312.51</v>
      </c>
      <c r="C8" s="20" t="s">
        <v>77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73364</v>
      </c>
      <c r="L8" s="46">
        <v>0</v>
      </c>
      <c r="M8" s="46">
        <v>0</v>
      </c>
      <c r="N8" s="46">
        <f>SUM(D8:M8)</f>
        <v>73364</v>
      </c>
      <c r="O8" s="47">
        <f t="shared" si="1"/>
        <v>6.1116294568477176</v>
      </c>
      <c r="P8" s="9"/>
    </row>
    <row r="9" spans="1:133">
      <c r="A9" s="12"/>
      <c r="B9" s="25">
        <v>312.52</v>
      </c>
      <c r="C9" s="20" t="s">
        <v>97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95878</v>
      </c>
      <c r="L9" s="46">
        <v>0</v>
      </c>
      <c r="M9" s="46">
        <v>0</v>
      </c>
      <c r="N9" s="46">
        <f>SUM(D9:M9)</f>
        <v>95878</v>
      </c>
      <c r="O9" s="47">
        <f t="shared" si="1"/>
        <v>7.9871709430189934</v>
      </c>
      <c r="P9" s="9"/>
    </row>
    <row r="10" spans="1:133">
      <c r="A10" s="12"/>
      <c r="B10" s="25">
        <v>312.60000000000002</v>
      </c>
      <c r="C10" s="20" t="s">
        <v>11</v>
      </c>
      <c r="D10" s="46">
        <v>1244709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1244709</v>
      </c>
      <c r="O10" s="47">
        <f t="shared" si="1"/>
        <v>103.69118627124291</v>
      </c>
      <c r="P10" s="9"/>
    </row>
    <row r="11" spans="1:133">
      <c r="A11" s="12"/>
      <c r="B11" s="25">
        <v>314.10000000000002</v>
      </c>
      <c r="C11" s="20" t="s">
        <v>12</v>
      </c>
      <c r="D11" s="46">
        <v>1232903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1232903</v>
      </c>
      <c r="O11" s="47">
        <f t="shared" si="1"/>
        <v>102.70768077307564</v>
      </c>
      <c r="P11" s="9"/>
    </row>
    <row r="12" spans="1:133">
      <c r="A12" s="12"/>
      <c r="B12" s="25">
        <v>314.8</v>
      </c>
      <c r="C12" s="20" t="s">
        <v>14</v>
      </c>
      <c r="D12" s="46">
        <v>2556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2556</v>
      </c>
      <c r="O12" s="47">
        <f t="shared" si="1"/>
        <v>0.21292902365878041</v>
      </c>
      <c r="P12" s="9"/>
    </row>
    <row r="13" spans="1:133">
      <c r="A13" s="12"/>
      <c r="B13" s="25">
        <v>315</v>
      </c>
      <c r="C13" s="20" t="s">
        <v>98</v>
      </c>
      <c r="D13" s="46">
        <v>630954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630954</v>
      </c>
      <c r="O13" s="47">
        <f t="shared" si="1"/>
        <v>52.561979340219928</v>
      </c>
      <c r="P13" s="9"/>
    </row>
    <row r="14" spans="1:133">
      <c r="A14" s="12"/>
      <c r="B14" s="25">
        <v>316</v>
      </c>
      <c r="C14" s="20" t="s">
        <v>99</v>
      </c>
      <c r="D14" s="46">
        <v>108452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108452</v>
      </c>
      <c r="O14" s="47">
        <f t="shared" si="1"/>
        <v>9.0346551149616801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SUM(D16:D19)</f>
        <v>1386451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1386451</v>
      </c>
      <c r="O15" s="45">
        <f t="shared" si="1"/>
        <v>115.49908363878707</v>
      </c>
      <c r="P15" s="10"/>
    </row>
    <row r="16" spans="1:133">
      <c r="A16" s="12"/>
      <c r="B16" s="25">
        <v>322</v>
      </c>
      <c r="C16" s="20" t="s">
        <v>0</v>
      </c>
      <c r="D16" s="46">
        <v>66813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66813</v>
      </c>
      <c r="O16" s="47">
        <f t="shared" si="1"/>
        <v>5.5658947017660783</v>
      </c>
      <c r="P16" s="9"/>
    </row>
    <row r="17" spans="1:16">
      <c r="A17" s="12"/>
      <c r="B17" s="25">
        <v>323.10000000000002</v>
      </c>
      <c r="C17" s="20" t="s">
        <v>17</v>
      </c>
      <c r="D17" s="46">
        <v>1113851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1113851</v>
      </c>
      <c r="O17" s="47">
        <f t="shared" si="1"/>
        <v>92.789986671109631</v>
      </c>
      <c r="P17" s="9"/>
    </row>
    <row r="18" spans="1:16">
      <c r="A18" s="12"/>
      <c r="B18" s="25">
        <v>323.7</v>
      </c>
      <c r="C18" s="20" t="s">
        <v>82</v>
      </c>
      <c r="D18" s="46">
        <v>182547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182547</v>
      </c>
      <c r="O18" s="47">
        <f t="shared" si="1"/>
        <v>15.20718093968677</v>
      </c>
      <c r="P18" s="9"/>
    </row>
    <row r="19" spans="1:16">
      <c r="A19" s="12"/>
      <c r="B19" s="25">
        <v>329</v>
      </c>
      <c r="C19" s="20" t="s">
        <v>20</v>
      </c>
      <c r="D19" s="46">
        <v>23240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23240</v>
      </c>
      <c r="O19" s="47">
        <f t="shared" si="1"/>
        <v>1.9360213262245918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SUM(D21:D31)</f>
        <v>1416827</v>
      </c>
      <c r="E20" s="32">
        <f t="shared" si="5"/>
        <v>43756</v>
      </c>
      <c r="F20" s="32">
        <f t="shared" si="5"/>
        <v>0</v>
      </c>
      <c r="G20" s="32">
        <f t="shared" si="5"/>
        <v>8500</v>
      </c>
      <c r="H20" s="32">
        <f t="shared" si="5"/>
        <v>0</v>
      </c>
      <c r="I20" s="32">
        <f t="shared" si="5"/>
        <v>22012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1491095</v>
      </c>
      <c r="O20" s="45">
        <f t="shared" si="1"/>
        <v>124.21651116294568</v>
      </c>
      <c r="P20" s="10"/>
    </row>
    <row r="21" spans="1:16">
      <c r="A21" s="12"/>
      <c r="B21" s="25">
        <v>331.2</v>
      </c>
      <c r="C21" s="20" t="s">
        <v>21</v>
      </c>
      <c r="D21" s="46">
        <v>27901</v>
      </c>
      <c r="E21" s="46">
        <v>43756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71657</v>
      </c>
      <c r="O21" s="47">
        <f t="shared" si="1"/>
        <v>5.9694268577140956</v>
      </c>
      <c r="P21" s="9"/>
    </row>
    <row r="22" spans="1:16">
      <c r="A22" s="12"/>
      <c r="B22" s="25">
        <v>334.41</v>
      </c>
      <c r="C22" s="20" t="s">
        <v>27</v>
      </c>
      <c r="D22" s="46">
        <v>0</v>
      </c>
      <c r="E22" s="46">
        <v>0</v>
      </c>
      <c r="F22" s="46">
        <v>0</v>
      </c>
      <c r="G22" s="46">
        <v>8500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0" si="6">SUM(D22:M22)</f>
        <v>8500</v>
      </c>
      <c r="O22" s="47">
        <f t="shared" si="1"/>
        <v>0.70809730089970013</v>
      </c>
      <c r="P22" s="9"/>
    </row>
    <row r="23" spans="1:16">
      <c r="A23" s="12"/>
      <c r="B23" s="25">
        <v>334.9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22012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22012</v>
      </c>
      <c r="O23" s="47">
        <f t="shared" si="1"/>
        <v>1.833722092635788</v>
      </c>
      <c r="P23" s="9"/>
    </row>
    <row r="24" spans="1:16">
      <c r="A24" s="12"/>
      <c r="B24" s="25">
        <v>335.12</v>
      </c>
      <c r="C24" s="20" t="s">
        <v>100</v>
      </c>
      <c r="D24" s="46">
        <v>101806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101806</v>
      </c>
      <c r="O24" s="47">
        <f t="shared" si="1"/>
        <v>8.4810063312229254</v>
      </c>
      <c r="P24" s="9"/>
    </row>
    <row r="25" spans="1:16">
      <c r="A25" s="12"/>
      <c r="B25" s="25">
        <v>335.14</v>
      </c>
      <c r="C25" s="20" t="s">
        <v>101</v>
      </c>
      <c r="D25" s="46">
        <v>6917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6917</v>
      </c>
      <c r="O25" s="47">
        <f t="shared" si="1"/>
        <v>0.57622459180273244</v>
      </c>
      <c r="P25" s="9"/>
    </row>
    <row r="26" spans="1:16">
      <c r="A26" s="12"/>
      <c r="B26" s="25">
        <v>335.15</v>
      </c>
      <c r="C26" s="20" t="s">
        <v>102</v>
      </c>
      <c r="D26" s="46">
        <v>26141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26141</v>
      </c>
      <c r="O26" s="47">
        <f t="shared" si="1"/>
        <v>2.1776907697434189</v>
      </c>
      <c r="P26" s="9"/>
    </row>
    <row r="27" spans="1:16">
      <c r="A27" s="12"/>
      <c r="B27" s="25">
        <v>335.16</v>
      </c>
      <c r="C27" s="20" t="s">
        <v>103</v>
      </c>
      <c r="D27" s="46">
        <v>297936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297936</v>
      </c>
      <c r="O27" s="47">
        <f t="shared" si="1"/>
        <v>24.819726757747418</v>
      </c>
      <c r="P27" s="9"/>
    </row>
    <row r="28" spans="1:16">
      <c r="A28" s="12"/>
      <c r="B28" s="25">
        <v>335.18</v>
      </c>
      <c r="C28" s="20" t="s">
        <v>104</v>
      </c>
      <c r="D28" s="46">
        <v>737748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737748</v>
      </c>
      <c r="O28" s="47">
        <f t="shared" si="1"/>
        <v>61.45851382872376</v>
      </c>
      <c r="P28" s="9"/>
    </row>
    <row r="29" spans="1:16">
      <c r="A29" s="12"/>
      <c r="B29" s="25">
        <v>335.19</v>
      </c>
      <c r="C29" s="20" t="s">
        <v>105</v>
      </c>
      <c r="D29" s="46">
        <v>187894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187894</v>
      </c>
      <c r="O29" s="47">
        <f t="shared" si="1"/>
        <v>15.652615794735087</v>
      </c>
      <c r="P29" s="9"/>
    </row>
    <row r="30" spans="1:16">
      <c r="A30" s="12"/>
      <c r="B30" s="25">
        <v>335.49</v>
      </c>
      <c r="C30" s="20" t="s">
        <v>36</v>
      </c>
      <c r="D30" s="46">
        <v>17724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17724</v>
      </c>
      <c r="O30" s="47">
        <f t="shared" si="1"/>
        <v>1.4765078307230923</v>
      </c>
      <c r="P30" s="9"/>
    </row>
    <row r="31" spans="1:16">
      <c r="A31" s="12"/>
      <c r="B31" s="25">
        <v>338</v>
      </c>
      <c r="C31" s="20" t="s">
        <v>38</v>
      </c>
      <c r="D31" s="46">
        <v>12760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12760</v>
      </c>
      <c r="O31" s="47">
        <f t="shared" si="1"/>
        <v>1.0629790069976675</v>
      </c>
      <c r="P31" s="9"/>
    </row>
    <row r="32" spans="1:16" ht="15.75">
      <c r="A32" s="29" t="s">
        <v>43</v>
      </c>
      <c r="B32" s="30"/>
      <c r="C32" s="31"/>
      <c r="D32" s="32">
        <f t="shared" ref="D32:M32" si="7">SUM(D33:D41)</f>
        <v>2213137</v>
      </c>
      <c r="E32" s="32">
        <f t="shared" si="7"/>
        <v>2487400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16066663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20767200</v>
      </c>
      <c r="O32" s="45">
        <f t="shared" si="1"/>
        <v>1730.0233255581472</v>
      </c>
      <c r="P32" s="10"/>
    </row>
    <row r="33" spans="1:16">
      <c r="A33" s="12"/>
      <c r="B33" s="25">
        <v>341.3</v>
      </c>
      <c r="C33" s="20" t="s">
        <v>107</v>
      </c>
      <c r="D33" s="46">
        <v>1629167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8">SUM(D33:M33)</f>
        <v>1629167</v>
      </c>
      <c r="O33" s="47">
        <f t="shared" si="1"/>
        <v>135.71867710763078</v>
      </c>
      <c r="P33" s="9"/>
    </row>
    <row r="34" spans="1:16">
      <c r="A34" s="12"/>
      <c r="B34" s="25">
        <v>342.1</v>
      </c>
      <c r="C34" s="20" t="s">
        <v>91</v>
      </c>
      <c r="D34" s="46">
        <v>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</v>
      </c>
      <c r="O34" s="47">
        <f t="shared" si="1"/>
        <v>1.8327224258580473E-3</v>
      </c>
      <c r="P34" s="9"/>
    </row>
    <row r="35" spans="1:16">
      <c r="A35" s="12"/>
      <c r="B35" s="25">
        <v>342.2</v>
      </c>
      <c r="C35" s="20" t="s">
        <v>49</v>
      </c>
      <c r="D35" s="46">
        <v>0</v>
      </c>
      <c r="E35" s="46">
        <v>1761733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1761733</v>
      </c>
      <c r="O35" s="47">
        <f t="shared" si="1"/>
        <v>146.7621626124625</v>
      </c>
      <c r="P35" s="9"/>
    </row>
    <row r="36" spans="1:16">
      <c r="A36" s="12"/>
      <c r="B36" s="25">
        <v>343.2</v>
      </c>
      <c r="C36" s="20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3955204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3955204</v>
      </c>
      <c r="O36" s="47">
        <f t="shared" si="1"/>
        <v>329.49050316561147</v>
      </c>
      <c r="P36" s="9"/>
    </row>
    <row r="37" spans="1:16">
      <c r="A37" s="12"/>
      <c r="B37" s="25">
        <v>343.4</v>
      </c>
      <c r="C37" s="20" t="s">
        <v>51</v>
      </c>
      <c r="D37" s="46">
        <v>433864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433864</v>
      </c>
      <c r="O37" s="47">
        <f t="shared" ref="O37:O58" si="9">(N37/O$60)</f>
        <v>36.143285571476177</v>
      </c>
      <c r="P37" s="9"/>
    </row>
    <row r="38" spans="1:16">
      <c r="A38" s="12"/>
      <c r="B38" s="25">
        <v>343.6</v>
      </c>
      <c r="C38" s="20" t="s">
        <v>52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12111459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12111459</v>
      </c>
      <c r="O38" s="47">
        <f t="shared" si="9"/>
        <v>1008.9519326891036</v>
      </c>
      <c r="P38" s="9"/>
    </row>
    <row r="39" spans="1:16">
      <c r="A39" s="12"/>
      <c r="B39" s="25">
        <v>344.1</v>
      </c>
      <c r="C39" s="20" t="s">
        <v>108</v>
      </c>
      <c r="D39" s="46">
        <v>0</v>
      </c>
      <c r="E39" s="46">
        <v>725667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725667</v>
      </c>
      <c r="O39" s="47">
        <f t="shared" si="9"/>
        <v>60.452099300233257</v>
      </c>
      <c r="P39" s="9"/>
    </row>
    <row r="40" spans="1:16">
      <c r="A40" s="12"/>
      <c r="B40" s="25">
        <v>347.2</v>
      </c>
      <c r="C40" s="20" t="s">
        <v>55</v>
      </c>
      <c r="D40" s="46">
        <v>147879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147879</v>
      </c>
      <c r="O40" s="47">
        <f t="shared" si="9"/>
        <v>12.319143618793735</v>
      </c>
      <c r="P40" s="9"/>
    </row>
    <row r="41" spans="1:16">
      <c r="A41" s="12"/>
      <c r="B41" s="25">
        <v>349</v>
      </c>
      <c r="C41" s="20" t="s">
        <v>120</v>
      </c>
      <c r="D41" s="46">
        <v>2205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2205</v>
      </c>
      <c r="O41" s="47">
        <f t="shared" si="9"/>
        <v>0.18368877040986337</v>
      </c>
      <c r="P41" s="9"/>
    </row>
    <row r="42" spans="1:16" ht="15.75">
      <c r="A42" s="29" t="s">
        <v>44</v>
      </c>
      <c r="B42" s="30"/>
      <c r="C42" s="31"/>
      <c r="D42" s="32">
        <f t="shared" ref="D42:M42" si="10">SUM(D43:D46)</f>
        <v>24293</v>
      </c>
      <c r="E42" s="32">
        <f t="shared" si="10"/>
        <v>12884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8" si="11">SUM(D42:M42)</f>
        <v>37177</v>
      </c>
      <c r="O42" s="45">
        <f t="shared" si="9"/>
        <v>3.0970509830056647</v>
      </c>
      <c r="P42" s="10"/>
    </row>
    <row r="43" spans="1:16">
      <c r="A43" s="13"/>
      <c r="B43" s="39">
        <v>351.1</v>
      </c>
      <c r="C43" s="21" t="s">
        <v>58</v>
      </c>
      <c r="D43" s="46">
        <v>23843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23843</v>
      </c>
      <c r="O43" s="47">
        <f t="shared" si="9"/>
        <v>1.9862545818060646</v>
      </c>
      <c r="P43" s="9"/>
    </row>
    <row r="44" spans="1:16">
      <c r="A44" s="13"/>
      <c r="B44" s="39">
        <v>351.9</v>
      </c>
      <c r="C44" s="21" t="s">
        <v>121</v>
      </c>
      <c r="D44" s="46">
        <v>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90</v>
      </c>
      <c r="O44" s="47">
        <f t="shared" si="9"/>
        <v>7.4975008330556477E-3</v>
      </c>
      <c r="P44" s="9"/>
    </row>
    <row r="45" spans="1:16">
      <c r="A45" s="13"/>
      <c r="B45" s="39">
        <v>354</v>
      </c>
      <c r="C45" s="21" t="s">
        <v>94</v>
      </c>
      <c r="D45" s="46">
        <v>360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360</v>
      </c>
      <c r="O45" s="47">
        <f t="shared" si="9"/>
        <v>2.9990003332222591E-2</v>
      </c>
      <c r="P45" s="9"/>
    </row>
    <row r="46" spans="1:16">
      <c r="A46" s="13"/>
      <c r="B46" s="39">
        <v>358.2</v>
      </c>
      <c r="C46" s="21" t="s">
        <v>122</v>
      </c>
      <c r="D46" s="46">
        <v>0</v>
      </c>
      <c r="E46" s="46">
        <v>12884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12884</v>
      </c>
      <c r="O46" s="47">
        <f t="shared" si="9"/>
        <v>1.0733088970343219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SUM(D48:D55)</f>
        <v>212635</v>
      </c>
      <c r="E47" s="32">
        <f t="shared" si="12"/>
        <v>589859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969453</v>
      </c>
      <c r="J47" s="32">
        <f t="shared" si="12"/>
        <v>0</v>
      </c>
      <c r="K47" s="32">
        <f t="shared" si="12"/>
        <v>6152015</v>
      </c>
      <c r="L47" s="32">
        <f t="shared" si="12"/>
        <v>0</v>
      </c>
      <c r="M47" s="32">
        <f t="shared" si="12"/>
        <v>0</v>
      </c>
      <c r="N47" s="32">
        <f t="shared" si="11"/>
        <v>7923962</v>
      </c>
      <c r="O47" s="45">
        <f t="shared" si="9"/>
        <v>660.11012995668113</v>
      </c>
      <c r="P47" s="10"/>
    </row>
    <row r="48" spans="1:16">
      <c r="A48" s="12"/>
      <c r="B48" s="25">
        <v>361.1</v>
      </c>
      <c r="C48" s="20" t="s">
        <v>60</v>
      </c>
      <c r="D48" s="46">
        <v>10697</v>
      </c>
      <c r="E48" s="46">
        <v>913</v>
      </c>
      <c r="F48" s="46">
        <v>0</v>
      </c>
      <c r="G48" s="46">
        <v>0</v>
      </c>
      <c r="H48" s="46">
        <v>0</v>
      </c>
      <c r="I48" s="46">
        <v>22935</v>
      </c>
      <c r="J48" s="46">
        <v>0</v>
      </c>
      <c r="K48" s="46">
        <v>930150</v>
      </c>
      <c r="L48" s="46">
        <v>0</v>
      </c>
      <c r="M48" s="46">
        <v>0</v>
      </c>
      <c r="N48" s="46">
        <f t="shared" si="11"/>
        <v>964695</v>
      </c>
      <c r="O48" s="47">
        <f t="shared" si="9"/>
        <v>80.364461846051313</v>
      </c>
      <c r="P48" s="9"/>
    </row>
    <row r="49" spans="1:119">
      <c r="A49" s="12"/>
      <c r="B49" s="25">
        <v>361.3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3135277</v>
      </c>
      <c r="L49" s="46">
        <v>0</v>
      </c>
      <c r="M49" s="46">
        <v>0</v>
      </c>
      <c r="N49" s="46">
        <f t="shared" ref="N49:N55" si="13">SUM(D49:M49)</f>
        <v>3135277</v>
      </c>
      <c r="O49" s="47">
        <f t="shared" si="9"/>
        <v>261.18602132622459</v>
      </c>
      <c r="P49" s="9"/>
    </row>
    <row r="50" spans="1:119">
      <c r="A50" s="12"/>
      <c r="B50" s="25">
        <v>362</v>
      </c>
      <c r="C50" s="20" t="s">
        <v>62</v>
      </c>
      <c r="D50" s="46">
        <v>42888</v>
      </c>
      <c r="E50" s="46">
        <v>508450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551338</v>
      </c>
      <c r="O50" s="47">
        <f t="shared" si="9"/>
        <v>45.929523492169274</v>
      </c>
      <c r="P50" s="9"/>
    </row>
    <row r="51" spans="1:119">
      <c r="A51" s="12"/>
      <c r="B51" s="25">
        <v>364</v>
      </c>
      <c r="C51" s="20" t="s">
        <v>109</v>
      </c>
      <c r="D51" s="46">
        <v>99354</v>
      </c>
      <c r="E51" s="46">
        <v>18890</v>
      </c>
      <c r="F51" s="46">
        <v>0</v>
      </c>
      <c r="G51" s="46">
        <v>0</v>
      </c>
      <c r="H51" s="46">
        <v>0</v>
      </c>
      <c r="I51" s="46">
        <v>14550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132794</v>
      </c>
      <c r="O51" s="47">
        <f t="shared" si="9"/>
        <v>11.062479173608796</v>
      </c>
      <c r="P51" s="9"/>
    </row>
    <row r="52" spans="1:119">
      <c r="A52" s="12"/>
      <c r="B52" s="25">
        <v>365</v>
      </c>
      <c r="C52" s="20" t="s">
        <v>110</v>
      </c>
      <c r="D52" s="46">
        <v>7296</v>
      </c>
      <c r="E52" s="46">
        <v>0</v>
      </c>
      <c r="F52" s="46">
        <v>0</v>
      </c>
      <c r="G52" s="46">
        <v>0</v>
      </c>
      <c r="H52" s="46">
        <v>0</v>
      </c>
      <c r="I52" s="46">
        <v>273535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280831</v>
      </c>
      <c r="O52" s="47">
        <f t="shared" si="9"/>
        <v>23.394785071642787</v>
      </c>
      <c r="P52" s="9"/>
    </row>
    <row r="53" spans="1:119">
      <c r="A53" s="12"/>
      <c r="B53" s="25">
        <v>366</v>
      </c>
      <c r="C53" s="20" t="s">
        <v>65</v>
      </c>
      <c r="D53" s="46">
        <v>22051</v>
      </c>
      <c r="E53" s="46">
        <v>500</v>
      </c>
      <c r="F53" s="46">
        <v>0</v>
      </c>
      <c r="G53" s="46">
        <v>0</v>
      </c>
      <c r="H53" s="46">
        <v>0</v>
      </c>
      <c r="I53" s="46">
        <v>10075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32626</v>
      </c>
      <c r="O53" s="47">
        <f t="shared" si="9"/>
        <v>2.717927357547484</v>
      </c>
      <c r="P53" s="9"/>
    </row>
    <row r="54" spans="1:119">
      <c r="A54" s="12"/>
      <c r="B54" s="25">
        <v>368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2082738</v>
      </c>
      <c r="L54" s="46">
        <v>0</v>
      </c>
      <c r="M54" s="46">
        <v>0</v>
      </c>
      <c r="N54" s="46">
        <f t="shared" si="13"/>
        <v>2082738</v>
      </c>
      <c r="O54" s="47">
        <f t="shared" si="9"/>
        <v>173.50366544485172</v>
      </c>
      <c r="P54" s="9"/>
    </row>
    <row r="55" spans="1:119">
      <c r="A55" s="12"/>
      <c r="B55" s="25">
        <v>369.9</v>
      </c>
      <c r="C55" s="20" t="s">
        <v>68</v>
      </c>
      <c r="D55" s="46">
        <v>30349</v>
      </c>
      <c r="E55" s="46">
        <v>61106</v>
      </c>
      <c r="F55" s="46">
        <v>0</v>
      </c>
      <c r="G55" s="46">
        <v>0</v>
      </c>
      <c r="H55" s="46">
        <v>0</v>
      </c>
      <c r="I55" s="46">
        <v>648358</v>
      </c>
      <c r="J55" s="46">
        <v>0</v>
      </c>
      <c r="K55" s="46">
        <v>3850</v>
      </c>
      <c r="L55" s="46">
        <v>0</v>
      </c>
      <c r="M55" s="46">
        <v>0</v>
      </c>
      <c r="N55" s="46">
        <f t="shared" si="13"/>
        <v>743663</v>
      </c>
      <c r="O55" s="47">
        <f t="shared" si="9"/>
        <v>61.951266244585135</v>
      </c>
      <c r="P55" s="9"/>
    </row>
    <row r="56" spans="1:119" ht="15.75">
      <c r="A56" s="29" t="s">
        <v>45</v>
      </c>
      <c r="B56" s="30"/>
      <c r="C56" s="31"/>
      <c r="D56" s="32">
        <f t="shared" ref="D56:M56" si="14">SUM(D57:D57)</f>
        <v>115057</v>
      </c>
      <c r="E56" s="32">
        <f t="shared" si="14"/>
        <v>281547</v>
      </c>
      <c r="F56" s="32">
        <f t="shared" si="14"/>
        <v>368193</v>
      </c>
      <c r="G56" s="32">
        <f t="shared" si="14"/>
        <v>5000</v>
      </c>
      <c r="H56" s="32">
        <f t="shared" si="14"/>
        <v>0</v>
      </c>
      <c r="I56" s="32">
        <f t="shared" si="14"/>
        <v>36559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>SUM(D56:M56)</f>
        <v>806356</v>
      </c>
      <c r="O56" s="45">
        <f t="shared" si="9"/>
        <v>67.173942019326887</v>
      </c>
      <c r="P56" s="9"/>
    </row>
    <row r="57" spans="1:119" ht="15.75" thickBot="1">
      <c r="A57" s="12"/>
      <c r="B57" s="25">
        <v>381</v>
      </c>
      <c r="C57" s="20" t="s">
        <v>69</v>
      </c>
      <c r="D57" s="46">
        <v>115057</v>
      </c>
      <c r="E57" s="46">
        <v>281547</v>
      </c>
      <c r="F57" s="46">
        <v>368193</v>
      </c>
      <c r="G57" s="46">
        <v>5000</v>
      </c>
      <c r="H57" s="46">
        <v>0</v>
      </c>
      <c r="I57" s="46">
        <v>36559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806356</v>
      </c>
      <c r="O57" s="47">
        <f t="shared" si="9"/>
        <v>67.173942019326887</v>
      </c>
      <c r="P57" s="9"/>
    </row>
    <row r="58" spans="1:119" ht="16.5" thickBot="1">
      <c r="A58" s="14" t="s">
        <v>56</v>
      </c>
      <c r="B58" s="23"/>
      <c r="C58" s="22"/>
      <c r="D58" s="15">
        <f t="shared" ref="D58:M58" si="15">SUM(D5,D15,D20,D32,D42,D47,D56)</f>
        <v>12150004</v>
      </c>
      <c r="E58" s="15">
        <f t="shared" si="15"/>
        <v>3669865</v>
      </c>
      <c r="F58" s="15">
        <f t="shared" si="15"/>
        <v>368193</v>
      </c>
      <c r="G58" s="15">
        <f t="shared" si="15"/>
        <v>13500</v>
      </c>
      <c r="H58" s="15">
        <f t="shared" si="15"/>
        <v>0</v>
      </c>
      <c r="I58" s="15">
        <f t="shared" si="15"/>
        <v>17094687</v>
      </c>
      <c r="J58" s="15">
        <f t="shared" si="15"/>
        <v>0</v>
      </c>
      <c r="K58" s="15">
        <f t="shared" si="15"/>
        <v>6321257</v>
      </c>
      <c r="L58" s="15">
        <f t="shared" si="15"/>
        <v>0</v>
      </c>
      <c r="M58" s="15">
        <f t="shared" si="15"/>
        <v>0</v>
      </c>
      <c r="N58" s="15">
        <f>SUM(D58:M58)</f>
        <v>39617506</v>
      </c>
      <c r="O58" s="38">
        <f t="shared" si="9"/>
        <v>3300.3587137620793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123</v>
      </c>
      <c r="M60" s="118"/>
      <c r="N60" s="118"/>
      <c r="O60" s="43">
        <v>12004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88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6876581</v>
      </c>
      <c r="E5" s="27">
        <f t="shared" si="0"/>
        <v>99830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167421</v>
      </c>
      <c r="L5" s="27">
        <f t="shared" si="0"/>
        <v>0</v>
      </c>
      <c r="M5" s="27">
        <f t="shared" si="0"/>
        <v>0</v>
      </c>
      <c r="N5" s="28">
        <f>SUM(D5:M5)</f>
        <v>7143832</v>
      </c>
      <c r="O5" s="33">
        <f t="shared" ref="O5:O36" si="1">(N5/O$59)</f>
        <v>598.76221607576906</v>
      </c>
      <c r="P5" s="6"/>
    </row>
    <row r="6" spans="1:133">
      <c r="A6" s="12"/>
      <c r="B6" s="25">
        <v>311</v>
      </c>
      <c r="C6" s="20" t="s">
        <v>2</v>
      </c>
      <c r="D6" s="46">
        <v>2697365</v>
      </c>
      <c r="E6" s="46">
        <v>99830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2797195</v>
      </c>
      <c r="O6" s="47">
        <f t="shared" si="1"/>
        <v>234.44765736317157</v>
      </c>
      <c r="P6" s="9"/>
    </row>
    <row r="7" spans="1:133">
      <c r="A7" s="12"/>
      <c r="B7" s="25">
        <v>312.3</v>
      </c>
      <c r="C7" s="20" t="s">
        <v>10</v>
      </c>
      <c r="D7" s="46">
        <v>848914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848914</v>
      </c>
      <c r="O7" s="47">
        <f t="shared" si="1"/>
        <v>71.151957086581177</v>
      </c>
      <c r="P7" s="9"/>
    </row>
    <row r="8" spans="1:133">
      <c r="A8" s="12"/>
      <c r="B8" s="25">
        <v>312.51</v>
      </c>
      <c r="C8" s="20" t="s">
        <v>77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76110</v>
      </c>
      <c r="L8" s="46">
        <v>0</v>
      </c>
      <c r="M8" s="46">
        <v>0</v>
      </c>
      <c r="N8" s="46">
        <f>SUM(D8:M8)</f>
        <v>76110</v>
      </c>
      <c r="O8" s="47">
        <f t="shared" si="1"/>
        <v>6.3791802866482277</v>
      </c>
      <c r="P8" s="9"/>
    </row>
    <row r="9" spans="1:133">
      <c r="A9" s="12"/>
      <c r="B9" s="25">
        <v>312.52</v>
      </c>
      <c r="C9" s="20" t="s">
        <v>97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91311</v>
      </c>
      <c r="L9" s="46">
        <v>0</v>
      </c>
      <c r="M9" s="46">
        <v>0</v>
      </c>
      <c r="N9" s="46">
        <f>SUM(D9:M9)</f>
        <v>91311</v>
      </c>
      <c r="O9" s="47">
        <f t="shared" si="1"/>
        <v>7.6532562232838819</v>
      </c>
      <c r="P9" s="9"/>
    </row>
    <row r="10" spans="1:133">
      <c r="A10" s="12"/>
      <c r="B10" s="25">
        <v>312.60000000000002</v>
      </c>
      <c r="C10" s="20" t="s">
        <v>11</v>
      </c>
      <c r="D10" s="46">
        <v>1162336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1162336</v>
      </c>
      <c r="O10" s="47">
        <f t="shared" si="1"/>
        <v>97.42150699857514</v>
      </c>
      <c r="P10" s="9"/>
    </row>
    <row r="11" spans="1:133">
      <c r="A11" s="12"/>
      <c r="B11" s="25">
        <v>314.10000000000002</v>
      </c>
      <c r="C11" s="20" t="s">
        <v>12</v>
      </c>
      <c r="D11" s="46">
        <v>1128848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1128848</v>
      </c>
      <c r="O11" s="47">
        <f t="shared" si="1"/>
        <v>94.614701198558379</v>
      </c>
      <c r="P11" s="9"/>
    </row>
    <row r="12" spans="1:133">
      <c r="A12" s="12"/>
      <c r="B12" s="25">
        <v>314.8</v>
      </c>
      <c r="C12" s="20" t="s">
        <v>14</v>
      </c>
      <c r="D12" s="46">
        <v>2014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2014</v>
      </c>
      <c r="O12" s="47">
        <f t="shared" si="1"/>
        <v>0.16880395608079793</v>
      </c>
      <c r="P12" s="9"/>
    </row>
    <row r="13" spans="1:133">
      <c r="A13" s="12"/>
      <c r="B13" s="25">
        <v>315</v>
      </c>
      <c r="C13" s="20" t="s">
        <v>98</v>
      </c>
      <c r="D13" s="46">
        <v>926498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926498</v>
      </c>
      <c r="O13" s="47">
        <f t="shared" si="1"/>
        <v>77.654681082893305</v>
      </c>
      <c r="P13" s="9"/>
    </row>
    <row r="14" spans="1:133">
      <c r="A14" s="12"/>
      <c r="B14" s="25">
        <v>316</v>
      </c>
      <c r="C14" s="20" t="s">
        <v>99</v>
      </c>
      <c r="D14" s="46">
        <v>110606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110606</v>
      </c>
      <c r="O14" s="47">
        <f t="shared" si="1"/>
        <v>9.2704718799765313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1329960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1330060</v>
      </c>
      <c r="O15" s="45">
        <f t="shared" si="1"/>
        <v>111.4793395356634</v>
      </c>
      <c r="P15" s="10"/>
    </row>
    <row r="16" spans="1:133">
      <c r="A16" s="12"/>
      <c r="B16" s="25">
        <v>322</v>
      </c>
      <c r="C16" s="20" t="s">
        <v>0</v>
      </c>
      <c r="D16" s="46">
        <v>80259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80259</v>
      </c>
      <c r="O16" s="47">
        <f t="shared" si="1"/>
        <v>6.726929846618054</v>
      </c>
      <c r="P16" s="9"/>
    </row>
    <row r="17" spans="1:16">
      <c r="A17" s="12"/>
      <c r="B17" s="25">
        <v>323.10000000000002</v>
      </c>
      <c r="C17" s="20" t="s">
        <v>17</v>
      </c>
      <c r="D17" s="46">
        <v>1051855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1051855</v>
      </c>
      <c r="O17" s="47">
        <f t="shared" si="1"/>
        <v>88.161512027491412</v>
      </c>
      <c r="P17" s="9"/>
    </row>
    <row r="18" spans="1:16">
      <c r="A18" s="12"/>
      <c r="B18" s="25">
        <v>323.7</v>
      </c>
      <c r="C18" s="20" t="s">
        <v>82</v>
      </c>
      <c r="D18" s="46">
        <v>177357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177357</v>
      </c>
      <c r="O18" s="47">
        <f t="shared" si="1"/>
        <v>14.865225044003017</v>
      </c>
      <c r="P18" s="9"/>
    </row>
    <row r="19" spans="1:16">
      <c r="A19" s="12"/>
      <c r="B19" s="25">
        <v>325.10000000000002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</v>
      </c>
      <c r="O19" s="47">
        <f t="shared" si="1"/>
        <v>8.3815271142402142E-3</v>
      </c>
      <c r="P19" s="9"/>
    </row>
    <row r="20" spans="1:16">
      <c r="A20" s="12"/>
      <c r="B20" s="25">
        <v>329</v>
      </c>
      <c r="C20" s="20" t="s">
        <v>20</v>
      </c>
      <c r="D20" s="46">
        <v>20489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20489</v>
      </c>
      <c r="O20" s="47">
        <f t="shared" si="1"/>
        <v>1.7172910904366776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SUM(D22:D34)</f>
        <v>1556383</v>
      </c>
      <c r="E21" s="32">
        <f t="shared" si="5"/>
        <v>212585</v>
      </c>
      <c r="F21" s="32">
        <f t="shared" si="5"/>
        <v>0</v>
      </c>
      <c r="G21" s="32">
        <f t="shared" si="5"/>
        <v>316757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2085725</v>
      </c>
      <c r="O21" s="45">
        <f t="shared" si="1"/>
        <v>174.81560640348673</v>
      </c>
      <c r="P21" s="10"/>
    </row>
    <row r="22" spans="1:16">
      <c r="A22" s="12"/>
      <c r="B22" s="25">
        <v>331.2</v>
      </c>
      <c r="C22" s="20" t="s">
        <v>21</v>
      </c>
      <c r="D22" s="46">
        <v>40628</v>
      </c>
      <c r="E22" s="46">
        <v>53586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94214</v>
      </c>
      <c r="O22" s="47">
        <f t="shared" si="1"/>
        <v>7.896571955410276</v>
      </c>
      <c r="P22" s="9"/>
    </row>
    <row r="23" spans="1:16">
      <c r="A23" s="12"/>
      <c r="B23" s="25">
        <v>331.41</v>
      </c>
      <c r="C23" s="20" t="s">
        <v>24</v>
      </c>
      <c r="D23" s="46">
        <v>0</v>
      </c>
      <c r="E23" s="46">
        <v>0</v>
      </c>
      <c r="F23" s="46">
        <v>0</v>
      </c>
      <c r="G23" s="46">
        <v>164132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164132</v>
      </c>
      <c r="O23" s="47">
        <f t="shared" si="1"/>
        <v>13.756768083144749</v>
      </c>
      <c r="P23" s="9"/>
    </row>
    <row r="24" spans="1:16">
      <c r="A24" s="12"/>
      <c r="B24" s="25">
        <v>331.5</v>
      </c>
      <c r="C24" s="20" t="s">
        <v>23</v>
      </c>
      <c r="D24" s="46">
        <v>225705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225705</v>
      </c>
      <c r="O24" s="47">
        <f t="shared" si="1"/>
        <v>18.917525773195877</v>
      </c>
      <c r="P24" s="9"/>
    </row>
    <row r="25" spans="1:16">
      <c r="A25" s="12"/>
      <c r="B25" s="25">
        <v>334.41</v>
      </c>
      <c r="C25" s="20" t="s">
        <v>27</v>
      </c>
      <c r="D25" s="46">
        <v>0</v>
      </c>
      <c r="E25" s="46">
        <v>0</v>
      </c>
      <c r="F25" s="46">
        <v>0</v>
      </c>
      <c r="G25" s="46">
        <v>152625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152625</v>
      </c>
      <c r="O25" s="47">
        <f t="shared" si="1"/>
        <v>12.792305758109128</v>
      </c>
      <c r="P25" s="9"/>
    </row>
    <row r="26" spans="1:16">
      <c r="A26" s="12"/>
      <c r="B26" s="25">
        <v>335.12</v>
      </c>
      <c r="C26" s="20" t="s">
        <v>100</v>
      </c>
      <c r="D26" s="46">
        <v>104295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104295</v>
      </c>
      <c r="O26" s="47">
        <f t="shared" si="1"/>
        <v>8.7415137037968318</v>
      </c>
      <c r="P26" s="9"/>
    </row>
    <row r="27" spans="1:16">
      <c r="A27" s="12"/>
      <c r="B27" s="25">
        <v>335.14</v>
      </c>
      <c r="C27" s="20" t="s">
        <v>101</v>
      </c>
      <c r="D27" s="46">
        <v>7255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7255</v>
      </c>
      <c r="O27" s="47">
        <f t="shared" si="1"/>
        <v>0.60807979213812757</v>
      </c>
      <c r="P27" s="9"/>
    </row>
    <row r="28" spans="1:16">
      <c r="A28" s="12"/>
      <c r="B28" s="25">
        <v>335.15</v>
      </c>
      <c r="C28" s="20" t="s">
        <v>102</v>
      </c>
      <c r="D28" s="46">
        <v>17212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17212</v>
      </c>
      <c r="O28" s="47">
        <f t="shared" si="1"/>
        <v>1.4426284469030257</v>
      </c>
      <c r="P28" s="9"/>
    </row>
    <row r="29" spans="1:16">
      <c r="A29" s="12"/>
      <c r="B29" s="25">
        <v>335.16</v>
      </c>
      <c r="C29" s="20" t="s">
        <v>103</v>
      </c>
      <c r="D29" s="46">
        <v>291735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291735</v>
      </c>
      <c r="O29" s="47">
        <f t="shared" si="1"/>
        <v>24.451848126728692</v>
      </c>
      <c r="P29" s="9"/>
    </row>
    <row r="30" spans="1:16">
      <c r="A30" s="12"/>
      <c r="B30" s="25">
        <v>335.18</v>
      </c>
      <c r="C30" s="20" t="s">
        <v>104</v>
      </c>
      <c r="D30" s="46">
        <v>676165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676165</v>
      </c>
      <c r="O30" s="47">
        <f t="shared" si="1"/>
        <v>56.67295281200235</v>
      </c>
      <c r="P30" s="9"/>
    </row>
    <row r="31" spans="1:16">
      <c r="A31" s="12"/>
      <c r="B31" s="25">
        <v>335.19</v>
      </c>
      <c r="C31" s="20" t="s">
        <v>105</v>
      </c>
      <c r="D31" s="46">
        <v>163011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163011</v>
      </c>
      <c r="O31" s="47">
        <f t="shared" si="1"/>
        <v>13.662811164194116</v>
      </c>
      <c r="P31" s="9"/>
    </row>
    <row r="32" spans="1:16">
      <c r="A32" s="12"/>
      <c r="B32" s="25">
        <v>335.49</v>
      </c>
      <c r="C32" s="20" t="s">
        <v>36</v>
      </c>
      <c r="D32" s="46">
        <v>17237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17237</v>
      </c>
      <c r="O32" s="47">
        <f t="shared" si="1"/>
        <v>1.4447238286815858</v>
      </c>
      <c r="P32" s="9"/>
    </row>
    <row r="33" spans="1:16">
      <c r="A33" s="12"/>
      <c r="B33" s="25">
        <v>337.5</v>
      </c>
      <c r="C33" s="20" t="s">
        <v>106</v>
      </c>
      <c r="D33" s="46">
        <v>0</v>
      </c>
      <c r="E33" s="46">
        <v>158999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158999</v>
      </c>
      <c r="O33" s="47">
        <f t="shared" si="1"/>
        <v>13.326544296370798</v>
      </c>
      <c r="P33" s="9"/>
    </row>
    <row r="34" spans="1:16">
      <c r="A34" s="12"/>
      <c r="B34" s="25">
        <v>338</v>
      </c>
      <c r="C34" s="20" t="s">
        <v>38</v>
      </c>
      <c r="D34" s="46">
        <v>13140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13140</v>
      </c>
      <c r="O34" s="47">
        <f t="shared" si="1"/>
        <v>1.1013326628111642</v>
      </c>
      <c r="P34" s="9"/>
    </row>
    <row r="35" spans="1:16" ht="15.75">
      <c r="A35" s="29" t="s">
        <v>43</v>
      </c>
      <c r="B35" s="30"/>
      <c r="C35" s="31"/>
      <c r="D35" s="32">
        <f t="shared" ref="D35:M35" si="7">SUM(D36:D42)</f>
        <v>2510692</v>
      </c>
      <c r="E35" s="32">
        <f t="shared" si="7"/>
        <v>2464339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14372706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19347737</v>
      </c>
      <c r="O35" s="45">
        <f t="shared" si="1"/>
        <v>1621.6358226468863</v>
      </c>
      <c r="P35" s="10"/>
    </row>
    <row r="36" spans="1:16">
      <c r="A36" s="12"/>
      <c r="B36" s="25">
        <v>341.3</v>
      </c>
      <c r="C36" s="20" t="s">
        <v>107</v>
      </c>
      <c r="D36" s="46">
        <v>1950000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1950000</v>
      </c>
      <c r="O36" s="47">
        <f t="shared" si="1"/>
        <v>163.43977872768417</v>
      </c>
      <c r="P36" s="9"/>
    </row>
    <row r="37" spans="1:16">
      <c r="A37" s="12"/>
      <c r="B37" s="25">
        <v>342.2</v>
      </c>
      <c r="C37" s="20" t="s">
        <v>49</v>
      </c>
      <c r="D37" s="46">
        <v>0</v>
      </c>
      <c r="E37" s="46">
        <v>1769935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1769935</v>
      </c>
      <c r="O37" s="47">
        <f t="shared" ref="O37:O57" si="9">(N37/O$59)</f>
        <v>148.34758192942755</v>
      </c>
      <c r="P37" s="9"/>
    </row>
    <row r="38" spans="1:16">
      <c r="A38" s="12"/>
      <c r="B38" s="25">
        <v>343.2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3068529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3068529</v>
      </c>
      <c r="O38" s="47">
        <f t="shared" si="9"/>
        <v>257.1895901433241</v>
      </c>
      <c r="P38" s="9"/>
    </row>
    <row r="39" spans="1:16">
      <c r="A39" s="12"/>
      <c r="B39" s="25">
        <v>343.4</v>
      </c>
      <c r="C39" s="20" t="s">
        <v>51</v>
      </c>
      <c r="D39" s="46">
        <v>426655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426655</v>
      </c>
      <c r="O39" s="47">
        <f t="shared" si="9"/>
        <v>35.760204509261591</v>
      </c>
      <c r="P39" s="9"/>
    </row>
    <row r="40" spans="1:16">
      <c r="A40" s="12"/>
      <c r="B40" s="25">
        <v>343.6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11304177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11304177</v>
      </c>
      <c r="O40" s="47">
        <f t="shared" si="9"/>
        <v>947.46266029670608</v>
      </c>
      <c r="P40" s="9"/>
    </row>
    <row r="41" spans="1:16">
      <c r="A41" s="12"/>
      <c r="B41" s="25">
        <v>344.1</v>
      </c>
      <c r="C41" s="20" t="s">
        <v>108</v>
      </c>
      <c r="D41" s="46">
        <v>0</v>
      </c>
      <c r="E41" s="46">
        <v>694404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694404</v>
      </c>
      <c r="O41" s="47">
        <f t="shared" si="9"/>
        <v>58.201659542368617</v>
      </c>
      <c r="P41" s="9"/>
    </row>
    <row r="42" spans="1:16">
      <c r="A42" s="12"/>
      <c r="B42" s="25">
        <v>347.2</v>
      </c>
      <c r="C42" s="20" t="s">
        <v>55</v>
      </c>
      <c r="D42" s="46">
        <v>134037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134037</v>
      </c>
      <c r="O42" s="47">
        <f t="shared" si="9"/>
        <v>11.234347498114156</v>
      </c>
      <c r="P42" s="9"/>
    </row>
    <row r="43" spans="1:16" ht="15.75">
      <c r="A43" s="29" t="s">
        <v>44</v>
      </c>
      <c r="B43" s="30"/>
      <c r="C43" s="31"/>
      <c r="D43" s="32">
        <f t="shared" ref="D43:M43" si="10">SUM(D44:D44)</f>
        <v>35752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35752</v>
      </c>
      <c r="O43" s="45">
        <f t="shared" si="9"/>
        <v>2.9965635738831615</v>
      </c>
      <c r="P43" s="10"/>
    </row>
    <row r="44" spans="1:16">
      <c r="A44" s="13"/>
      <c r="B44" s="39">
        <v>351.1</v>
      </c>
      <c r="C44" s="21" t="s">
        <v>58</v>
      </c>
      <c r="D44" s="46">
        <v>35752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35752</v>
      </c>
      <c r="O44" s="47">
        <f t="shared" si="9"/>
        <v>2.9965635738831615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SUM(D46:D53)</f>
        <v>134261</v>
      </c>
      <c r="E45" s="32">
        <f t="shared" si="11"/>
        <v>591390</v>
      </c>
      <c r="F45" s="32">
        <f t="shared" si="11"/>
        <v>0</v>
      </c>
      <c r="G45" s="32">
        <f t="shared" si="11"/>
        <v>711</v>
      </c>
      <c r="H45" s="32">
        <f t="shared" si="11"/>
        <v>0</v>
      </c>
      <c r="I45" s="32">
        <f t="shared" si="11"/>
        <v>701474</v>
      </c>
      <c r="J45" s="32">
        <f t="shared" si="11"/>
        <v>0</v>
      </c>
      <c r="K45" s="32">
        <f t="shared" si="11"/>
        <v>6452645</v>
      </c>
      <c r="L45" s="32">
        <f t="shared" si="11"/>
        <v>0</v>
      </c>
      <c r="M45" s="32">
        <f t="shared" si="11"/>
        <v>0</v>
      </c>
      <c r="N45" s="32">
        <f>SUM(D45:M45)</f>
        <v>7880481</v>
      </c>
      <c r="O45" s="45">
        <f t="shared" si="9"/>
        <v>660.50465174754845</v>
      </c>
      <c r="P45" s="10"/>
    </row>
    <row r="46" spans="1:16">
      <c r="A46" s="12"/>
      <c r="B46" s="25">
        <v>361.1</v>
      </c>
      <c r="C46" s="20" t="s">
        <v>60</v>
      </c>
      <c r="D46" s="46">
        <v>10050</v>
      </c>
      <c r="E46" s="46">
        <v>1009</v>
      </c>
      <c r="F46" s="46">
        <v>0</v>
      </c>
      <c r="G46" s="46">
        <v>711</v>
      </c>
      <c r="H46" s="46">
        <v>0</v>
      </c>
      <c r="I46" s="46">
        <v>29491</v>
      </c>
      <c r="J46" s="46">
        <v>0</v>
      </c>
      <c r="K46" s="46">
        <v>831239</v>
      </c>
      <c r="L46" s="46">
        <v>0</v>
      </c>
      <c r="M46" s="46">
        <v>0</v>
      </c>
      <c r="N46" s="46">
        <f>SUM(D46:M46)</f>
        <v>872500</v>
      </c>
      <c r="O46" s="47">
        <f t="shared" si="9"/>
        <v>73.128824071745868</v>
      </c>
      <c r="P46" s="9"/>
    </row>
    <row r="47" spans="1:16">
      <c r="A47" s="12"/>
      <c r="B47" s="25">
        <v>361.3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3395228</v>
      </c>
      <c r="L47" s="46">
        <v>0</v>
      </c>
      <c r="M47" s="46">
        <v>0</v>
      </c>
      <c r="N47" s="46">
        <f t="shared" ref="N47:N53" si="12">SUM(D47:M47)</f>
        <v>3395228</v>
      </c>
      <c r="O47" s="47">
        <f t="shared" si="9"/>
        <v>284.57195541027573</v>
      </c>
      <c r="P47" s="9"/>
    </row>
    <row r="48" spans="1:16">
      <c r="A48" s="12"/>
      <c r="B48" s="25">
        <v>362</v>
      </c>
      <c r="C48" s="20" t="s">
        <v>62</v>
      </c>
      <c r="D48" s="46">
        <v>35458</v>
      </c>
      <c r="E48" s="46">
        <v>528676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564134</v>
      </c>
      <c r="O48" s="47">
        <f t="shared" si="9"/>
        <v>47.283044170647891</v>
      </c>
      <c r="P48" s="9"/>
    </row>
    <row r="49" spans="1:119">
      <c r="A49" s="12"/>
      <c r="B49" s="25">
        <v>364</v>
      </c>
      <c r="C49" s="20" t="s">
        <v>109</v>
      </c>
      <c r="D49" s="46">
        <v>16745</v>
      </c>
      <c r="E49" s="46">
        <v>0</v>
      </c>
      <c r="F49" s="46">
        <v>0</v>
      </c>
      <c r="G49" s="46">
        <v>0</v>
      </c>
      <c r="H49" s="46">
        <v>0</v>
      </c>
      <c r="I49" s="46">
        <v>14957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31702</v>
      </c>
      <c r="O49" s="47">
        <f t="shared" si="9"/>
        <v>2.6571117257564327</v>
      </c>
      <c r="P49" s="9"/>
    </row>
    <row r="50" spans="1:119">
      <c r="A50" s="12"/>
      <c r="B50" s="25">
        <v>365</v>
      </c>
      <c r="C50" s="20" t="s">
        <v>110</v>
      </c>
      <c r="D50" s="46">
        <v>3463</v>
      </c>
      <c r="E50" s="46">
        <v>1080</v>
      </c>
      <c r="F50" s="46">
        <v>0</v>
      </c>
      <c r="G50" s="46">
        <v>0</v>
      </c>
      <c r="H50" s="46">
        <v>0</v>
      </c>
      <c r="I50" s="46">
        <v>1921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6464</v>
      </c>
      <c r="O50" s="47">
        <f t="shared" si="9"/>
        <v>0.5417819126644875</v>
      </c>
      <c r="P50" s="9"/>
    </row>
    <row r="51" spans="1:119">
      <c r="A51" s="12"/>
      <c r="B51" s="25">
        <v>366</v>
      </c>
      <c r="C51" s="20" t="s">
        <v>65</v>
      </c>
      <c r="D51" s="46">
        <v>25403</v>
      </c>
      <c r="E51" s="46">
        <v>8174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33577</v>
      </c>
      <c r="O51" s="47">
        <f t="shared" si="9"/>
        <v>2.814265359148437</v>
      </c>
      <c r="P51" s="9"/>
    </row>
    <row r="52" spans="1:119">
      <c r="A52" s="12"/>
      <c r="B52" s="25">
        <v>368</v>
      </c>
      <c r="C52" s="20" t="s">
        <v>66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2223693</v>
      </c>
      <c r="L52" s="46">
        <v>0</v>
      </c>
      <c r="M52" s="46">
        <v>0</v>
      </c>
      <c r="N52" s="46">
        <f t="shared" si="12"/>
        <v>2223693</v>
      </c>
      <c r="O52" s="47">
        <f t="shared" si="9"/>
        <v>186.37943173246165</v>
      </c>
      <c r="P52" s="9"/>
    </row>
    <row r="53" spans="1:119">
      <c r="A53" s="12"/>
      <c r="B53" s="25">
        <v>369.9</v>
      </c>
      <c r="C53" s="20" t="s">
        <v>68</v>
      </c>
      <c r="D53" s="46">
        <v>43142</v>
      </c>
      <c r="E53" s="46">
        <v>52451</v>
      </c>
      <c r="F53" s="46">
        <v>0</v>
      </c>
      <c r="G53" s="46">
        <v>0</v>
      </c>
      <c r="H53" s="46">
        <v>0</v>
      </c>
      <c r="I53" s="46">
        <v>655105</v>
      </c>
      <c r="J53" s="46">
        <v>0</v>
      </c>
      <c r="K53" s="46">
        <v>2485</v>
      </c>
      <c r="L53" s="46">
        <v>0</v>
      </c>
      <c r="M53" s="46">
        <v>0</v>
      </c>
      <c r="N53" s="46">
        <f t="shared" si="12"/>
        <v>753183</v>
      </c>
      <c r="O53" s="47">
        <f t="shared" si="9"/>
        <v>63.128237364847877</v>
      </c>
      <c r="P53" s="9"/>
    </row>
    <row r="54" spans="1:119" ht="15.75">
      <c r="A54" s="29" t="s">
        <v>45</v>
      </c>
      <c r="B54" s="30"/>
      <c r="C54" s="31"/>
      <c r="D54" s="32">
        <f t="shared" ref="D54:M54" si="13">SUM(D55:D56)</f>
        <v>537556</v>
      </c>
      <c r="E54" s="32">
        <f t="shared" si="13"/>
        <v>406556</v>
      </c>
      <c r="F54" s="32">
        <f t="shared" si="13"/>
        <v>287560</v>
      </c>
      <c r="G54" s="32">
        <f t="shared" si="13"/>
        <v>5035378</v>
      </c>
      <c r="H54" s="32">
        <f t="shared" si="13"/>
        <v>0</v>
      </c>
      <c r="I54" s="32">
        <f t="shared" si="13"/>
        <v>42500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6309550</v>
      </c>
      <c r="O54" s="45">
        <f t="shared" si="9"/>
        <v>528.83664403654348</v>
      </c>
      <c r="P54" s="9"/>
    </row>
    <row r="55" spans="1:119">
      <c r="A55" s="12"/>
      <c r="B55" s="25">
        <v>381</v>
      </c>
      <c r="C55" s="20" t="s">
        <v>69</v>
      </c>
      <c r="D55" s="46">
        <v>537556</v>
      </c>
      <c r="E55" s="46">
        <v>406556</v>
      </c>
      <c r="F55" s="46">
        <v>287560</v>
      </c>
      <c r="G55" s="46">
        <v>28984</v>
      </c>
      <c r="H55" s="46">
        <v>0</v>
      </c>
      <c r="I55" s="46">
        <v>42500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1303156</v>
      </c>
      <c r="O55" s="47">
        <f t="shared" si="9"/>
        <v>109.22437348084821</v>
      </c>
      <c r="P55" s="9"/>
    </row>
    <row r="56" spans="1:119" ht="15.75" thickBot="1">
      <c r="A56" s="12"/>
      <c r="B56" s="25">
        <v>384</v>
      </c>
      <c r="C56" s="20" t="s">
        <v>85</v>
      </c>
      <c r="D56" s="46">
        <v>0</v>
      </c>
      <c r="E56" s="46">
        <v>0</v>
      </c>
      <c r="F56" s="46">
        <v>0</v>
      </c>
      <c r="G56" s="46">
        <v>5006394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5006394</v>
      </c>
      <c r="O56" s="47">
        <f t="shared" si="9"/>
        <v>419.61227055569526</v>
      </c>
      <c r="P56" s="9"/>
    </row>
    <row r="57" spans="1:119" ht="16.5" thickBot="1">
      <c r="A57" s="14" t="s">
        <v>56</v>
      </c>
      <c r="B57" s="23"/>
      <c r="C57" s="22"/>
      <c r="D57" s="15">
        <f t="shared" ref="D57:M57" si="14">SUM(D5,D15,D21,D35,D43,D45,D54)</f>
        <v>12981185</v>
      </c>
      <c r="E57" s="15">
        <f t="shared" si="14"/>
        <v>3774700</v>
      </c>
      <c r="F57" s="15">
        <f t="shared" si="14"/>
        <v>287560</v>
      </c>
      <c r="G57" s="15">
        <f t="shared" si="14"/>
        <v>5352846</v>
      </c>
      <c r="H57" s="15">
        <f t="shared" si="14"/>
        <v>0</v>
      </c>
      <c r="I57" s="15">
        <f t="shared" si="14"/>
        <v>15116780</v>
      </c>
      <c r="J57" s="15">
        <f t="shared" si="14"/>
        <v>0</v>
      </c>
      <c r="K57" s="15">
        <f t="shared" si="14"/>
        <v>6620066</v>
      </c>
      <c r="L57" s="15">
        <f t="shared" si="14"/>
        <v>0</v>
      </c>
      <c r="M57" s="15">
        <f t="shared" si="14"/>
        <v>0</v>
      </c>
      <c r="N57" s="15">
        <f>SUM(D57:M57)</f>
        <v>44133137</v>
      </c>
      <c r="O57" s="38">
        <f t="shared" si="9"/>
        <v>3699.0308440197805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18" t="s">
        <v>111</v>
      </c>
      <c r="M59" s="118"/>
      <c r="N59" s="118"/>
      <c r="O59" s="43">
        <v>11931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customHeight="1" thickBot="1">
      <c r="A61" s="120" t="s">
        <v>88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6813078</v>
      </c>
      <c r="E5" s="27">
        <f t="shared" si="0"/>
        <v>103180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167528</v>
      </c>
      <c r="L5" s="27">
        <f t="shared" si="0"/>
        <v>0</v>
      </c>
      <c r="M5" s="27">
        <f t="shared" si="0"/>
        <v>0</v>
      </c>
      <c r="N5" s="28">
        <f>SUM(D5:M5)</f>
        <v>7083786</v>
      </c>
      <c r="O5" s="33">
        <f t="shared" ref="O5:O36" si="1">(N5/O$58)</f>
        <v>587.52475740233888</v>
      </c>
      <c r="P5" s="6"/>
    </row>
    <row r="6" spans="1:133">
      <c r="A6" s="12"/>
      <c r="B6" s="25">
        <v>311</v>
      </c>
      <c r="C6" s="20" t="s">
        <v>2</v>
      </c>
      <c r="D6" s="46">
        <v>2797501</v>
      </c>
      <c r="E6" s="46">
        <v>103180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2900681</v>
      </c>
      <c r="O6" s="47">
        <f t="shared" si="1"/>
        <v>240.58065853860828</v>
      </c>
      <c r="P6" s="9"/>
    </row>
    <row r="7" spans="1:133">
      <c r="A7" s="12"/>
      <c r="B7" s="25">
        <v>312.3</v>
      </c>
      <c r="C7" s="20" t="s">
        <v>10</v>
      </c>
      <c r="D7" s="46">
        <v>886274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886274</v>
      </c>
      <c r="O7" s="47">
        <f t="shared" si="1"/>
        <v>73.507008376876499</v>
      </c>
      <c r="P7" s="9"/>
    </row>
    <row r="8" spans="1:133">
      <c r="A8" s="12"/>
      <c r="B8" s="25">
        <v>312.51</v>
      </c>
      <c r="C8" s="20" t="s">
        <v>81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75406</v>
      </c>
      <c r="L8" s="46">
        <v>0</v>
      </c>
      <c r="M8" s="46">
        <v>0</v>
      </c>
      <c r="N8" s="46">
        <f>SUM(D8:M8)</f>
        <v>75406</v>
      </c>
      <c r="O8" s="47">
        <f t="shared" si="1"/>
        <v>6.2541262337231487</v>
      </c>
      <c r="P8" s="9"/>
    </row>
    <row r="9" spans="1:133">
      <c r="A9" s="12"/>
      <c r="B9" s="25">
        <v>312.52</v>
      </c>
      <c r="C9" s="20" t="s">
        <v>78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92122</v>
      </c>
      <c r="L9" s="46">
        <v>0</v>
      </c>
      <c r="M9" s="46">
        <v>0</v>
      </c>
      <c r="N9" s="46">
        <f>SUM(D9:M9)</f>
        <v>92122</v>
      </c>
      <c r="O9" s="47">
        <f t="shared" si="1"/>
        <v>7.6405407647010035</v>
      </c>
      <c r="P9" s="9"/>
    </row>
    <row r="10" spans="1:133">
      <c r="A10" s="12"/>
      <c r="B10" s="25">
        <v>312.60000000000002</v>
      </c>
      <c r="C10" s="20" t="s">
        <v>11</v>
      </c>
      <c r="D10" s="46">
        <v>1140883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1140883</v>
      </c>
      <c r="O10" s="47">
        <f t="shared" si="1"/>
        <v>94.624118769179731</v>
      </c>
      <c r="P10" s="9"/>
    </row>
    <row r="11" spans="1:133">
      <c r="A11" s="12"/>
      <c r="B11" s="25">
        <v>314.10000000000002</v>
      </c>
      <c r="C11" s="20" t="s">
        <v>12</v>
      </c>
      <c r="D11" s="46">
        <v>1055645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1055645</v>
      </c>
      <c r="O11" s="47">
        <f t="shared" si="1"/>
        <v>87.55453263664262</v>
      </c>
      <c r="P11" s="9"/>
    </row>
    <row r="12" spans="1:133">
      <c r="A12" s="12"/>
      <c r="B12" s="25">
        <v>314.8</v>
      </c>
      <c r="C12" s="20" t="s">
        <v>14</v>
      </c>
      <c r="D12" s="46">
        <v>1999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1999</v>
      </c>
      <c r="O12" s="47">
        <f t="shared" si="1"/>
        <v>0.16579580326781124</v>
      </c>
      <c r="P12" s="9"/>
    </row>
    <row r="13" spans="1:133">
      <c r="A13" s="12"/>
      <c r="B13" s="25">
        <v>315</v>
      </c>
      <c r="C13" s="20" t="s">
        <v>90</v>
      </c>
      <c r="D13" s="46">
        <v>830482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830482</v>
      </c>
      <c r="O13" s="47">
        <f t="shared" si="1"/>
        <v>68.879654972215306</v>
      </c>
      <c r="P13" s="9"/>
    </row>
    <row r="14" spans="1:133">
      <c r="A14" s="12"/>
      <c r="B14" s="25">
        <v>316</v>
      </c>
      <c r="C14" s="20" t="s">
        <v>15</v>
      </c>
      <c r="D14" s="46">
        <v>100294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100294</v>
      </c>
      <c r="O14" s="47">
        <f t="shared" si="1"/>
        <v>8.3183213071244921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1299285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27117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1326402</v>
      </c>
      <c r="O15" s="45">
        <f t="shared" si="1"/>
        <v>110.01094799701418</v>
      </c>
      <c r="P15" s="10"/>
    </row>
    <row r="16" spans="1:133">
      <c r="A16" s="12"/>
      <c r="B16" s="25">
        <v>322</v>
      </c>
      <c r="C16" s="20" t="s">
        <v>0</v>
      </c>
      <c r="D16" s="46">
        <v>68574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68574</v>
      </c>
      <c r="O16" s="47">
        <f t="shared" si="1"/>
        <v>5.6874844488678775</v>
      </c>
      <c r="P16" s="9"/>
    </row>
    <row r="17" spans="1:16">
      <c r="A17" s="12"/>
      <c r="B17" s="25">
        <v>323.10000000000002</v>
      </c>
      <c r="C17" s="20" t="s">
        <v>17</v>
      </c>
      <c r="D17" s="46">
        <v>1096609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1096609</v>
      </c>
      <c r="O17" s="47">
        <f t="shared" si="1"/>
        <v>90.952061043377284</v>
      </c>
      <c r="P17" s="9"/>
    </row>
    <row r="18" spans="1:16">
      <c r="A18" s="12"/>
      <c r="B18" s="25">
        <v>323.7</v>
      </c>
      <c r="C18" s="20" t="s">
        <v>82</v>
      </c>
      <c r="D18" s="46">
        <v>114497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114497</v>
      </c>
      <c r="O18" s="47">
        <f t="shared" si="1"/>
        <v>9.496309197976279</v>
      </c>
      <c r="P18" s="9"/>
    </row>
    <row r="19" spans="1:16">
      <c r="A19" s="12"/>
      <c r="B19" s="25">
        <v>325.10000000000002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27117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27117</v>
      </c>
      <c r="O19" s="47">
        <f t="shared" si="1"/>
        <v>2.2490669320726551</v>
      </c>
      <c r="P19" s="9"/>
    </row>
    <row r="20" spans="1:16">
      <c r="A20" s="12"/>
      <c r="B20" s="25">
        <v>329</v>
      </c>
      <c r="C20" s="20" t="s">
        <v>20</v>
      </c>
      <c r="D20" s="46">
        <v>19605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19605</v>
      </c>
      <c r="O20" s="47">
        <f t="shared" si="1"/>
        <v>1.6260263747200796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SUM(D22:D32)</f>
        <v>1294127</v>
      </c>
      <c r="E21" s="32">
        <f t="shared" si="5"/>
        <v>275850</v>
      </c>
      <c r="F21" s="32">
        <f t="shared" si="5"/>
        <v>0</v>
      </c>
      <c r="G21" s="32">
        <f t="shared" si="5"/>
        <v>130483</v>
      </c>
      <c r="H21" s="32">
        <f t="shared" si="5"/>
        <v>0</v>
      </c>
      <c r="I21" s="32">
        <f t="shared" si="5"/>
        <v>78384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1778844</v>
      </c>
      <c r="O21" s="45">
        <f t="shared" si="1"/>
        <v>147.536203035581</v>
      </c>
      <c r="P21" s="10"/>
    </row>
    <row r="22" spans="1:16">
      <c r="A22" s="12"/>
      <c r="B22" s="25">
        <v>331.2</v>
      </c>
      <c r="C22" s="20" t="s">
        <v>21</v>
      </c>
      <c r="D22" s="46">
        <v>32010</v>
      </c>
      <c r="E22" s="46">
        <v>66798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98808</v>
      </c>
      <c r="O22" s="47">
        <f t="shared" si="1"/>
        <v>8.1950734013436186</v>
      </c>
      <c r="P22" s="9"/>
    </row>
    <row r="23" spans="1:16">
      <c r="A23" s="12"/>
      <c r="B23" s="25">
        <v>331.41</v>
      </c>
      <c r="C23" s="20" t="s">
        <v>24</v>
      </c>
      <c r="D23" s="46">
        <v>0</v>
      </c>
      <c r="E23" s="46">
        <v>44557</v>
      </c>
      <c r="F23" s="46">
        <v>0</v>
      </c>
      <c r="G23" s="46">
        <v>130483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175040</v>
      </c>
      <c r="O23" s="47">
        <f t="shared" si="1"/>
        <v>14.517707555776727</v>
      </c>
      <c r="P23" s="9"/>
    </row>
    <row r="24" spans="1:16">
      <c r="A24" s="12"/>
      <c r="B24" s="25">
        <v>331.5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78384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78384</v>
      </c>
      <c r="O24" s="47">
        <f t="shared" si="1"/>
        <v>6.5011196815128143</v>
      </c>
      <c r="P24" s="9"/>
    </row>
    <row r="25" spans="1:16">
      <c r="A25" s="12"/>
      <c r="B25" s="25">
        <v>335.12</v>
      </c>
      <c r="C25" s="20" t="s">
        <v>31</v>
      </c>
      <c r="D25" s="46">
        <v>108022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108022</v>
      </c>
      <c r="O25" s="47">
        <f t="shared" si="1"/>
        <v>8.9592767686820931</v>
      </c>
      <c r="P25" s="9"/>
    </row>
    <row r="26" spans="1:16">
      <c r="A26" s="12"/>
      <c r="B26" s="25">
        <v>335.14</v>
      </c>
      <c r="C26" s="20" t="s">
        <v>32</v>
      </c>
      <c r="D26" s="46">
        <v>8162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8162</v>
      </c>
      <c r="O26" s="47">
        <f t="shared" si="1"/>
        <v>0.67695114871029283</v>
      </c>
      <c r="P26" s="9"/>
    </row>
    <row r="27" spans="1:16">
      <c r="A27" s="12"/>
      <c r="B27" s="25">
        <v>335.15</v>
      </c>
      <c r="C27" s="20" t="s">
        <v>33</v>
      </c>
      <c r="D27" s="46">
        <v>12659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12659</v>
      </c>
      <c r="O27" s="47">
        <f t="shared" si="1"/>
        <v>1.0499295015343784</v>
      </c>
      <c r="P27" s="9"/>
    </row>
    <row r="28" spans="1:16">
      <c r="A28" s="12"/>
      <c r="B28" s="25">
        <v>335.16</v>
      </c>
      <c r="C28" s="20" t="s">
        <v>34</v>
      </c>
      <c r="D28" s="46">
        <v>283003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283003</v>
      </c>
      <c r="O28" s="47">
        <f t="shared" si="1"/>
        <v>23.472090901550967</v>
      </c>
      <c r="P28" s="9"/>
    </row>
    <row r="29" spans="1:16">
      <c r="A29" s="12"/>
      <c r="B29" s="25">
        <v>335.18</v>
      </c>
      <c r="C29" s="20" t="s">
        <v>35</v>
      </c>
      <c r="D29" s="46">
        <v>662574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662574</v>
      </c>
      <c r="O29" s="47">
        <f t="shared" si="1"/>
        <v>54.953471012689725</v>
      </c>
      <c r="P29" s="9"/>
    </row>
    <row r="30" spans="1:16">
      <c r="A30" s="12"/>
      <c r="B30" s="25">
        <v>335.19</v>
      </c>
      <c r="C30" s="20" t="s">
        <v>46</v>
      </c>
      <c r="D30" s="46">
        <v>158265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158265</v>
      </c>
      <c r="O30" s="47">
        <f t="shared" si="1"/>
        <v>13.126399601891018</v>
      </c>
      <c r="P30" s="9"/>
    </row>
    <row r="31" spans="1:16">
      <c r="A31" s="12"/>
      <c r="B31" s="25">
        <v>335.49</v>
      </c>
      <c r="C31" s="20" t="s">
        <v>36</v>
      </c>
      <c r="D31" s="46">
        <v>16335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16335</v>
      </c>
      <c r="O31" s="47">
        <f t="shared" si="1"/>
        <v>1.3548146305051008</v>
      </c>
      <c r="P31" s="9"/>
    </row>
    <row r="32" spans="1:16">
      <c r="A32" s="12"/>
      <c r="B32" s="25">
        <v>338</v>
      </c>
      <c r="C32" s="20" t="s">
        <v>38</v>
      </c>
      <c r="D32" s="46">
        <v>13097</v>
      </c>
      <c r="E32" s="46">
        <v>164495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177592</v>
      </c>
      <c r="O32" s="47">
        <f t="shared" si="1"/>
        <v>14.729368831384258</v>
      </c>
      <c r="P32" s="9"/>
    </row>
    <row r="33" spans="1:16" ht="15.75">
      <c r="A33" s="29" t="s">
        <v>43</v>
      </c>
      <c r="B33" s="30"/>
      <c r="C33" s="31"/>
      <c r="D33" s="32">
        <f t="shared" ref="D33:M33" si="7">SUM(D34:D41)</f>
        <v>2196074</v>
      </c>
      <c r="E33" s="32">
        <f t="shared" si="7"/>
        <v>2223511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14299330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18718915</v>
      </c>
      <c r="O33" s="45">
        <f t="shared" si="1"/>
        <v>1552.5350418843825</v>
      </c>
      <c r="P33" s="10"/>
    </row>
    <row r="34" spans="1:16">
      <c r="A34" s="12"/>
      <c r="B34" s="25">
        <v>341.3</v>
      </c>
      <c r="C34" s="20" t="s">
        <v>47</v>
      </c>
      <c r="D34" s="46">
        <v>1604649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8">SUM(D34:M34)</f>
        <v>1604649</v>
      </c>
      <c r="O34" s="47">
        <f t="shared" si="1"/>
        <v>133.08857924856929</v>
      </c>
      <c r="P34" s="9"/>
    </row>
    <row r="35" spans="1:16">
      <c r="A35" s="12"/>
      <c r="B35" s="25">
        <v>342.1</v>
      </c>
      <c r="C35" s="20" t="s">
        <v>91</v>
      </c>
      <c r="D35" s="46">
        <v>147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147</v>
      </c>
      <c r="O35" s="47">
        <f t="shared" si="1"/>
        <v>1.2192087583976113E-2</v>
      </c>
      <c r="P35" s="9"/>
    </row>
    <row r="36" spans="1:16">
      <c r="A36" s="12"/>
      <c r="B36" s="25">
        <v>342.2</v>
      </c>
      <c r="C36" s="20" t="s">
        <v>49</v>
      </c>
      <c r="D36" s="46">
        <v>0</v>
      </c>
      <c r="E36" s="46">
        <v>1561647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1561647</v>
      </c>
      <c r="O36" s="47">
        <f t="shared" si="1"/>
        <v>129.52202040308535</v>
      </c>
      <c r="P36" s="9"/>
    </row>
    <row r="37" spans="1:16">
      <c r="A37" s="12"/>
      <c r="B37" s="25">
        <v>343.2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2810753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2810753</v>
      </c>
      <c r="O37" s="47">
        <f t="shared" ref="O37:O56" si="9">(N37/O$58)</f>
        <v>233.1220867545824</v>
      </c>
      <c r="P37" s="9"/>
    </row>
    <row r="38" spans="1:16">
      <c r="A38" s="12"/>
      <c r="B38" s="25">
        <v>343.4</v>
      </c>
      <c r="C38" s="20" t="s">
        <v>51</v>
      </c>
      <c r="D38" s="46">
        <v>460086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460086</v>
      </c>
      <c r="O38" s="47">
        <f t="shared" si="9"/>
        <v>38.159243592933564</v>
      </c>
      <c r="P38" s="9"/>
    </row>
    <row r="39" spans="1:16">
      <c r="A39" s="12"/>
      <c r="B39" s="25">
        <v>343.6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11488577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11488577</v>
      </c>
      <c r="O39" s="47">
        <f t="shared" si="9"/>
        <v>952.85535373641869</v>
      </c>
      <c r="P39" s="9"/>
    </row>
    <row r="40" spans="1:16">
      <c r="A40" s="12"/>
      <c r="B40" s="25">
        <v>344.1</v>
      </c>
      <c r="C40" s="20" t="s">
        <v>54</v>
      </c>
      <c r="D40" s="46">
        <v>0</v>
      </c>
      <c r="E40" s="46">
        <v>661864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661864</v>
      </c>
      <c r="O40" s="47">
        <f t="shared" si="9"/>
        <v>54.894584059052832</v>
      </c>
      <c r="P40" s="9"/>
    </row>
    <row r="41" spans="1:16">
      <c r="A41" s="12"/>
      <c r="B41" s="25">
        <v>347.2</v>
      </c>
      <c r="C41" s="20" t="s">
        <v>55</v>
      </c>
      <c r="D41" s="46">
        <v>131192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131192</v>
      </c>
      <c r="O41" s="47">
        <f t="shared" si="9"/>
        <v>10.880982002156424</v>
      </c>
      <c r="P41" s="9"/>
    </row>
    <row r="42" spans="1:16" ht="15.75">
      <c r="A42" s="29" t="s">
        <v>44</v>
      </c>
      <c r="B42" s="30"/>
      <c r="C42" s="31"/>
      <c r="D42" s="32">
        <f t="shared" ref="D42:M42" si="10">SUM(D43:D44)</f>
        <v>25821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25821</v>
      </c>
      <c r="O42" s="45">
        <f t="shared" si="9"/>
        <v>2.141577506842498</v>
      </c>
      <c r="P42" s="10"/>
    </row>
    <row r="43" spans="1:16">
      <c r="A43" s="13"/>
      <c r="B43" s="39">
        <v>351.1</v>
      </c>
      <c r="C43" s="21" t="s">
        <v>58</v>
      </c>
      <c r="D43" s="46">
        <v>25563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25563</v>
      </c>
      <c r="O43" s="47">
        <f t="shared" si="9"/>
        <v>2.1201791490420501</v>
      </c>
      <c r="P43" s="9"/>
    </row>
    <row r="44" spans="1:16">
      <c r="A44" s="13"/>
      <c r="B44" s="39">
        <v>354</v>
      </c>
      <c r="C44" s="21" t="s">
        <v>94</v>
      </c>
      <c r="D44" s="46">
        <v>258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258</v>
      </c>
      <c r="O44" s="47">
        <f t="shared" si="9"/>
        <v>2.1398357800447871E-2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SUM(D46:D53)</f>
        <v>181118</v>
      </c>
      <c r="E45" s="32">
        <f t="shared" si="11"/>
        <v>580984</v>
      </c>
      <c r="F45" s="32">
        <f t="shared" si="11"/>
        <v>0</v>
      </c>
      <c r="G45" s="32">
        <f t="shared" si="11"/>
        <v>1346</v>
      </c>
      <c r="H45" s="32">
        <f t="shared" si="11"/>
        <v>0</v>
      </c>
      <c r="I45" s="32">
        <f t="shared" si="11"/>
        <v>805130</v>
      </c>
      <c r="J45" s="32">
        <f t="shared" si="11"/>
        <v>0</v>
      </c>
      <c r="K45" s="32">
        <f t="shared" si="11"/>
        <v>7006378</v>
      </c>
      <c r="L45" s="32">
        <f t="shared" si="11"/>
        <v>0</v>
      </c>
      <c r="M45" s="32">
        <f t="shared" si="11"/>
        <v>0</v>
      </c>
      <c r="N45" s="32">
        <f>SUM(D45:M45)</f>
        <v>8574956</v>
      </c>
      <c r="O45" s="45">
        <f t="shared" si="9"/>
        <v>711.20145973293518</v>
      </c>
      <c r="P45" s="10"/>
    </row>
    <row r="46" spans="1:16">
      <c r="A46" s="12"/>
      <c r="B46" s="25">
        <v>361.1</v>
      </c>
      <c r="C46" s="20" t="s">
        <v>60</v>
      </c>
      <c r="D46" s="46">
        <v>28216</v>
      </c>
      <c r="E46" s="46">
        <v>1287</v>
      </c>
      <c r="F46" s="46">
        <v>0</v>
      </c>
      <c r="G46" s="46">
        <v>1346</v>
      </c>
      <c r="H46" s="46">
        <v>0</v>
      </c>
      <c r="I46" s="46">
        <v>51018</v>
      </c>
      <c r="J46" s="46">
        <v>0</v>
      </c>
      <c r="K46" s="46">
        <v>740599</v>
      </c>
      <c r="L46" s="46">
        <v>0</v>
      </c>
      <c r="M46" s="46">
        <v>0</v>
      </c>
      <c r="N46" s="46">
        <f>SUM(D46:M46)</f>
        <v>822466</v>
      </c>
      <c r="O46" s="47">
        <f t="shared" si="9"/>
        <v>68.214812971717677</v>
      </c>
      <c r="P46" s="9"/>
    </row>
    <row r="47" spans="1:16">
      <c r="A47" s="12"/>
      <c r="B47" s="25">
        <v>361.3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3962785</v>
      </c>
      <c r="L47" s="46">
        <v>0</v>
      </c>
      <c r="M47" s="46">
        <v>0</v>
      </c>
      <c r="N47" s="46">
        <f t="shared" ref="N47:N53" si="12">SUM(D47:M47)</f>
        <v>3962785</v>
      </c>
      <c r="O47" s="47">
        <f t="shared" si="9"/>
        <v>328.67089657460394</v>
      </c>
      <c r="P47" s="9"/>
    </row>
    <row r="48" spans="1:16">
      <c r="A48" s="12"/>
      <c r="B48" s="25">
        <v>362</v>
      </c>
      <c r="C48" s="20" t="s">
        <v>62</v>
      </c>
      <c r="D48" s="46">
        <v>51708</v>
      </c>
      <c r="E48" s="46">
        <v>480945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532653</v>
      </c>
      <c r="O48" s="47">
        <f t="shared" si="9"/>
        <v>44.177904951480471</v>
      </c>
      <c r="P48" s="9"/>
    </row>
    <row r="49" spans="1:119">
      <c r="A49" s="12"/>
      <c r="B49" s="25">
        <v>364</v>
      </c>
      <c r="C49" s="20" t="s">
        <v>63</v>
      </c>
      <c r="D49" s="46">
        <v>41403</v>
      </c>
      <c r="E49" s="46">
        <v>45250</v>
      </c>
      <c r="F49" s="46">
        <v>0</v>
      </c>
      <c r="G49" s="46">
        <v>0</v>
      </c>
      <c r="H49" s="46">
        <v>0</v>
      </c>
      <c r="I49" s="46">
        <v>36129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122782</v>
      </c>
      <c r="O49" s="47">
        <f t="shared" si="9"/>
        <v>10.183461889358879</v>
      </c>
      <c r="P49" s="9"/>
    </row>
    <row r="50" spans="1:119">
      <c r="A50" s="12"/>
      <c r="B50" s="25">
        <v>365</v>
      </c>
      <c r="C50" s="20" t="s">
        <v>64</v>
      </c>
      <c r="D50" s="46">
        <v>950</v>
      </c>
      <c r="E50" s="46">
        <v>144</v>
      </c>
      <c r="F50" s="46">
        <v>0</v>
      </c>
      <c r="G50" s="46">
        <v>0</v>
      </c>
      <c r="H50" s="46">
        <v>0</v>
      </c>
      <c r="I50" s="46">
        <v>1507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2601</v>
      </c>
      <c r="O50" s="47">
        <f t="shared" si="9"/>
        <v>0.2157253048021896</v>
      </c>
      <c r="P50" s="9"/>
    </row>
    <row r="51" spans="1:119">
      <c r="A51" s="12"/>
      <c r="B51" s="25">
        <v>366</v>
      </c>
      <c r="C51" s="20" t="s">
        <v>65</v>
      </c>
      <c r="D51" s="46">
        <v>11840</v>
      </c>
      <c r="E51" s="46">
        <v>250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12090</v>
      </c>
      <c r="O51" s="47">
        <f t="shared" si="9"/>
        <v>1.0027369992535458</v>
      </c>
      <c r="P51" s="9"/>
    </row>
    <row r="52" spans="1:119">
      <c r="A52" s="12"/>
      <c r="B52" s="25">
        <v>368</v>
      </c>
      <c r="C52" s="20" t="s">
        <v>66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2300875</v>
      </c>
      <c r="L52" s="46">
        <v>0</v>
      </c>
      <c r="M52" s="46">
        <v>0</v>
      </c>
      <c r="N52" s="46">
        <f t="shared" si="12"/>
        <v>2300875</v>
      </c>
      <c r="O52" s="47">
        <f t="shared" si="9"/>
        <v>190.83312598490502</v>
      </c>
      <c r="P52" s="9"/>
    </row>
    <row r="53" spans="1:119">
      <c r="A53" s="12"/>
      <c r="B53" s="25">
        <v>369.9</v>
      </c>
      <c r="C53" s="20" t="s">
        <v>68</v>
      </c>
      <c r="D53" s="46">
        <v>47001</v>
      </c>
      <c r="E53" s="46">
        <v>53108</v>
      </c>
      <c r="F53" s="46">
        <v>0</v>
      </c>
      <c r="G53" s="46">
        <v>0</v>
      </c>
      <c r="H53" s="46">
        <v>0</v>
      </c>
      <c r="I53" s="46">
        <v>716476</v>
      </c>
      <c r="J53" s="46">
        <v>0</v>
      </c>
      <c r="K53" s="46">
        <v>2119</v>
      </c>
      <c r="L53" s="46">
        <v>0</v>
      </c>
      <c r="M53" s="46">
        <v>0</v>
      </c>
      <c r="N53" s="46">
        <f t="shared" si="12"/>
        <v>818704</v>
      </c>
      <c r="O53" s="47">
        <f t="shared" si="9"/>
        <v>67.902795056813474</v>
      </c>
      <c r="P53" s="9"/>
    </row>
    <row r="54" spans="1:119" ht="15.75">
      <c r="A54" s="29" t="s">
        <v>45</v>
      </c>
      <c r="B54" s="30"/>
      <c r="C54" s="31"/>
      <c r="D54" s="32">
        <f t="shared" ref="D54:M54" si="13">SUM(D55:D55)</f>
        <v>1313282</v>
      </c>
      <c r="E54" s="32">
        <f t="shared" si="13"/>
        <v>593545</v>
      </c>
      <c r="F54" s="32">
        <f t="shared" si="13"/>
        <v>366587</v>
      </c>
      <c r="G54" s="32">
        <f t="shared" si="13"/>
        <v>177041</v>
      </c>
      <c r="H54" s="32">
        <f t="shared" si="13"/>
        <v>0</v>
      </c>
      <c r="I54" s="32">
        <f t="shared" si="13"/>
        <v>20507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2470962</v>
      </c>
      <c r="O54" s="45">
        <f t="shared" si="9"/>
        <v>204.94003483453596</v>
      </c>
      <c r="P54" s="9"/>
    </row>
    <row r="55" spans="1:119" ht="15.75" thickBot="1">
      <c r="A55" s="12"/>
      <c r="B55" s="25">
        <v>381</v>
      </c>
      <c r="C55" s="20" t="s">
        <v>69</v>
      </c>
      <c r="D55" s="46">
        <v>1313282</v>
      </c>
      <c r="E55" s="46">
        <v>593545</v>
      </c>
      <c r="F55" s="46">
        <v>366587</v>
      </c>
      <c r="G55" s="46">
        <v>177041</v>
      </c>
      <c r="H55" s="46">
        <v>0</v>
      </c>
      <c r="I55" s="46">
        <v>20507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2470962</v>
      </c>
      <c r="O55" s="47">
        <f t="shared" si="9"/>
        <v>204.94003483453596</v>
      </c>
      <c r="P55" s="9"/>
    </row>
    <row r="56" spans="1:119" ht="16.5" thickBot="1">
      <c r="A56" s="14" t="s">
        <v>56</v>
      </c>
      <c r="B56" s="23"/>
      <c r="C56" s="22"/>
      <c r="D56" s="15">
        <f t="shared" ref="D56:M56" si="14">SUM(D5,D15,D21,D33,D42,D45,D54)</f>
        <v>13122785</v>
      </c>
      <c r="E56" s="15">
        <f t="shared" si="14"/>
        <v>3777070</v>
      </c>
      <c r="F56" s="15">
        <f t="shared" si="14"/>
        <v>366587</v>
      </c>
      <c r="G56" s="15">
        <f t="shared" si="14"/>
        <v>308870</v>
      </c>
      <c r="H56" s="15">
        <f t="shared" si="14"/>
        <v>0</v>
      </c>
      <c r="I56" s="15">
        <f t="shared" si="14"/>
        <v>15230468</v>
      </c>
      <c r="J56" s="15">
        <f t="shared" si="14"/>
        <v>0</v>
      </c>
      <c r="K56" s="15">
        <f t="shared" si="14"/>
        <v>7173906</v>
      </c>
      <c r="L56" s="15">
        <f t="shared" si="14"/>
        <v>0</v>
      </c>
      <c r="M56" s="15">
        <f t="shared" si="14"/>
        <v>0</v>
      </c>
      <c r="N56" s="15">
        <f>SUM(D56:M56)</f>
        <v>39979686</v>
      </c>
      <c r="O56" s="38">
        <f t="shared" si="9"/>
        <v>3315.8900223936303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95</v>
      </c>
      <c r="M58" s="118"/>
      <c r="N58" s="118"/>
      <c r="O58" s="43">
        <v>12057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88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6720811</v>
      </c>
      <c r="E5" s="27">
        <f t="shared" si="0"/>
        <v>63411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149725</v>
      </c>
      <c r="L5" s="27">
        <f t="shared" si="0"/>
        <v>0</v>
      </c>
      <c r="M5" s="27">
        <f t="shared" si="0"/>
        <v>0</v>
      </c>
      <c r="N5" s="28">
        <f>SUM(D5:M5)</f>
        <v>6933947</v>
      </c>
      <c r="O5" s="33">
        <f t="shared" ref="O5:O36" si="1">(N5/O$62)</f>
        <v>575.33579488881514</v>
      </c>
      <c r="P5" s="6"/>
    </row>
    <row r="6" spans="1:133">
      <c r="A6" s="12"/>
      <c r="B6" s="25">
        <v>311</v>
      </c>
      <c r="C6" s="20" t="s">
        <v>2</v>
      </c>
      <c r="D6" s="46">
        <v>2898375</v>
      </c>
      <c r="E6" s="46">
        <v>63411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2961786</v>
      </c>
      <c r="O6" s="47">
        <f t="shared" si="1"/>
        <v>245.75058081646199</v>
      </c>
      <c r="P6" s="9"/>
    </row>
    <row r="7" spans="1:133">
      <c r="A7" s="12"/>
      <c r="B7" s="25">
        <v>312.3</v>
      </c>
      <c r="C7" s="20" t="s">
        <v>10</v>
      </c>
      <c r="D7" s="46">
        <v>912509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912509</v>
      </c>
      <c r="O7" s="47">
        <f t="shared" si="1"/>
        <v>75.714321274477271</v>
      </c>
      <c r="P7" s="9"/>
    </row>
    <row r="8" spans="1:133">
      <c r="A8" s="12"/>
      <c r="B8" s="25">
        <v>312.51</v>
      </c>
      <c r="C8" s="20" t="s">
        <v>81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58507</v>
      </c>
      <c r="L8" s="46">
        <v>0</v>
      </c>
      <c r="M8" s="46">
        <v>0</v>
      </c>
      <c r="N8" s="46">
        <f>SUM(D8:M8)</f>
        <v>58507</v>
      </c>
      <c r="O8" s="47">
        <f t="shared" si="1"/>
        <v>4.8545469631596418</v>
      </c>
      <c r="P8" s="9"/>
    </row>
    <row r="9" spans="1:133">
      <c r="A9" s="12"/>
      <c r="B9" s="25">
        <v>312.52</v>
      </c>
      <c r="C9" s="20" t="s">
        <v>78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91218</v>
      </c>
      <c r="L9" s="46">
        <v>0</v>
      </c>
      <c r="M9" s="46">
        <v>0</v>
      </c>
      <c r="N9" s="46">
        <f>SUM(D9:M9)</f>
        <v>91218</v>
      </c>
      <c r="O9" s="47">
        <f t="shared" si="1"/>
        <v>7.5687022900763354</v>
      </c>
      <c r="P9" s="9"/>
    </row>
    <row r="10" spans="1:133">
      <c r="A10" s="12"/>
      <c r="B10" s="25">
        <v>312.60000000000002</v>
      </c>
      <c r="C10" s="20" t="s">
        <v>11</v>
      </c>
      <c r="D10" s="46">
        <v>1033081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1033081</v>
      </c>
      <c r="O10" s="47">
        <f t="shared" si="1"/>
        <v>85.718635911052104</v>
      </c>
      <c r="P10" s="9"/>
    </row>
    <row r="11" spans="1:133">
      <c r="A11" s="12"/>
      <c r="B11" s="25">
        <v>314.10000000000002</v>
      </c>
      <c r="C11" s="20" t="s">
        <v>12</v>
      </c>
      <c r="D11" s="46">
        <v>1086614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1086614</v>
      </c>
      <c r="O11" s="47">
        <f t="shared" si="1"/>
        <v>90.160471291072028</v>
      </c>
      <c r="P11" s="9"/>
    </row>
    <row r="12" spans="1:133">
      <c r="A12" s="12"/>
      <c r="B12" s="25">
        <v>314.8</v>
      </c>
      <c r="C12" s="20" t="s">
        <v>14</v>
      </c>
      <c r="D12" s="46">
        <v>1712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1712</v>
      </c>
      <c r="O12" s="47">
        <f t="shared" si="1"/>
        <v>0.14205111184865582</v>
      </c>
      <c r="P12" s="9"/>
    </row>
    <row r="13" spans="1:133">
      <c r="A13" s="12"/>
      <c r="B13" s="25">
        <v>315</v>
      </c>
      <c r="C13" s="20" t="s">
        <v>90</v>
      </c>
      <c r="D13" s="46">
        <v>688695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688695</v>
      </c>
      <c r="O13" s="47">
        <f t="shared" si="1"/>
        <v>57.143627613674077</v>
      </c>
      <c r="P13" s="9"/>
    </row>
    <row r="14" spans="1:133">
      <c r="A14" s="12"/>
      <c r="B14" s="25">
        <v>316</v>
      </c>
      <c r="C14" s="20" t="s">
        <v>15</v>
      </c>
      <c r="D14" s="46">
        <v>99825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99825</v>
      </c>
      <c r="O14" s="47">
        <f t="shared" si="1"/>
        <v>8.2828576169930308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SUM(D16:D19)</f>
        <v>1259053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137530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1396583</v>
      </c>
      <c r="O15" s="45">
        <f t="shared" si="1"/>
        <v>115.87977099236642</v>
      </c>
      <c r="P15" s="10"/>
    </row>
    <row r="16" spans="1:133">
      <c r="A16" s="12"/>
      <c r="B16" s="25">
        <v>322</v>
      </c>
      <c r="C16" s="20" t="s">
        <v>0</v>
      </c>
      <c r="D16" s="46">
        <v>60724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60724</v>
      </c>
      <c r="O16" s="47">
        <f t="shared" si="1"/>
        <v>5.0384998340524394</v>
      </c>
      <c r="P16" s="9"/>
    </row>
    <row r="17" spans="1:16">
      <c r="A17" s="12"/>
      <c r="B17" s="25">
        <v>323.10000000000002</v>
      </c>
      <c r="C17" s="20" t="s">
        <v>17</v>
      </c>
      <c r="D17" s="46">
        <v>1170416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1170416</v>
      </c>
      <c r="O17" s="47">
        <f t="shared" si="1"/>
        <v>97.113840026551614</v>
      </c>
      <c r="P17" s="9"/>
    </row>
    <row r="18" spans="1:16">
      <c r="A18" s="12"/>
      <c r="B18" s="25">
        <v>325.10000000000002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137530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137530</v>
      </c>
      <c r="O18" s="47">
        <f t="shared" si="1"/>
        <v>11.411384002655161</v>
      </c>
      <c r="P18" s="9"/>
    </row>
    <row r="19" spans="1:16">
      <c r="A19" s="12"/>
      <c r="B19" s="25">
        <v>329</v>
      </c>
      <c r="C19" s="20" t="s">
        <v>20</v>
      </c>
      <c r="D19" s="46">
        <v>27913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27913</v>
      </c>
      <c r="O19" s="47">
        <f t="shared" si="1"/>
        <v>2.316047129107202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SUM(D21:D35)</f>
        <v>1189906</v>
      </c>
      <c r="E20" s="32">
        <f t="shared" si="5"/>
        <v>620187</v>
      </c>
      <c r="F20" s="32">
        <f t="shared" si="5"/>
        <v>0</v>
      </c>
      <c r="G20" s="32">
        <f t="shared" si="5"/>
        <v>2140904</v>
      </c>
      <c r="H20" s="32">
        <f t="shared" si="5"/>
        <v>0</v>
      </c>
      <c r="I20" s="32">
        <f t="shared" si="5"/>
        <v>133813</v>
      </c>
      <c r="J20" s="32">
        <f t="shared" si="5"/>
        <v>0</v>
      </c>
      <c r="K20" s="32">
        <f t="shared" si="5"/>
        <v>9375</v>
      </c>
      <c r="L20" s="32">
        <f t="shared" si="5"/>
        <v>0</v>
      </c>
      <c r="M20" s="32">
        <f t="shared" si="5"/>
        <v>0</v>
      </c>
      <c r="N20" s="44">
        <f t="shared" si="4"/>
        <v>4094185</v>
      </c>
      <c r="O20" s="45">
        <f t="shared" si="1"/>
        <v>339.71000663790244</v>
      </c>
      <c r="P20" s="10"/>
    </row>
    <row r="21" spans="1:16">
      <c r="A21" s="12"/>
      <c r="B21" s="25">
        <v>331.2</v>
      </c>
      <c r="C21" s="20" t="s">
        <v>21</v>
      </c>
      <c r="D21" s="46">
        <v>10305</v>
      </c>
      <c r="E21" s="46">
        <v>61337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71642</v>
      </c>
      <c r="O21" s="47">
        <f t="shared" si="1"/>
        <v>5.9444075672087617</v>
      </c>
      <c r="P21" s="9"/>
    </row>
    <row r="22" spans="1:16">
      <c r="A22" s="12"/>
      <c r="B22" s="25">
        <v>331.41</v>
      </c>
      <c r="C22" s="20" t="s">
        <v>24</v>
      </c>
      <c r="D22" s="46">
        <v>0</v>
      </c>
      <c r="E22" s="46">
        <v>0</v>
      </c>
      <c r="F22" s="46">
        <v>0</v>
      </c>
      <c r="G22" s="46">
        <v>540000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540000</v>
      </c>
      <c r="O22" s="47">
        <f t="shared" si="1"/>
        <v>44.805841354132092</v>
      </c>
      <c r="P22" s="9"/>
    </row>
    <row r="23" spans="1:16">
      <c r="A23" s="12"/>
      <c r="B23" s="25">
        <v>334.35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127849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127849</v>
      </c>
      <c r="O23" s="47">
        <f t="shared" si="1"/>
        <v>10.608114835711914</v>
      </c>
      <c r="P23" s="9"/>
    </row>
    <row r="24" spans="1:16">
      <c r="A24" s="12"/>
      <c r="B24" s="25">
        <v>334.41</v>
      </c>
      <c r="C24" s="20" t="s">
        <v>27</v>
      </c>
      <c r="D24" s="46">
        <v>0</v>
      </c>
      <c r="E24" s="46">
        <v>0</v>
      </c>
      <c r="F24" s="46">
        <v>0</v>
      </c>
      <c r="G24" s="46">
        <v>1600904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4" si="6">SUM(D24:M24)</f>
        <v>1600904</v>
      </c>
      <c r="O24" s="47">
        <f t="shared" si="1"/>
        <v>132.83305675406572</v>
      </c>
      <c r="P24" s="9"/>
    </row>
    <row r="25" spans="1:16">
      <c r="A25" s="12"/>
      <c r="B25" s="25">
        <v>334.49</v>
      </c>
      <c r="C25" s="20" t="s">
        <v>28</v>
      </c>
      <c r="D25" s="46">
        <v>7708</v>
      </c>
      <c r="E25" s="46">
        <v>0</v>
      </c>
      <c r="F25" s="46">
        <v>0</v>
      </c>
      <c r="G25" s="46">
        <v>0</v>
      </c>
      <c r="H25" s="46">
        <v>0</v>
      </c>
      <c r="I25" s="46">
        <v>5964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13672</v>
      </c>
      <c r="O25" s="47">
        <f t="shared" si="1"/>
        <v>1.1344175240623964</v>
      </c>
      <c r="P25" s="9"/>
    </row>
    <row r="26" spans="1:16">
      <c r="A26" s="12"/>
      <c r="B26" s="25">
        <v>334.9</v>
      </c>
      <c r="C26" s="20" t="s">
        <v>30</v>
      </c>
      <c r="D26" s="46">
        <v>0</v>
      </c>
      <c r="E26" s="46">
        <v>431204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431204</v>
      </c>
      <c r="O26" s="47">
        <f t="shared" si="1"/>
        <v>35.778625954198475</v>
      </c>
      <c r="P26" s="9"/>
    </row>
    <row r="27" spans="1:16">
      <c r="A27" s="12"/>
      <c r="B27" s="25">
        <v>335.12</v>
      </c>
      <c r="C27" s="20" t="s">
        <v>31</v>
      </c>
      <c r="D27" s="46">
        <v>111180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111180</v>
      </c>
      <c r="O27" s="47">
        <f t="shared" si="1"/>
        <v>9.2250248921340852</v>
      </c>
      <c r="P27" s="9"/>
    </row>
    <row r="28" spans="1:16">
      <c r="A28" s="12"/>
      <c r="B28" s="25">
        <v>335.14</v>
      </c>
      <c r="C28" s="20" t="s">
        <v>32</v>
      </c>
      <c r="D28" s="46">
        <v>9139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9139</v>
      </c>
      <c r="O28" s="47">
        <f t="shared" si="1"/>
        <v>0.75829737802854302</v>
      </c>
      <c r="P28" s="9"/>
    </row>
    <row r="29" spans="1:16">
      <c r="A29" s="12"/>
      <c r="B29" s="25">
        <v>335.15</v>
      </c>
      <c r="C29" s="20" t="s">
        <v>33</v>
      </c>
      <c r="D29" s="46">
        <v>12610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12610</v>
      </c>
      <c r="O29" s="47">
        <f t="shared" si="1"/>
        <v>1.0462993693992699</v>
      </c>
      <c r="P29" s="9"/>
    </row>
    <row r="30" spans="1:16">
      <c r="A30" s="12"/>
      <c r="B30" s="25">
        <v>335.16</v>
      </c>
      <c r="C30" s="20" t="s">
        <v>34</v>
      </c>
      <c r="D30" s="46">
        <v>276430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276430</v>
      </c>
      <c r="O30" s="47">
        <f t="shared" si="1"/>
        <v>22.936442084301362</v>
      </c>
      <c r="P30" s="9"/>
    </row>
    <row r="31" spans="1:16">
      <c r="A31" s="12"/>
      <c r="B31" s="25">
        <v>335.18</v>
      </c>
      <c r="C31" s="20" t="s">
        <v>35</v>
      </c>
      <c r="D31" s="46">
        <v>587770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587770</v>
      </c>
      <c r="O31" s="47">
        <f t="shared" si="1"/>
        <v>48.769498838367078</v>
      </c>
      <c r="P31" s="9"/>
    </row>
    <row r="32" spans="1:16">
      <c r="A32" s="12"/>
      <c r="B32" s="25">
        <v>335.19</v>
      </c>
      <c r="C32" s="20" t="s">
        <v>46</v>
      </c>
      <c r="D32" s="46">
        <v>144898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144898</v>
      </c>
      <c r="O32" s="47">
        <f t="shared" si="1"/>
        <v>12.022734815798207</v>
      </c>
      <c r="P32" s="9"/>
    </row>
    <row r="33" spans="1:16">
      <c r="A33" s="12"/>
      <c r="B33" s="25">
        <v>335.21</v>
      </c>
      <c r="C33" s="20" t="s">
        <v>83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9375</v>
      </c>
      <c r="L33" s="46">
        <v>0</v>
      </c>
      <c r="M33" s="46">
        <v>0</v>
      </c>
      <c r="N33" s="46">
        <f t="shared" si="6"/>
        <v>9375</v>
      </c>
      <c r="O33" s="47">
        <f t="shared" si="1"/>
        <v>0.77787919017590446</v>
      </c>
      <c r="P33" s="9"/>
    </row>
    <row r="34" spans="1:16">
      <c r="A34" s="12"/>
      <c r="B34" s="25">
        <v>335.49</v>
      </c>
      <c r="C34" s="20" t="s">
        <v>36</v>
      </c>
      <c r="D34" s="46">
        <v>15911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15911</v>
      </c>
      <c r="O34" s="47">
        <f t="shared" si="1"/>
        <v>1.3201958181214737</v>
      </c>
      <c r="P34" s="9"/>
    </row>
    <row r="35" spans="1:16">
      <c r="A35" s="12"/>
      <c r="B35" s="25">
        <v>338</v>
      </c>
      <c r="C35" s="20" t="s">
        <v>38</v>
      </c>
      <c r="D35" s="46">
        <v>13955</v>
      </c>
      <c r="E35" s="46">
        <v>127646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141601</v>
      </c>
      <c r="O35" s="47">
        <f t="shared" si="1"/>
        <v>11.749170262197145</v>
      </c>
      <c r="P35" s="9"/>
    </row>
    <row r="36" spans="1:16" ht="15.75">
      <c r="A36" s="29" t="s">
        <v>43</v>
      </c>
      <c r="B36" s="30"/>
      <c r="C36" s="31"/>
      <c r="D36" s="32">
        <f t="shared" ref="D36:M36" si="7">SUM(D37:D44)</f>
        <v>2713006</v>
      </c>
      <c r="E36" s="32">
        <f t="shared" si="7"/>
        <v>2555789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14623392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19892187</v>
      </c>
      <c r="O36" s="45">
        <f t="shared" si="1"/>
        <v>1650.529953534683</v>
      </c>
      <c r="P36" s="10"/>
    </row>
    <row r="37" spans="1:16">
      <c r="A37" s="12"/>
      <c r="B37" s="25">
        <v>341.3</v>
      </c>
      <c r="C37" s="20" t="s">
        <v>47</v>
      </c>
      <c r="D37" s="46">
        <v>957473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8">SUM(D37:M37)</f>
        <v>957473</v>
      </c>
      <c r="O37" s="47">
        <f t="shared" ref="O37:O60" si="9">(N37/O$62)</f>
        <v>79.445154331231336</v>
      </c>
      <c r="P37" s="9"/>
    </row>
    <row r="38" spans="1:16">
      <c r="A38" s="12"/>
      <c r="B38" s="25">
        <v>342.1</v>
      </c>
      <c r="C38" s="20" t="s">
        <v>91</v>
      </c>
      <c r="D38" s="46">
        <v>1060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1060</v>
      </c>
      <c r="O38" s="47">
        <f t="shared" si="9"/>
        <v>8.7952207102555593E-2</v>
      </c>
      <c r="P38" s="9"/>
    </row>
    <row r="39" spans="1:16">
      <c r="A39" s="12"/>
      <c r="B39" s="25">
        <v>342.2</v>
      </c>
      <c r="C39" s="20" t="s">
        <v>49</v>
      </c>
      <c r="D39" s="46">
        <v>0</v>
      </c>
      <c r="E39" s="46">
        <v>1561546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1561546</v>
      </c>
      <c r="O39" s="47">
        <f t="shared" si="9"/>
        <v>129.56737470959177</v>
      </c>
      <c r="P39" s="9"/>
    </row>
    <row r="40" spans="1:16">
      <c r="A40" s="12"/>
      <c r="B40" s="25">
        <v>343.2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3400134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3400134</v>
      </c>
      <c r="O40" s="47">
        <f t="shared" si="9"/>
        <v>282.12197145701958</v>
      </c>
      <c r="P40" s="9"/>
    </row>
    <row r="41" spans="1:16">
      <c r="A41" s="12"/>
      <c r="B41" s="25">
        <v>343.4</v>
      </c>
      <c r="C41" s="20" t="s">
        <v>51</v>
      </c>
      <c r="D41" s="46">
        <v>1601173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1601173</v>
      </c>
      <c r="O41" s="47">
        <f t="shared" si="9"/>
        <v>132.85537670096249</v>
      </c>
      <c r="P41" s="9"/>
    </row>
    <row r="42" spans="1:16">
      <c r="A42" s="12"/>
      <c r="B42" s="25">
        <v>343.6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11223258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11223258</v>
      </c>
      <c r="O42" s="47">
        <f t="shared" si="9"/>
        <v>931.2361433786923</v>
      </c>
      <c r="P42" s="9"/>
    </row>
    <row r="43" spans="1:16">
      <c r="A43" s="12"/>
      <c r="B43" s="25">
        <v>344.1</v>
      </c>
      <c r="C43" s="20" t="s">
        <v>54</v>
      </c>
      <c r="D43" s="46">
        <v>0</v>
      </c>
      <c r="E43" s="46">
        <v>994243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994243</v>
      </c>
      <c r="O43" s="47">
        <f t="shared" si="9"/>
        <v>82.496100232326583</v>
      </c>
      <c r="P43" s="9"/>
    </row>
    <row r="44" spans="1:16">
      <c r="A44" s="12"/>
      <c r="B44" s="25">
        <v>347.2</v>
      </c>
      <c r="C44" s="20" t="s">
        <v>55</v>
      </c>
      <c r="D44" s="46">
        <v>153300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153300</v>
      </c>
      <c r="O44" s="47">
        <f t="shared" si="9"/>
        <v>12.719880517756389</v>
      </c>
      <c r="P44" s="9"/>
    </row>
    <row r="45" spans="1:16" ht="15.75">
      <c r="A45" s="29" t="s">
        <v>44</v>
      </c>
      <c r="B45" s="30"/>
      <c r="C45" s="31"/>
      <c r="D45" s="32">
        <f t="shared" ref="D45:M45" si="10">SUM(D46:D46)</f>
        <v>30703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>SUM(D45:M45)</f>
        <v>30703</v>
      </c>
      <c r="O45" s="45">
        <f t="shared" si="9"/>
        <v>2.5475439761035514</v>
      </c>
      <c r="P45" s="10"/>
    </row>
    <row r="46" spans="1:16">
      <c r="A46" s="13"/>
      <c r="B46" s="39">
        <v>351.1</v>
      </c>
      <c r="C46" s="21" t="s">
        <v>58</v>
      </c>
      <c r="D46" s="46">
        <v>30703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30703</v>
      </c>
      <c r="O46" s="47">
        <f t="shared" si="9"/>
        <v>2.5475439761035514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SUM(D48:D55)</f>
        <v>312774</v>
      </c>
      <c r="E47" s="32">
        <f t="shared" si="11"/>
        <v>514739</v>
      </c>
      <c r="F47" s="32">
        <f t="shared" si="11"/>
        <v>0</v>
      </c>
      <c r="G47" s="32">
        <f t="shared" si="11"/>
        <v>4252</v>
      </c>
      <c r="H47" s="32">
        <f t="shared" si="11"/>
        <v>0</v>
      </c>
      <c r="I47" s="32">
        <f t="shared" si="11"/>
        <v>899755</v>
      </c>
      <c r="J47" s="32">
        <f t="shared" si="11"/>
        <v>0</v>
      </c>
      <c r="K47" s="32">
        <f t="shared" si="11"/>
        <v>1570808</v>
      </c>
      <c r="L47" s="32">
        <f t="shared" si="11"/>
        <v>0</v>
      </c>
      <c r="M47" s="32">
        <f t="shared" si="11"/>
        <v>0</v>
      </c>
      <c r="N47" s="32">
        <f>SUM(D47:M47)</f>
        <v>3302328</v>
      </c>
      <c r="O47" s="45">
        <f t="shared" si="9"/>
        <v>274.00663790242282</v>
      </c>
      <c r="P47" s="10"/>
    </row>
    <row r="48" spans="1:16">
      <c r="A48" s="12"/>
      <c r="B48" s="25">
        <v>361.1</v>
      </c>
      <c r="C48" s="20" t="s">
        <v>60</v>
      </c>
      <c r="D48" s="46">
        <v>31663</v>
      </c>
      <c r="E48" s="46">
        <v>3346</v>
      </c>
      <c r="F48" s="46">
        <v>0</v>
      </c>
      <c r="G48" s="46">
        <v>4252</v>
      </c>
      <c r="H48" s="46">
        <v>0</v>
      </c>
      <c r="I48" s="46">
        <v>63394</v>
      </c>
      <c r="J48" s="46">
        <v>0</v>
      </c>
      <c r="K48" s="46">
        <v>569963</v>
      </c>
      <c r="L48" s="46">
        <v>0</v>
      </c>
      <c r="M48" s="46">
        <v>0</v>
      </c>
      <c r="N48" s="46">
        <f>SUM(D48:M48)</f>
        <v>672618</v>
      </c>
      <c r="O48" s="47">
        <f t="shared" si="9"/>
        <v>55.809658148025221</v>
      </c>
      <c r="P48" s="9"/>
    </row>
    <row r="49" spans="1:119">
      <c r="A49" s="12"/>
      <c r="B49" s="25">
        <v>361.3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-638235</v>
      </c>
      <c r="L49" s="46">
        <v>0</v>
      </c>
      <c r="M49" s="46">
        <v>0</v>
      </c>
      <c r="N49" s="46">
        <f t="shared" ref="N49:N55" si="12">SUM(D49:M49)</f>
        <v>-638235</v>
      </c>
      <c r="O49" s="47">
        <f t="shared" si="9"/>
        <v>-52.956770660471292</v>
      </c>
      <c r="P49" s="9"/>
    </row>
    <row r="50" spans="1:119">
      <c r="A50" s="12"/>
      <c r="B50" s="25">
        <v>362</v>
      </c>
      <c r="C50" s="20" t="s">
        <v>62</v>
      </c>
      <c r="D50" s="46">
        <v>46234</v>
      </c>
      <c r="E50" s="46">
        <v>449923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496157</v>
      </c>
      <c r="O50" s="47">
        <f t="shared" si="9"/>
        <v>41.168021905077993</v>
      </c>
      <c r="P50" s="9"/>
    </row>
    <row r="51" spans="1:119">
      <c r="A51" s="12"/>
      <c r="B51" s="25">
        <v>364</v>
      </c>
      <c r="C51" s="20" t="s">
        <v>63</v>
      </c>
      <c r="D51" s="46">
        <v>94870</v>
      </c>
      <c r="E51" s="46">
        <v>0</v>
      </c>
      <c r="F51" s="46">
        <v>0</v>
      </c>
      <c r="G51" s="46">
        <v>0</v>
      </c>
      <c r="H51" s="46">
        <v>0</v>
      </c>
      <c r="I51" s="46">
        <v>36264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131134</v>
      </c>
      <c r="O51" s="47">
        <f t="shared" si="9"/>
        <v>10.880683703949552</v>
      </c>
      <c r="P51" s="9"/>
    </row>
    <row r="52" spans="1:119">
      <c r="A52" s="12"/>
      <c r="B52" s="25">
        <v>365</v>
      </c>
      <c r="C52" s="20" t="s">
        <v>64</v>
      </c>
      <c r="D52" s="46">
        <v>15036</v>
      </c>
      <c r="E52" s="46">
        <v>1912</v>
      </c>
      <c r="F52" s="46">
        <v>0</v>
      </c>
      <c r="G52" s="46">
        <v>0</v>
      </c>
      <c r="H52" s="46">
        <v>0</v>
      </c>
      <c r="I52" s="46">
        <v>435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17383</v>
      </c>
      <c r="O52" s="47">
        <f t="shared" si="9"/>
        <v>1.4423332227016263</v>
      </c>
      <c r="P52" s="9"/>
    </row>
    <row r="53" spans="1:119">
      <c r="A53" s="12"/>
      <c r="B53" s="25">
        <v>366</v>
      </c>
      <c r="C53" s="20" t="s">
        <v>65</v>
      </c>
      <c r="D53" s="46">
        <v>26836</v>
      </c>
      <c r="E53" s="46">
        <v>3000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29836</v>
      </c>
      <c r="O53" s="47">
        <f t="shared" si="9"/>
        <v>2.4756057085960834</v>
      </c>
      <c r="P53" s="9"/>
    </row>
    <row r="54" spans="1:119">
      <c r="A54" s="12"/>
      <c r="B54" s="25">
        <v>368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1630443</v>
      </c>
      <c r="L54" s="46">
        <v>0</v>
      </c>
      <c r="M54" s="46">
        <v>0</v>
      </c>
      <c r="N54" s="46">
        <f t="shared" si="12"/>
        <v>1630443</v>
      </c>
      <c r="O54" s="47">
        <f t="shared" si="9"/>
        <v>135.28401924991704</v>
      </c>
      <c r="P54" s="9"/>
    </row>
    <row r="55" spans="1:119">
      <c r="A55" s="12"/>
      <c r="B55" s="25">
        <v>369.9</v>
      </c>
      <c r="C55" s="20" t="s">
        <v>68</v>
      </c>
      <c r="D55" s="46">
        <v>98135</v>
      </c>
      <c r="E55" s="46">
        <v>56558</v>
      </c>
      <c r="F55" s="46">
        <v>0</v>
      </c>
      <c r="G55" s="46">
        <v>0</v>
      </c>
      <c r="H55" s="46">
        <v>0</v>
      </c>
      <c r="I55" s="46">
        <v>799662</v>
      </c>
      <c r="J55" s="46">
        <v>0</v>
      </c>
      <c r="K55" s="46">
        <v>8637</v>
      </c>
      <c r="L55" s="46">
        <v>0</v>
      </c>
      <c r="M55" s="46">
        <v>0</v>
      </c>
      <c r="N55" s="46">
        <f t="shared" si="12"/>
        <v>962992</v>
      </c>
      <c r="O55" s="47">
        <f t="shared" si="9"/>
        <v>79.903086624626624</v>
      </c>
      <c r="P55" s="9"/>
    </row>
    <row r="56" spans="1:119" ht="15.75">
      <c r="A56" s="29" t="s">
        <v>45</v>
      </c>
      <c r="B56" s="30"/>
      <c r="C56" s="31"/>
      <c r="D56" s="32">
        <f t="shared" ref="D56:M56" si="13">SUM(D57:D59)</f>
        <v>1057663</v>
      </c>
      <c r="E56" s="32">
        <f t="shared" si="13"/>
        <v>262588</v>
      </c>
      <c r="F56" s="32">
        <f t="shared" si="13"/>
        <v>440008</v>
      </c>
      <c r="G56" s="32">
        <f t="shared" si="13"/>
        <v>5447195</v>
      </c>
      <c r="H56" s="32">
        <f t="shared" si="13"/>
        <v>0</v>
      </c>
      <c r="I56" s="32">
        <f t="shared" si="13"/>
        <v>131359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>SUM(D56:M56)</f>
        <v>7338813</v>
      </c>
      <c r="O56" s="45">
        <f t="shared" si="9"/>
        <v>608.92905741785592</v>
      </c>
      <c r="P56" s="9"/>
    </row>
    <row r="57" spans="1:119">
      <c r="A57" s="12"/>
      <c r="B57" s="25">
        <v>381</v>
      </c>
      <c r="C57" s="20" t="s">
        <v>69</v>
      </c>
      <c r="D57" s="46">
        <v>1057663</v>
      </c>
      <c r="E57" s="46">
        <v>262588</v>
      </c>
      <c r="F57" s="46">
        <v>440008</v>
      </c>
      <c r="G57" s="46">
        <v>599745</v>
      </c>
      <c r="H57" s="46">
        <v>0</v>
      </c>
      <c r="I57" s="46">
        <v>129359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2489363</v>
      </c>
      <c r="O57" s="47">
        <f t="shared" si="9"/>
        <v>206.55185861267839</v>
      </c>
      <c r="P57" s="9"/>
    </row>
    <row r="58" spans="1:119">
      <c r="A58" s="12"/>
      <c r="B58" s="25">
        <v>384</v>
      </c>
      <c r="C58" s="20" t="s">
        <v>85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2000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2000</v>
      </c>
      <c r="O58" s="47">
        <f t="shared" si="9"/>
        <v>0.1659475605708596</v>
      </c>
      <c r="P58" s="9"/>
    </row>
    <row r="59" spans="1:119" ht="15.75" thickBot="1">
      <c r="A59" s="12"/>
      <c r="B59" s="25">
        <v>385</v>
      </c>
      <c r="C59" s="20" t="s">
        <v>86</v>
      </c>
      <c r="D59" s="46">
        <v>0</v>
      </c>
      <c r="E59" s="46">
        <v>0</v>
      </c>
      <c r="F59" s="46">
        <v>0</v>
      </c>
      <c r="G59" s="46">
        <v>4847450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4847450</v>
      </c>
      <c r="O59" s="47">
        <f t="shared" si="9"/>
        <v>402.21125124460673</v>
      </c>
      <c r="P59" s="9"/>
    </row>
    <row r="60" spans="1:119" ht="16.5" thickBot="1">
      <c r="A60" s="14" t="s">
        <v>56</v>
      </c>
      <c r="B60" s="23"/>
      <c r="C60" s="22"/>
      <c r="D60" s="15">
        <f t="shared" ref="D60:M60" si="14">SUM(D5,D15,D20,D36,D45,D47,D56)</f>
        <v>13283916</v>
      </c>
      <c r="E60" s="15">
        <f t="shared" si="14"/>
        <v>4016714</v>
      </c>
      <c r="F60" s="15">
        <f t="shared" si="14"/>
        <v>440008</v>
      </c>
      <c r="G60" s="15">
        <f t="shared" si="14"/>
        <v>7592351</v>
      </c>
      <c r="H60" s="15">
        <f t="shared" si="14"/>
        <v>0</v>
      </c>
      <c r="I60" s="15">
        <f t="shared" si="14"/>
        <v>15925849</v>
      </c>
      <c r="J60" s="15">
        <f t="shared" si="14"/>
        <v>0</v>
      </c>
      <c r="K60" s="15">
        <f t="shared" si="14"/>
        <v>1729908</v>
      </c>
      <c r="L60" s="15">
        <f t="shared" si="14"/>
        <v>0</v>
      </c>
      <c r="M60" s="15">
        <f t="shared" si="14"/>
        <v>0</v>
      </c>
      <c r="N60" s="15">
        <f>SUM(D60:M60)</f>
        <v>42988746</v>
      </c>
      <c r="O60" s="38">
        <f t="shared" si="9"/>
        <v>3566.9387653501494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18" t="s">
        <v>92</v>
      </c>
      <c r="M62" s="118"/>
      <c r="N62" s="118"/>
      <c r="O62" s="43">
        <v>12052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88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6719432</v>
      </c>
      <c r="E5" s="27">
        <f t="shared" si="0"/>
        <v>65800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156801</v>
      </c>
      <c r="L5" s="27">
        <f t="shared" si="0"/>
        <v>0</v>
      </c>
      <c r="M5" s="27">
        <f t="shared" si="0"/>
        <v>0</v>
      </c>
      <c r="N5" s="28">
        <f>SUM(D5:M5)</f>
        <v>6942033</v>
      </c>
      <c r="O5" s="33">
        <f t="shared" ref="O5:O36" si="1">(N5/O$64)</f>
        <v>576.29362443964806</v>
      </c>
      <c r="P5" s="6"/>
    </row>
    <row r="6" spans="1:133">
      <c r="A6" s="12"/>
      <c r="B6" s="25">
        <v>311</v>
      </c>
      <c r="C6" s="20" t="s">
        <v>2</v>
      </c>
      <c r="D6" s="46">
        <v>2863682</v>
      </c>
      <c r="E6" s="46">
        <v>65800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2929482</v>
      </c>
      <c r="O6" s="47">
        <f t="shared" si="1"/>
        <v>243.19126681055951</v>
      </c>
      <c r="P6" s="9"/>
    </row>
    <row r="7" spans="1:133">
      <c r="A7" s="12"/>
      <c r="B7" s="25">
        <v>312.3</v>
      </c>
      <c r="C7" s="20" t="s">
        <v>10</v>
      </c>
      <c r="D7" s="46">
        <v>934478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934478</v>
      </c>
      <c r="O7" s="47">
        <f t="shared" si="1"/>
        <v>77.57579279428856</v>
      </c>
      <c r="P7" s="9"/>
    </row>
    <row r="8" spans="1:133">
      <c r="A8" s="12"/>
      <c r="B8" s="25">
        <v>312.51</v>
      </c>
      <c r="C8" s="20" t="s">
        <v>81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60200</v>
      </c>
      <c r="L8" s="46">
        <v>0</v>
      </c>
      <c r="M8" s="46">
        <v>0</v>
      </c>
      <c r="N8" s="46">
        <f>SUM(D8:M8)</f>
        <v>60200</v>
      </c>
      <c r="O8" s="47">
        <f t="shared" si="1"/>
        <v>4.9975095467375059</v>
      </c>
      <c r="P8" s="9"/>
    </row>
    <row r="9" spans="1:133">
      <c r="A9" s="12"/>
      <c r="B9" s="25">
        <v>312.52</v>
      </c>
      <c r="C9" s="20" t="s">
        <v>78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96601</v>
      </c>
      <c r="L9" s="46">
        <v>0</v>
      </c>
      <c r="M9" s="46">
        <v>0</v>
      </c>
      <c r="N9" s="46">
        <f>SUM(D9:M9)</f>
        <v>96601</v>
      </c>
      <c r="O9" s="47">
        <f t="shared" si="1"/>
        <v>8.0193425203387019</v>
      </c>
      <c r="P9" s="9"/>
    </row>
    <row r="10" spans="1:133">
      <c r="A10" s="12"/>
      <c r="B10" s="25">
        <v>312.60000000000002</v>
      </c>
      <c r="C10" s="20" t="s">
        <v>11</v>
      </c>
      <c r="D10" s="46">
        <v>1004315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1004315</v>
      </c>
      <c r="O10" s="47">
        <f t="shared" si="1"/>
        <v>83.37331894404781</v>
      </c>
      <c r="P10" s="9"/>
    </row>
    <row r="11" spans="1:133">
      <c r="A11" s="12"/>
      <c r="B11" s="25">
        <v>314.10000000000002</v>
      </c>
      <c r="C11" s="20" t="s">
        <v>12</v>
      </c>
      <c r="D11" s="46">
        <v>1068131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1068131</v>
      </c>
      <c r="O11" s="47">
        <f t="shared" si="1"/>
        <v>88.671011124024574</v>
      </c>
      <c r="P11" s="9"/>
    </row>
    <row r="12" spans="1:133">
      <c r="A12" s="12"/>
      <c r="B12" s="25">
        <v>314.2</v>
      </c>
      <c r="C12" s="20" t="s">
        <v>13</v>
      </c>
      <c r="D12" s="46">
        <v>746131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746131</v>
      </c>
      <c r="O12" s="47">
        <f t="shared" si="1"/>
        <v>61.940146106591399</v>
      </c>
      <c r="P12" s="9"/>
    </row>
    <row r="13" spans="1:133">
      <c r="A13" s="12"/>
      <c r="B13" s="25">
        <v>314.8</v>
      </c>
      <c r="C13" s="20" t="s">
        <v>14</v>
      </c>
      <c r="D13" s="46">
        <v>1017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1017</v>
      </c>
      <c r="O13" s="47">
        <f t="shared" si="1"/>
        <v>8.442636559853893E-2</v>
      </c>
      <c r="P13" s="9"/>
    </row>
    <row r="14" spans="1:133">
      <c r="A14" s="12"/>
      <c r="B14" s="25">
        <v>316</v>
      </c>
      <c r="C14" s="20" t="s">
        <v>15</v>
      </c>
      <c r="D14" s="46">
        <v>101678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101678</v>
      </c>
      <c r="O14" s="47">
        <f t="shared" si="1"/>
        <v>8.4408102274613981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1408861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350246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1759107</v>
      </c>
      <c r="O15" s="45">
        <f t="shared" si="1"/>
        <v>146.03245890752117</v>
      </c>
      <c r="P15" s="10"/>
    </row>
    <row r="16" spans="1:133">
      <c r="A16" s="12"/>
      <c r="B16" s="25">
        <v>322</v>
      </c>
      <c r="C16" s="20" t="s">
        <v>0</v>
      </c>
      <c r="D16" s="46">
        <v>59395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59395</v>
      </c>
      <c r="O16" s="47">
        <f t="shared" si="1"/>
        <v>4.9306823841939229</v>
      </c>
      <c r="P16" s="9"/>
    </row>
    <row r="17" spans="1:16">
      <c r="A17" s="12"/>
      <c r="B17" s="25">
        <v>323.10000000000002</v>
      </c>
      <c r="C17" s="20" t="s">
        <v>17</v>
      </c>
      <c r="D17" s="46">
        <v>1210237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1210237</v>
      </c>
      <c r="O17" s="47">
        <f t="shared" si="1"/>
        <v>100.46795616802258</v>
      </c>
      <c r="P17" s="9"/>
    </row>
    <row r="18" spans="1:16">
      <c r="A18" s="12"/>
      <c r="B18" s="25">
        <v>323.7</v>
      </c>
      <c r="C18" s="20" t="s">
        <v>82</v>
      </c>
      <c r="D18" s="46">
        <v>117762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117762</v>
      </c>
      <c r="O18" s="47">
        <f t="shared" si="1"/>
        <v>9.7760252365930604</v>
      </c>
      <c r="P18" s="9"/>
    </row>
    <row r="19" spans="1:16">
      <c r="A19" s="12"/>
      <c r="B19" s="25">
        <v>325.10000000000002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350246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350246</v>
      </c>
      <c r="O19" s="47">
        <f t="shared" si="1"/>
        <v>29.07570977917981</v>
      </c>
      <c r="P19" s="9"/>
    </row>
    <row r="20" spans="1:16">
      <c r="A20" s="12"/>
      <c r="B20" s="25">
        <v>329</v>
      </c>
      <c r="C20" s="20" t="s">
        <v>20</v>
      </c>
      <c r="D20" s="46">
        <v>21467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21467</v>
      </c>
      <c r="O20" s="47">
        <f t="shared" si="1"/>
        <v>1.7820853395317948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SUM(D22:D38)</f>
        <v>1543218</v>
      </c>
      <c r="E21" s="32">
        <f t="shared" si="5"/>
        <v>881368</v>
      </c>
      <c r="F21" s="32">
        <f t="shared" si="5"/>
        <v>0</v>
      </c>
      <c r="G21" s="32">
        <f t="shared" si="5"/>
        <v>52234</v>
      </c>
      <c r="H21" s="32">
        <f t="shared" si="5"/>
        <v>0</v>
      </c>
      <c r="I21" s="32">
        <f t="shared" si="5"/>
        <v>933371</v>
      </c>
      <c r="J21" s="32">
        <f t="shared" si="5"/>
        <v>0</v>
      </c>
      <c r="K21" s="32">
        <f t="shared" si="5"/>
        <v>12692</v>
      </c>
      <c r="L21" s="32">
        <f t="shared" si="5"/>
        <v>0</v>
      </c>
      <c r="M21" s="32">
        <f t="shared" si="5"/>
        <v>0</v>
      </c>
      <c r="N21" s="44">
        <f t="shared" si="4"/>
        <v>3422883</v>
      </c>
      <c r="O21" s="45">
        <f t="shared" si="1"/>
        <v>284.15100448281589</v>
      </c>
      <c r="P21" s="10"/>
    </row>
    <row r="22" spans="1:16">
      <c r="A22" s="12"/>
      <c r="B22" s="25">
        <v>331.2</v>
      </c>
      <c r="C22" s="20" t="s">
        <v>21</v>
      </c>
      <c r="D22" s="46">
        <v>15869</v>
      </c>
      <c r="E22" s="46">
        <v>283069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298938</v>
      </c>
      <c r="O22" s="47">
        <f t="shared" si="1"/>
        <v>24.816370579445458</v>
      </c>
      <c r="P22" s="9"/>
    </row>
    <row r="23" spans="1:16">
      <c r="A23" s="12"/>
      <c r="B23" s="25">
        <v>334.35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888703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888703</v>
      </c>
      <c r="O23" s="47">
        <f t="shared" si="1"/>
        <v>73.775776191266814</v>
      </c>
      <c r="P23" s="9"/>
    </row>
    <row r="24" spans="1:16">
      <c r="A24" s="12"/>
      <c r="B24" s="25">
        <v>334.41</v>
      </c>
      <c r="C24" s="20" t="s">
        <v>27</v>
      </c>
      <c r="D24" s="46">
        <v>0</v>
      </c>
      <c r="E24" s="46">
        <v>0</v>
      </c>
      <c r="F24" s="46">
        <v>0</v>
      </c>
      <c r="G24" s="46">
        <v>52234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5" si="6">SUM(D24:M24)</f>
        <v>52234</v>
      </c>
      <c r="O24" s="47">
        <f t="shared" si="1"/>
        <v>4.3362111904366598</v>
      </c>
      <c r="P24" s="9"/>
    </row>
    <row r="25" spans="1:16">
      <c r="A25" s="12"/>
      <c r="B25" s="25">
        <v>334.49</v>
      </c>
      <c r="C25" s="20" t="s">
        <v>28</v>
      </c>
      <c r="D25" s="46">
        <v>277284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277284</v>
      </c>
      <c r="O25" s="47">
        <f t="shared" si="1"/>
        <v>23.018761414577455</v>
      </c>
      <c r="P25" s="9"/>
    </row>
    <row r="26" spans="1:16">
      <c r="A26" s="12"/>
      <c r="B26" s="25">
        <v>334.5</v>
      </c>
      <c r="C26" s="20" t="s">
        <v>29</v>
      </c>
      <c r="D26" s="46">
        <v>0</v>
      </c>
      <c r="E26" s="46">
        <v>116209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116209</v>
      </c>
      <c r="O26" s="47">
        <f t="shared" si="1"/>
        <v>9.647102772704633</v>
      </c>
      <c r="P26" s="9"/>
    </row>
    <row r="27" spans="1:16">
      <c r="A27" s="12"/>
      <c r="B27" s="25">
        <v>334.9</v>
      </c>
      <c r="C27" s="20" t="s">
        <v>30</v>
      </c>
      <c r="D27" s="46">
        <v>42002</v>
      </c>
      <c r="E27" s="46">
        <v>342350</v>
      </c>
      <c r="F27" s="46">
        <v>0</v>
      </c>
      <c r="G27" s="46">
        <v>0</v>
      </c>
      <c r="H27" s="46">
        <v>0</v>
      </c>
      <c r="I27" s="46">
        <v>44668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429020</v>
      </c>
      <c r="O27" s="47">
        <f t="shared" si="1"/>
        <v>35.615141955835959</v>
      </c>
      <c r="P27" s="9"/>
    </row>
    <row r="28" spans="1:16">
      <c r="A28" s="12"/>
      <c r="B28" s="25">
        <v>335.12</v>
      </c>
      <c r="C28" s="20" t="s">
        <v>31</v>
      </c>
      <c r="D28" s="46">
        <v>112707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112707</v>
      </c>
      <c r="O28" s="47">
        <f t="shared" si="1"/>
        <v>9.3563838618628594</v>
      </c>
      <c r="P28" s="9"/>
    </row>
    <row r="29" spans="1:16">
      <c r="A29" s="12"/>
      <c r="B29" s="25">
        <v>335.14</v>
      </c>
      <c r="C29" s="20" t="s">
        <v>32</v>
      </c>
      <c r="D29" s="46">
        <v>10742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10742</v>
      </c>
      <c r="O29" s="47">
        <f t="shared" si="1"/>
        <v>0.89174829819027068</v>
      </c>
      <c r="P29" s="9"/>
    </row>
    <row r="30" spans="1:16">
      <c r="A30" s="12"/>
      <c r="B30" s="25">
        <v>335.15</v>
      </c>
      <c r="C30" s="20" t="s">
        <v>33</v>
      </c>
      <c r="D30" s="46">
        <v>12481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12481</v>
      </c>
      <c r="O30" s="47">
        <f t="shared" si="1"/>
        <v>1.0361115723061598</v>
      </c>
      <c r="P30" s="9"/>
    </row>
    <row r="31" spans="1:16">
      <c r="A31" s="12"/>
      <c r="B31" s="25">
        <v>335.16</v>
      </c>
      <c r="C31" s="20" t="s">
        <v>34</v>
      </c>
      <c r="D31" s="46">
        <v>275980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275980</v>
      </c>
      <c r="O31" s="47">
        <f t="shared" si="1"/>
        <v>22.910509712767723</v>
      </c>
      <c r="P31" s="9"/>
    </row>
    <row r="32" spans="1:16">
      <c r="A32" s="12"/>
      <c r="B32" s="25">
        <v>335.18</v>
      </c>
      <c r="C32" s="20" t="s">
        <v>35</v>
      </c>
      <c r="D32" s="46">
        <v>565822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565822</v>
      </c>
      <c r="O32" s="47">
        <f t="shared" si="1"/>
        <v>46.971774863025068</v>
      </c>
      <c r="P32" s="9"/>
    </row>
    <row r="33" spans="1:16">
      <c r="A33" s="12"/>
      <c r="B33" s="25">
        <v>335.19</v>
      </c>
      <c r="C33" s="20" t="s">
        <v>46</v>
      </c>
      <c r="D33" s="46">
        <v>136866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136866</v>
      </c>
      <c r="O33" s="47">
        <f t="shared" si="1"/>
        <v>11.361945874149095</v>
      </c>
      <c r="P33" s="9"/>
    </row>
    <row r="34" spans="1:16">
      <c r="A34" s="12"/>
      <c r="B34" s="25">
        <v>335.21</v>
      </c>
      <c r="C34" s="20" t="s">
        <v>83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12692</v>
      </c>
      <c r="L34" s="46">
        <v>0</v>
      </c>
      <c r="M34" s="46">
        <v>0</v>
      </c>
      <c r="N34" s="46">
        <f t="shared" si="6"/>
        <v>12692</v>
      </c>
      <c r="O34" s="47">
        <f t="shared" si="1"/>
        <v>1.053627760252366</v>
      </c>
      <c r="P34" s="9"/>
    </row>
    <row r="35" spans="1:16">
      <c r="A35" s="12"/>
      <c r="B35" s="25">
        <v>335.49</v>
      </c>
      <c r="C35" s="20" t="s">
        <v>36</v>
      </c>
      <c r="D35" s="46">
        <v>16122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16122</v>
      </c>
      <c r="O35" s="47">
        <f t="shared" si="1"/>
        <v>1.338369583264154</v>
      </c>
      <c r="P35" s="9"/>
    </row>
    <row r="36" spans="1:16">
      <c r="A36" s="12"/>
      <c r="B36" s="25">
        <v>337.4</v>
      </c>
      <c r="C36" s="20" t="s">
        <v>37</v>
      </c>
      <c r="D36" s="46">
        <v>40000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40000</v>
      </c>
      <c r="O36" s="47">
        <f t="shared" si="1"/>
        <v>3.3206043499916986</v>
      </c>
      <c r="P36" s="9"/>
    </row>
    <row r="37" spans="1:16">
      <c r="A37" s="12"/>
      <c r="B37" s="25">
        <v>337.7</v>
      </c>
      <c r="C37" s="20" t="s">
        <v>84</v>
      </c>
      <c r="D37" s="46">
        <v>24735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24735</v>
      </c>
      <c r="O37" s="47">
        <f t="shared" ref="O37:O62" si="7">(N37/O$64)</f>
        <v>2.0533787149261165</v>
      </c>
      <c r="P37" s="9"/>
    </row>
    <row r="38" spans="1:16">
      <c r="A38" s="12"/>
      <c r="B38" s="25">
        <v>338</v>
      </c>
      <c r="C38" s="20" t="s">
        <v>38</v>
      </c>
      <c r="D38" s="46">
        <v>12608</v>
      </c>
      <c r="E38" s="46">
        <v>139740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152348</v>
      </c>
      <c r="O38" s="47">
        <f t="shared" si="7"/>
        <v>12.647185787813383</v>
      </c>
      <c r="P38" s="9"/>
    </row>
    <row r="39" spans="1:16" ht="15.75">
      <c r="A39" s="29" t="s">
        <v>43</v>
      </c>
      <c r="B39" s="30"/>
      <c r="C39" s="31"/>
      <c r="D39" s="32">
        <f t="shared" ref="D39:M39" si="8">SUM(D40:D46)</f>
        <v>2628238</v>
      </c>
      <c r="E39" s="32">
        <f t="shared" si="8"/>
        <v>2107548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13662189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18397975</v>
      </c>
      <c r="O39" s="45">
        <f t="shared" si="7"/>
        <v>1527.3098954009629</v>
      </c>
      <c r="P39" s="10"/>
    </row>
    <row r="40" spans="1:16">
      <c r="A40" s="12"/>
      <c r="B40" s="25">
        <v>341.3</v>
      </c>
      <c r="C40" s="20" t="s">
        <v>47</v>
      </c>
      <c r="D40" s="46">
        <v>957473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9">SUM(D40:M40)</f>
        <v>957473</v>
      </c>
      <c r="O40" s="47">
        <f t="shared" si="7"/>
        <v>79.48472521999004</v>
      </c>
      <c r="P40" s="9"/>
    </row>
    <row r="41" spans="1:16">
      <c r="A41" s="12"/>
      <c r="B41" s="25">
        <v>342.2</v>
      </c>
      <c r="C41" s="20" t="s">
        <v>49</v>
      </c>
      <c r="D41" s="46">
        <v>0</v>
      </c>
      <c r="E41" s="46">
        <v>1577280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1577280</v>
      </c>
      <c r="O41" s="47">
        <f t="shared" si="7"/>
        <v>130.93807072887265</v>
      </c>
      <c r="P41" s="9"/>
    </row>
    <row r="42" spans="1:16">
      <c r="A42" s="12"/>
      <c r="B42" s="25">
        <v>343.2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3664660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3664660</v>
      </c>
      <c r="O42" s="47">
        <f t="shared" si="7"/>
        <v>304.22214843101443</v>
      </c>
      <c r="P42" s="9"/>
    </row>
    <row r="43" spans="1:16">
      <c r="A43" s="12"/>
      <c r="B43" s="25">
        <v>343.4</v>
      </c>
      <c r="C43" s="20" t="s">
        <v>51</v>
      </c>
      <c r="D43" s="46">
        <v>1498045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1498045</v>
      </c>
      <c r="O43" s="47">
        <f t="shared" si="7"/>
        <v>124.36036858708285</v>
      </c>
      <c r="P43" s="9"/>
    </row>
    <row r="44" spans="1:16">
      <c r="A44" s="12"/>
      <c r="B44" s="25">
        <v>343.6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9997529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9997529</v>
      </c>
      <c r="O44" s="47">
        <f t="shared" si="7"/>
        <v>829.94595716420383</v>
      </c>
      <c r="P44" s="9"/>
    </row>
    <row r="45" spans="1:16">
      <c r="A45" s="12"/>
      <c r="B45" s="25">
        <v>344.1</v>
      </c>
      <c r="C45" s="20" t="s">
        <v>54</v>
      </c>
      <c r="D45" s="46">
        <v>0</v>
      </c>
      <c r="E45" s="46">
        <v>530268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530268</v>
      </c>
      <c r="O45" s="47">
        <f t="shared" si="7"/>
        <v>44.020255686534952</v>
      </c>
      <c r="P45" s="9"/>
    </row>
    <row r="46" spans="1:16">
      <c r="A46" s="12"/>
      <c r="B46" s="25">
        <v>347.2</v>
      </c>
      <c r="C46" s="20" t="s">
        <v>55</v>
      </c>
      <c r="D46" s="46">
        <v>172720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172720</v>
      </c>
      <c r="O46" s="47">
        <f t="shared" si="7"/>
        <v>14.338369583264154</v>
      </c>
      <c r="P46" s="9"/>
    </row>
    <row r="47" spans="1:16" ht="15.75">
      <c r="A47" s="29" t="s">
        <v>44</v>
      </c>
      <c r="B47" s="30"/>
      <c r="C47" s="31"/>
      <c r="D47" s="32">
        <f t="shared" ref="D47:M47" si="10">SUM(D48:D48)</f>
        <v>33577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33577</v>
      </c>
      <c r="O47" s="45">
        <f t="shared" si="7"/>
        <v>2.7873983064917813</v>
      </c>
      <c r="P47" s="10"/>
    </row>
    <row r="48" spans="1:16">
      <c r="A48" s="13"/>
      <c r="B48" s="39">
        <v>351.1</v>
      </c>
      <c r="C48" s="21" t="s">
        <v>58</v>
      </c>
      <c r="D48" s="46">
        <v>33577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33577</v>
      </c>
      <c r="O48" s="47">
        <f t="shared" si="7"/>
        <v>2.7873983064917813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SUM(D50:D57)</f>
        <v>207671</v>
      </c>
      <c r="E49" s="32">
        <f t="shared" si="11"/>
        <v>464194</v>
      </c>
      <c r="F49" s="32">
        <f t="shared" si="11"/>
        <v>0</v>
      </c>
      <c r="G49" s="32">
        <f t="shared" si="11"/>
        <v>2086</v>
      </c>
      <c r="H49" s="32">
        <f t="shared" si="11"/>
        <v>0</v>
      </c>
      <c r="I49" s="32">
        <f t="shared" si="11"/>
        <v>203949</v>
      </c>
      <c r="J49" s="32">
        <f t="shared" si="11"/>
        <v>0</v>
      </c>
      <c r="K49" s="32">
        <f t="shared" si="11"/>
        <v>3508652</v>
      </c>
      <c r="L49" s="32">
        <f t="shared" si="11"/>
        <v>0</v>
      </c>
      <c r="M49" s="32">
        <f t="shared" si="11"/>
        <v>0</v>
      </c>
      <c r="N49" s="32">
        <f>SUM(D49:M49)</f>
        <v>4386552</v>
      </c>
      <c r="O49" s="45">
        <f t="shared" si="7"/>
        <v>364.15009131661964</v>
      </c>
      <c r="P49" s="10"/>
    </row>
    <row r="50" spans="1:119">
      <c r="A50" s="12"/>
      <c r="B50" s="25">
        <v>361.1</v>
      </c>
      <c r="C50" s="20" t="s">
        <v>60</v>
      </c>
      <c r="D50" s="46">
        <v>84346</v>
      </c>
      <c r="E50" s="46">
        <v>4773</v>
      </c>
      <c r="F50" s="46">
        <v>0</v>
      </c>
      <c r="G50" s="46">
        <v>2086</v>
      </c>
      <c r="H50" s="46">
        <v>0</v>
      </c>
      <c r="I50" s="46">
        <v>30807</v>
      </c>
      <c r="J50" s="46">
        <v>0</v>
      </c>
      <c r="K50" s="46">
        <v>528698</v>
      </c>
      <c r="L50" s="46">
        <v>0</v>
      </c>
      <c r="M50" s="46">
        <v>0</v>
      </c>
      <c r="N50" s="46">
        <f>SUM(D50:M50)</f>
        <v>650710</v>
      </c>
      <c r="O50" s="47">
        <f t="shared" si="7"/>
        <v>54.018761414577455</v>
      </c>
      <c r="P50" s="9"/>
    </row>
    <row r="51" spans="1:119">
      <c r="A51" s="12"/>
      <c r="B51" s="25">
        <v>361.3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1703962</v>
      </c>
      <c r="L51" s="46">
        <v>0</v>
      </c>
      <c r="M51" s="46">
        <v>0</v>
      </c>
      <c r="N51" s="46">
        <f t="shared" ref="N51:N57" si="12">SUM(D51:M51)</f>
        <v>1703962</v>
      </c>
      <c r="O51" s="47">
        <f t="shared" si="7"/>
        <v>141.45459073551388</v>
      </c>
      <c r="P51" s="9"/>
    </row>
    <row r="52" spans="1:119">
      <c r="A52" s="12"/>
      <c r="B52" s="25">
        <v>362</v>
      </c>
      <c r="C52" s="20" t="s">
        <v>62</v>
      </c>
      <c r="D52" s="46">
        <v>38253</v>
      </c>
      <c r="E52" s="46">
        <v>420933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459186</v>
      </c>
      <c r="O52" s="47">
        <f t="shared" si="7"/>
        <v>38.119375726382202</v>
      </c>
      <c r="P52" s="9"/>
    </row>
    <row r="53" spans="1:119">
      <c r="A53" s="12"/>
      <c r="B53" s="25">
        <v>364</v>
      </c>
      <c r="C53" s="20" t="s">
        <v>63</v>
      </c>
      <c r="D53" s="46">
        <v>29964</v>
      </c>
      <c r="E53" s="46">
        <v>0</v>
      </c>
      <c r="F53" s="46">
        <v>0</v>
      </c>
      <c r="G53" s="46">
        <v>0</v>
      </c>
      <c r="H53" s="46">
        <v>0</v>
      </c>
      <c r="I53" s="46">
        <v>-234698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-204734</v>
      </c>
      <c r="O53" s="47">
        <f t="shared" si="7"/>
        <v>-16.99601527478001</v>
      </c>
      <c r="P53" s="9"/>
    </row>
    <row r="54" spans="1:119">
      <c r="A54" s="12"/>
      <c r="B54" s="25">
        <v>365</v>
      </c>
      <c r="C54" s="20" t="s">
        <v>64</v>
      </c>
      <c r="D54" s="46">
        <v>329</v>
      </c>
      <c r="E54" s="46">
        <v>495</v>
      </c>
      <c r="F54" s="46">
        <v>0</v>
      </c>
      <c r="G54" s="46">
        <v>0</v>
      </c>
      <c r="H54" s="46">
        <v>0</v>
      </c>
      <c r="I54" s="46">
        <v>648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1472</v>
      </c>
      <c r="O54" s="47">
        <f t="shared" si="7"/>
        <v>0.1221982400796945</v>
      </c>
      <c r="P54" s="9"/>
    </row>
    <row r="55" spans="1:119">
      <c r="A55" s="12"/>
      <c r="B55" s="25">
        <v>366</v>
      </c>
      <c r="C55" s="20" t="s">
        <v>65</v>
      </c>
      <c r="D55" s="46">
        <v>11828</v>
      </c>
      <c r="E55" s="46">
        <v>0</v>
      </c>
      <c r="F55" s="46">
        <v>0</v>
      </c>
      <c r="G55" s="46">
        <v>0</v>
      </c>
      <c r="H55" s="46">
        <v>0</v>
      </c>
      <c r="I55" s="46">
        <v>80828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92656</v>
      </c>
      <c r="O55" s="47">
        <f t="shared" si="7"/>
        <v>7.6918479163207705</v>
      </c>
      <c r="P55" s="9"/>
    </row>
    <row r="56" spans="1:119">
      <c r="A56" s="12"/>
      <c r="B56" s="25">
        <v>368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1267098</v>
      </c>
      <c r="L56" s="46">
        <v>0</v>
      </c>
      <c r="M56" s="46">
        <v>0</v>
      </c>
      <c r="N56" s="46">
        <f t="shared" si="12"/>
        <v>1267098</v>
      </c>
      <c r="O56" s="47">
        <f t="shared" si="7"/>
        <v>105.18827826664453</v>
      </c>
      <c r="P56" s="9"/>
    </row>
    <row r="57" spans="1:119">
      <c r="A57" s="12"/>
      <c r="B57" s="25">
        <v>369.9</v>
      </c>
      <c r="C57" s="20" t="s">
        <v>68</v>
      </c>
      <c r="D57" s="46">
        <v>42951</v>
      </c>
      <c r="E57" s="46">
        <v>37993</v>
      </c>
      <c r="F57" s="46">
        <v>0</v>
      </c>
      <c r="G57" s="46">
        <v>0</v>
      </c>
      <c r="H57" s="46">
        <v>0</v>
      </c>
      <c r="I57" s="46">
        <v>326364</v>
      </c>
      <c r="J57" s="46">
        <v>0</v>
      </c>
      <c r="K57" s="46">
        <v>8894</v>
      </c>
      <c r="L57" s="46">
        <v>0</v>
      </c>
      <c r="M57" s="46">
        <v>0</v>
      </c>
      <c r="N57" s="46">
        <f t="shared" si="12"/>
        <v>416202</v>
      </c>
      <c r="O57" s="47">
        <f t="shared" si="7"/>
        <v>34.551054291881123</v>
      </c>
      <c r="P57" s="9"/>
    </row>
    <row r="58" spans="1:119" ht="15.75">
      <c r="A58" s="29" t="s">
        <v>45</v>
      </c>
      <c r="B58" s="30"/>
      <c r="C58" s="31"/>
      <c r="D58" s="32">
        <f t="shared" ref="D58:M58" si="13">SUM(D59:D61)</f>
        <v>526766</v>
      </c>
      <c r="E58" s="32">
        <f t="shared" si="13"/>
        <v>450000</v>
      </c>
      <c r="F58" s="32">
        <f t="shared" si="13"/>
        <v>298975</v>
      </c>
      <c r="G58" s="32">
        <f t="shared" si="13"/>
        <v>4375000</v>
      </c>
      <c r="H58" s="32">
        <f t="shared" si="13"/>
        <v>0</v>
      </c>
      <c r="I58" s="32">
        <f t="shared" si="13"/>
        <v>64035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5714776</v>
      </c>
      <c r="O58" s="45">
        <f t="shared" si="7"/>
        <v>474.41275112070394</v>
      </c>
      <c r="P58" s="9"/>
    </row>
    <row r="59" spans="1:119">
      <c r="A59" s="12"/>
      <c r="B59" s="25">
        <v>381</v>
      </c>
      <c r="C59" s="20" t="s">
        <v>69</v>
      </c>
      <c r="D59" s="46">
        <v>413105</v>
      </c>
      <c r="E59" s="46">
        <v>450000</v>
      </c>
      <c r="F59" s="46">
        <v>298975</v>
      </c>
      <c r="G59" s="46">
        <v>0</v>
      </c>
      <c r="H59" s="46">
        <v>0</v>
      </c>
      <c r="I59" s="46">
        <v>64035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1226115</v>
      </c>
      <c r="O59" s="47">
        <f t="shared" si="7"/>
        <v>101.78607006475178</v>
      </c>
      <c r="P59" s="9"/>
    </row>
    <row r="60" spans="1:119">
      <c r="A60" s="12"/>
      <c r="B60" s="25">
        <v>384</v>
      </c>
      <c r="C60" s="20" t="s">
        <v>85</v>
      </c>
      <c r="D60" s="46">
        <v>113661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113661</v>
      </c>
      <c r="O60" s="47">
        <f t="shared" si="7"/>
        <v>9.4355802756101603</v>
      </c>
      <c r="P60" s="9"/>
    </row>
    <row r="61" spans="1:119" ht="15.75" thickBot="1">
      <c r="A61" s="12"/>
      <c r="B61" s="25">
        <v>385</v>
      </c>
      <c r="C61" s="20" t="s">
        <v>86</v>
      </c>
      <c r="D61" s="46">
        <v>0</v>
      </c>
      <c r="E61" s="46">
        <v>0</v>
      </c>
      <c r="F61" s="46">
        <v>0</v>
      </c>
      <c r="G61" s="46">
        <v>4375000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4375000</v>
      </c>
      <c r="O61" s="47">
        <f t="shared" si="7"/>
        <v>363.19110078034203</v>
      </c>
      <c r="P61" s="9"/>
    </row>
    <row r="62" spans="1:119" ht="16.5" thickBot="1">
      <c r="A62" s="14" t="s">
        <v>56</v>
      </c>
      <c r="B62" s="23"/>
      <c r="C62" s="22"/>
      <c r="D62" s="15">
        <f t="shared" ref="D62:M62" si="14">SUM(D5,D15,D21,D39,D47,D49,D58)</f>
        <v>13067763</v>
      </c>
      <c r="E62" s="15">
        <f t="shared" si="14"/>
        <v>3968910</v>
      </c>
      <c r="F62" s="15">
        <f t="shared" si="14"/>
        <v>298975</v>
      </c>
      <c r="G62" s="15">
        <f t="shared" si="14"/>
        <v>4429320</v>
      </c>
      <c r="H62" s="15">
        <f t="shared" si="14"/>
        <v>0</v>
      </c>
      <c r="I62" s="15">
        <f t="shared" si="14"/>
        <v>15213790</v>
      </c>
      <c r="J62" s="15">
        <f t="shared" si="14"/>
        <v>0</v>
      </c>
      <c r="K62" s="15">
        <f t="shared" si="14"/>
        <v>3678145</v>
      </c>
      <c r="L62" s="15">
        <f t="shared" si="14"/>
        <v>0</v>
      </c>
      <c r="M62" s="15">
        <f t="shared" si="14"/>
        <v>0</v>
      </c>
      <c r="N62" s="15">
        <f>SUM(D62:M62)</f>
        <v>40656903</v>
      </c>
      <c r="O62" s="38">
        <f t="shared" si="7"/>
        <v>3375.1372239747634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87</v>
      </c>
      <c r="M64" s="118"/>
      <c r="N64" s="118"/>
      <c r="O64" s="43">
        <v>12046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thickBot="1">
      <c r="A66" s="120" t="s">
        <v>88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A66:O66"/>
    <mergeCell ref="L64:N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6439594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199717</v>
      </c>
      <c r="L5" s="27">
        <f t="shared" si="0"/>
        <v>0</v>
      </c>
      <c r="M5" s="27">
        <f t="shared" si="0"/>
        <v>0</v>
      </c>
      <c r="N5" s="28">
        <f>SUM(D5:M5)</f>
        <v>6639311</v>
      </c>
      <c r="O5" s="33">
        <f t="shared" ref="O5:O36" si="1">(N5/O$67)</f>
        <v>596.1489629164048</v>
      </c>
      <c r="P5" s="6"/>
    </row>
    <row r="6" spans="1:133">
      <c r="A6" s="12"/>
      <c r="B6" s="25">
        <v>311</v>
      </c>
      <c r="C6" s="20" t="s">
        <v>2</v>
      </c>
      <c r="D6" s="46">
        <v>2307038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2307038</v>
      </c>
      <c r="O6" s="47">
        <f t="shared" si="1"/>
        <v>207.15075873215409</v>
      </c>
      <c r="P6" s="9"/>
    </row>
    <row r="7" spans="1:133">
      <c r="A7" s="12"/>
      <c r="B7" s="25">
        <v>312.3</v>
      </c>
      <c r="C7" s="20" t="s">
        <v>10</v>
      </c>
      <c r="D7" s="46">
        <v>923809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923809</v>
      </c>
      <c r="O7" s="47">
        <f t="shared" si="1"/>
        <v>82.949537577444559</v>
      </c>
      <c r="P7" s="9"/>
    </row>
    <row r="8" spans="1:133">
      <c r="A8" s="12"/>
      <c r="B8" s="25">
        <v>312.51</v>
      </c>
      <c r="C8" s="20" t="s">
        <v>77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80435</v>
      </c>
      <c r="L8" s="46">
        <v>0</v>
      </c>
      <c r="M8" s="46">
        <v>0</v>
      </c>
      <c r="N8" s="46">
        <f>SUM(D8:M8)</f>
        <v>80435</v>
      </c>
      <c r="O8" s="47">
        <f t="shared" si="1"/>
        <v>7.2223219897638504</v>
      </c>
      <c r="P8" s="9"/>
    </row>
    <row r="9" spans="1:133">
      <c r="A9" s="12"/>
      <c r="B9" s="25">
        <v>312.52</v>
      </c>
      <c r="C9" s="20" t="s">
        <v>78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119282</v>
      </c>
      <c r="L9" s="46">
        <v>0</v>
      </c>
      <c r="M9" s="46">
        <v>0</v>
      </c>
      <c r="N9" s="46">
        <f>SUM(D9:M9)</f>
        <v>119282</v>
      </c>
      <c r="O9" s="47">
        <f t="shared" si="1"/>
        <v>10.710424710424711</v>
      </c>
      <c r="P9" s="9"/>
    </row>
    <row r="10" spans="1:133">
      <c r="A10" s="12"/>
      <c r="B10" s="25">
        <v>312.60000000000002</v>
      </c>
      <c r="C10" s="20" t="s">
        <v>11</v>
      </c>
      <c r="D10" s="46">
        <v>1047679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1047679</v>
      </c>
      <c r="O10" s="47">
        <f t="shared" si="1"/>
        <v>94.071922420759634</v>
      </c>
      <c r="P10" s="9"/>
    </row>
    <row r="11" spans="1:133">
      <c r="A11" s="12"/>
      <c r="B11" s="25">
        <v>314.10000000000002</v>
      </c>
      <c r="C11" s="20" t="s">
        <v>12</v>
      </c>
      <c r="D11" s="46">
        <v>1011129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1011129</v>
      </c>
      <c r="O11" s="47">
        <f t="shared" si="1"/>
        <v>90.790069138906347</v>
      </c>
      <c r="P11" s="9"/>
    </row>
    <row r="12" spans="1:133">
      <c r="A12" s="12"/>
      <c r="B12" s="25">
        <v>314.2</v>
      </c>
      <c r="C12" s="20" t="s">
        <v>13</v>
      </c>
      <c r="D12" s="46">
        <v>1028345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1028345</v>
      </c>
      <c r="O12" s="47">
        <f t="shared" si="1"/>
        <v>92.335907335907336</v>
      </c>
      <c r="P12" s="9"/>
    </row>
    <row r="13" spans="1:133">
      <c r="A13" s="12"/>
      <c r="B13" s="25">
        <v>314.8</v>
      </c>
      <c r="C13" s="20" t="s">
        <v>14</v>
      </c>
      <c r="D13" s="46">
        <v>1100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1100</v>
      </c>
      <c r="O13" s="47">
        <f t="shared" si="1"/>
        <v>9.8769866211726676E-2</v>
      </c>
      <c r="P13" s="9"/>
    </row>
    <row r="14" spans="1:133">
      <c r="A14" s="12"/>
      <c r="B14" s="25">
        <v>316</v>
      </c>
      <c r="C14" s="20" t="s">
        <v>15</v>
      </c>
      <c r="D14" s="46">
        <v>120494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120494</v>
      </c>
      <c r="O14" s="47">
        <f t="shared" si="1"/>
        <v>10.81925114483254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1432932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173791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1606723</v>
      </c>
      <c r="O15" s="45">
        <f t="shared" si="1"/>
        <v>144.26892340845831</v>
      </c>
      <c r="P15" s="10"/>
    </row>
    <row r="16" spans="1:133">
      <c r="A16" s="12"/>
      <c r="B16" s="25">
        <v>322</v>
      </c>
      <c r="C16" s="20" t="s">
        <v>0</v>
      </c>
      <c r="D16" s="46">
        <v>60786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60786</v>
      </c>
      <c r="O16" s="47">
        <f t="shared" si="1"/>
        <v>5.4580228068600158</v>
      </c>
      <c r="P16" s="9"/>
    </row>
    <row r="17" spans="1:16">
      <c r="A17" s="12"/>
      <c r="B17" s="25">
        <v>323.10000000000002</v>
      </c>
      <c r="C17" s="20" t="s">
        <v>17</v>
      </c>
      <c r="D17" s="46">
        <v>1339765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1339765</v>
      </c>
      <c r="O17" s="47">
        <f t="shared" si="1"/>
        <v>120.29855436832182</v>
      </c>
      <c r="P17" s="9"/>
    </row>
    <row r="18" spans="1:16">
      <c r="A18" s="12"/>
      <c r="B18" s="25">
        <v>324.70999999999998</v>
      </c>
      <c r="C18" s="20" t="s">
        <v>18</v>
      </c>
      <c r="D18" s="46">
        <v>6000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6000</v>
      </c>
      <c r="O18" s="47">
        <f t="shared" si="1"/>
        <v>0.53874472479123647</v>
      </c>
      <c r="P18" s="9"/>
    </row>
    <row r="19" spans="1:16">
      <c r="A19" s="12"/>
      <c r="B19" s="25">
        <v>325.10000000000002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173791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173791</v>
      </c>
      <c r="O19" s="47">
        <f t="shared" si="1"/>
        <v>15.604830744365628</v>
      </c>
      <c r="P19" s="9"/>
    </row>
    <row r="20" spans="1:16">
      <c r="A20" s="12"/>
      <c r="B20" s="25">
        <v>329</v>
      </c>
      <c r="C20" s="20" t="s">
        <v>20</v>
      </c>
      <c r="D20" s="46">
        <v>26381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26381</v>
      </c>
      <c r="O20" s="47">
        <f t="shared" si="1"/>
        <v>2.3687707641196014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SUM(D22:D39)</f>
        <v>1350261</v>
      </c>
      <c r="E21" s="32">
        <f t="shared" si="5"/>
        <v>580841</v>
      </c>
      <c r="F21" s="32">
        <f t="shared" si="5"/>
        <v>0</v>
      </c>
      <c r="G21" s="32">
        <f t="shared" si="5"/>
        <v>232515</v>
      </c>
      <c r="H21" s="32">
        <f t="shared" si="5"/>
        <v>0</v>
      </c>
      <c r="I21" s="32">
        <f t="shared" si="5"/>
        <v>2591490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4755107</v>
      </c>
      <c r="O21" s="45">
        <f t="shared" si="1"/>
        <v>426.96480201131362</v>
      </c>
      <c r="P21" s="10"/>
    </row>
    <row r="22" spans="1:16">
      <c r="A22" s="12"/>
      <c r="B22" s="25">
        <v>331.2</v>
      </c>
      <c r="C22" s="20" t="s">
        <v>21</v>
      </c>
      <c r="D22" s="46">
        <v>9292</v>
      </c>
      <c r="E22" s="46">
        <v>52842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7" si="6">SUM(D22:M22)</f>
        <v>62134</v>
      </c>
      <c r="O22" s="47">
        <f t="shared" si="1"/>
        <v>5.5790607883631136</v>
      </c>
      <c r="P22" s="9"/>
    </row>
    <row r="23" spans="1:16">
      <c r="A23" s="12"/>
      <c r="B23" s="25">
        <v>331.41</v>
      </c>
      <c r="C23" s="20" t="s">
        <v>24</v>
      </c>
      <c r="D23" s="46">
        <v>0</v>
      </c>
      <c r="E23" s="46">
        <v>0</v>
      </c>
      <c r="F23" s="46">
        <v>0</v>
      </c>
      <c r="G23" s="46">
        <v>60652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60652</v>
      </c>
      <c r="O23" s="47">
        <f t="shared" si="1"/>
        <v>5.4459908413396789</v>
      </c>
      <c r="P23" s="9"/>
    </row>
    <row r="24" spans="1:16">
      <c r="A24" s="12"/>
      <c r="B24" s="25">
        <v>331.5</v>
      </c>
      <c r="C24" s="20" t="s">
        <v>23</v>
      </c>
      <c r="D24" s="46">
        <v>2283</v>
      </c>
      <c r="E24" s="46">
        <v>8310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10593</v>
      </c>
      <c r="O24" s="47">
        <f t="shared" si="1"/>
        <v>0.95115381161892787</v>
      </c>
      <c r="P24" s="9"/>
    </row>
    <row r="25" spans="1:16">
      <c r="A25" s="12"/>
      <c r="B25" s="25">
        <v>334.35</v>
      </c>
      <c r="C25" s="20" t="s">
        <v>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2542410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2542410</v>
      </c>
      <c r="O25" s="47">
        <f t="shared" si="1"/>
        <v>228.28499595941457</v>
      </c>
      <c r="P25" s="9"/>
    </row>
    <row r="26" spans="1:16">
      <c r="A26" s="12"/>
      <c r="B26" s="25">
        <v>334.36</v>
      </c>
      <c r="C26" s="20" t="s">
        <v>26</v>
      </c>
      <c r="D26" s="46">
        <v>99998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99998</v>
      </c>
      <c r="O26" s="47">
        <f t="shared" si="1"/>
        <v>8.9788991649456769</v>
      </c>
      <c r="P26" s="9"/>
    </row>
    <row r="27" spans="1:16">
      <c r="A27" s="12"/>
      <c r="B27" s="25">
        <v>334.41</v>
      </c>
      <c r="C27" s="20" t="s">
        <v>27</v>
      </c>
      <c r="D27" s="46">
        <v>0</v>
      </c>
      <c r="E27" s="46">
        <v>0</v>
      </c>
      <c r="F27" s="46">
        <v>0</v>
      </c>
      <c r="G27" s="46">
        <v>171863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171863</v>
      </c>
      <c r="O27" s="47">
        <f t="shared" si="1"/>
        <v>15.431714106132711</v>
      </c>
      <c r="P27" s="9"/>
    </row>
    <row r="28" spans="1:16">
      <c r="A28" s="12"/>
      <c r="B28" s="25">
        <v>334.49</v>
      </c>
      <c r="C28" s="20" t="s">
        <v>28</v>
      </c>
      <c r="D28" s="46">
        <v>20000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20000</v>
      </c>
      <c r="O28" s="47">
        <f t="shared" si="1"/>
        <v>1.7958157493041214</v>
      </c>
      <c r="P28" s="9"/>
    </row>
    <row r="29" spans="1:16">
      <c r="A29" s="12"/>
      <c r="B29" s="25">
        <v>334.5</v>
      </c>
      <c r="C29" s="20" t="s">
        <v>29</v>
      </c>
      <c r="D29" s="46">
        <v>0</v>
      </c>
      <c r="E29" s="46">
        <v>210701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210701</v>
      </c>
      <c r="O29" s="47">
        <f t="shared" si="1"/>
        <v>18.919008709706382</v>
      </c>
      <c r="P29" s="9"/>
    </row>
    <row r="30" spans="1:16">
      <c r="A30" s="12"/>
      <c r="B30" s="25">
        <v>334.9</v>
      </c>
      <c r="C30" s="20" t="s">
        <v>30</v>
      </c>
      <c r="D30" s="46">
        <v>8283</v>
      </c>
      <c r="E30" s="46">
        <v>85095</v>
      </c>
      <c r="F30" s="46">
        <v>0</v>
      </c>
      <c r="G30" s="46">
        <v>0</v>
      </c>
      <c r="H30" s="46">
        <v>0</v>
      </c>
      <c r="I30" s="46">
        <v>49080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142458</v>
      </c>
      <c r="O30" s="47">
        <f t="shared" si="1"/>
        <v>12.791416000718327</v>
      </c>
      <c r="P30" s="9"/>
    </row>
    <row r="31" spans="1:16">
      <c r="A31" s="12"/>
      <c r="B31" s="25">
        <v>335.12</v>
      </c>
      <c r="C31" s="20" t="s">
        <v>31</v>
      </c>
      <c r="D31" s="46">
        <v>111790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111790</v>
      </c>
      <c r="O31" s="47">
        <f t="shared" si="1"/>
        <v>10.037712130735386</v>
      </c>
      <c r="P31" s="9"/>
    </row>
    <row r="32" spans="1:16">
      <c r="A32" s="12"/>
      <c r="B32" s="25">
        <v>335.14</v>
      </c>
      <c r="C32" s="20" t="s">
        <v>32</v>
      </c>
      <c r="D32" s="46">
        <v>12161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12161</v>
      </c>
      <c r="O32" s="47">
        <f t="shared" si="1"/>
        <v>1.091945766364371</v>
      </c>
      <c r="P32" s="9"/>
    </row>
    <row r="33" spans="1:16">
      <c r="A33" s="12"/>
      <c r="B33" s="25">
        <v>335.15</v>
      </c>
      <c r="C33" s="20" t="s">
        <v>33</v>
      </c>
      <c r="D33" s="46">
        <v>1770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1770</v>
      </c>
      <c r="O33" s="47">
        <f t="shared" si="1"/>
        <v>0.15892969381341474</v>
      </c>
      <c r="P33" s="9"/>
    </row>
    <row r="34" spans="1:16">
      <c r="A34" s="12"/>
      <c r="B34" s="25">
        <v>335.16</v>
      </c>
      <c r="C34" s="20" t="s">
        <v>34</v>
      </c>
      <c r="D34" s="46">
        <v>278047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278047</v>
      </c>
      <c r="O34" s="47">
        <f t="shared" si="1"/>
        <v>24.966059082338152</v>
      </c>
      <c r="P34" s="9"/>
    </row>
    <row r="35" spans="1:16">
      <c r="A35" s="12"/>
      <c r="B35" s="25">
        <v>335.18</v>
      </c>
      <c r="C35" s="20" t="s">
        <v>35</v>
      </c>
      <c r="D35" s="46">
        <v>603999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603999</v>
      </c>
      <c r="O35" s="47">
        <f t="shared" si="1"/>
        <v>54.233545838197003</v>
      </c>
      <c r="P35" s="9"/>
    </row>
    <row r="36" spans="1:16">
      <c r="A36" s="12"/>
      <c r="B36" s="25">
        <v>335.19</v>
      </c>
      <c r="C36" s="20" t="s">
        <v>46</v>
      </c>
      <c r="D36" s="46">
        <v>132882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132882</v>
      </c>
      <c r="O36" s="47">
        <f t="shared" si="1"/>
        <v>11.931579419951513</v>
      </c>
      <c r="P36" s="9"/>
    </row>
    <row r="37" spans="1:16">
      <c r="A37" s="12"/>
      <c r="B37" s="25">
        <v>335.49</v>
      </c>
      <c r="C37" s="20" t="s">
        <v>36</v>
      </c>
      <c r="D37" s="46">
        <v>16211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16211</v>
      </c>
      <c r="O37" s="47">
        <f t="shared" ref="O37:O65" si="7">(N37/O$67)</f>
        <v>1.4555984555984556</v>
      </c>
      <c r="P37" s="9"/>
    </row>
    <row r="38" spans="1:16">
      <c r="A38" s="12"/>
      <c r="B38" s="25">
        <v>337.4</v>
      </c>
      <c r="C38" s="20" t="s">
        <v>37</v>
      </c>
      <c r="D38" s="46">
        <v>40000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40000</v>
      </c>
      <c r="O38" s="47">
        <f t="shared" si="7"/>
        <v>3.5916314986082427</v>
      </c>
      <c r="P38" s="9"/>
    </row>
    <row r="39" spans="1:16">
      <c r="A39" s="12"/>
      <c r="B39" s="25">
        <v>338</v>
      </c>
      <c r="C39" s="20" t="s">
        <v>38</v>
      </c>
      <c r="D39" s="46">
        <v>13545</v>
      </c>
      <c r="E39" s="46">
        <v>223893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237438</v>
      </c>
      <c r="O39" s="47">
        <f t="shared" si="7"/>
        <v>21.319744994163599</v>
      </c>
      <c r="P39" s="9"/>
    </row>
    <row r="40" spans="1:16" ht="15.75">
      <c r="A40" s="29" t="s">
        <v>43</v>
      </c>
      <c r="B40" s="30"/>
      <c r="C40" s="31"/>
      <c r="D40" s="32">
        <f t="shared" ref="D40:M40" si="8">SUM(D41:D49)</f>
        <v>2797899</v>
      </c>
      <c r="E40" s="32">
        <f t="shared" si="8"/>
        <v>2013800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12636627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17448326</v>
      </c>
      <c r="O40" s="45">
        <f t="shared" si="7"/>
        <v>1566.6989314896291</v>
      </c>
      <c r="P40" s="10"/>
    </row>
    <row r="41" spans="1:16">
      <c r="A41" s="12"/>
      <c r="B41" s="25">
        <v>341.3</v>
      </c>
      <c r="C41" s="20" t="s">
        <v>47</v>
      </c>
      <c r="D41" s="46">
        <v>980273</v>
      </c>
      <c r="E41" s="46">
        <v>0</v>
      </c>
      <c r="F41" s="46">
        <v>0</v>
      </c>
      <c r="G41" s="46">
        <v>0</v>
      </c>
      <c r="H41" s="46">
        <v>0</v>
      </c>
      <c r="I41" s="46">
        <v>220000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9" si="9">SUM(D41:M41)</f>
        <v>1200273</v>
      </c>
      <c r="O41" s="47">
        <f t="shared" si="7"/>
        <v>107.77345784322529</v>
      </c>
      <c r="P41" s="9"/>
    </row>
    <row r="42" spans="1:16">
      <c r="A42" s="12"/>
      <c r="B42" s="25">
        <v>341.9</v>
      </c>
      <c r="C42" s="20" t="s">
        <v>48</v>
      </c>
      <c r="D42" s="46">
        <v>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</v>
      </c>
      <c r="O42" s="47">
        <f t="shared" si="7"/>
        <v>9.8769866211726679E-4</v>
      </c>
      <c r="P42" s="9"/>
    </row>
    <row r="43" spans="1:16">
      <c r="A43" s="12"/>
      <c r="B43" s="25">
        <v>342.2</v>
      </c>
      <c r="C43" s="20" t="s">
        <v>49</v>
      </c>
      <c r="D43" s="46">
        <v>0</v>
      </c>
      <c r="E43" s="46">
        <v>1453843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1453843</v>
      </c>
      <c r="O43" s="47">
        <f t="shared" si="7"/>
        <v>130.54170782077759</v>
      </c>
      <c r="P43" s="9"/>
    </row>
    <row r="44" spans="1:16">
      <c r="A44" s="12"/>
      <c r="B44" s="25">
        <v>343.2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3460773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3460773</v>
      </c>
      <c r="O44" s="47">
        <f t="shared" si="7"/>
        <v>310.74553290832358</v>
      </c>
      <c r="P44" s="9"/>
    </row>
    <row r="45" spans="1:16">
      <c r="A45" s="12"/>
      <c r="B45" s="25">
        <v>343.4</v>
      </c>
      <c r="C45" s="20" t="s">
        <v>51</v>
      </c>
      <c r="D45" s="46">
        <v>1673081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1673081</v>
      </c>
      <c r="O45" s="47">
        <f t="shared" si="7"/>
        <v>150.22726048307445</v>
      </c>
      <c r="P45" s="9"/>
    </row>
    <row r="46" spans="1:16">
      <c r="A46" s="12"/>
      <c r="B46" s="25">
        <v>343.6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8940518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8940518</v>
      </c>
      <c r="O46" s="47">
        <f t="shared" si="7"/>
        <v>802.77615156684919</v>
      </c>
      <c r="P46" s="9"/>
    </row>
    <row r="47" spans="1:16">
      <c r="A47" s="12"/>
      <c r="B47" s="25">
        <v>343.9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15336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15336</v>
      </c>
      <c r="O47" s="47">
        <f t="shared" si="7"/>
        <v>1.3770315165664002</v>
      </c>
      <c r="P47" s="9"/>
    </row>
    <row r="48" spans="1:16">
      <c r="A48" s="12"/>
      <c r="B48" s="25">
        <v>344.1</v>
      </c>
      <c r="C48" s="20" t="s">
        <v>54</v>
      </c>
      <c r="D48" s="46">
        <v>0</v>
      </c>
      <c r="E48" s="46">
        <v>559957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559957</v>
      </c>
      <c r="O48" s="47">
        <f t="shared" si="7"/>
        <v>50.278979976654398</v>
      </c>
      <c r="P48" s="9"/>
    </row>
    <row r="49" spans="1:16">
      <c r="A49" s="12"/>
      <c r="B49" s="25">
        <v>347.2</v>
      </c>
      <c r="C49" s="20" t="s">
        <v>55</v>
      </c>
      <c r="D49" s="46">
        <v>144534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144534</v>
      </c>
      <c r="O49" s="47">
        <f t="shared" si="7"/>
        <v>12.977821675496093</v>
      </c>
      <c r="P49" s="9"/>
    </row>
    <row r="50" spans="1:16" ht="15.75">
      <c r="A50" s="29" t="s">
        <v>44</v>
      </c>
      <c r="B50" s="30"/>
      <c r="C50" s="31"/>
      <c r="D50" s="32">
        <f t="shared" ref="D50:M50" si="10">SUM(D51:D52)</f>
        <v>26785</v>
      </c>
      <c r="E50" s="32">
        <f t="shared" si="10"/>
        <v>14505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41290</v>
      </c>
      <c r="O50" s="45">
        <f t="shared" si="7"/>
        <v>3.7074616144383588</v>
      </c>
      <c r="P50" s="10"/>
    </row>
    <row r="51" spans="1:16">
      <c r="A51" s="13"/>
      <c r="B51" s="39">
        <v>351.1</v>
      </c>
      <c r="C51" s="21" t="s">
        <v>58</v>
      </c>
      <c r="D51" s="46">
        <v>26785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26785</v>
      </c>
      <c r="O51" s="47">
        <f t="shared" si="7"/>
        <v>2.4050462422555445</v>
      </c>
      <c r="P51" s="9"/>
    </row>
    <row r="52" spans="1:16">
      <c r="A52" s="13"/>
      <c r="B52" s="39">
        <v>358.2</v>
      </c>
      <c r="C52" s="21" t="s">
        <v>59</v>
      </c>
      <c r="D52" s="46">
        <v>0</v>
      </c>
      <c r="E52" s="46">
        <v>14505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14505</v>
      </c>
      <c r="O52" s="47">
        <f t="shared" si="7"/>
        <v>1.302415372182814</v>
      </c>
      <c r="P52" s="9"/>
    </row>
    <row r="53" spans="1:16" ht="15.75">
      <c r="A53" s="29" t="s">
        <v>3</v>
      </c>
      <c r="B53" s="30"/>
      <c r="C53" s="31"/>
      <c r="D53" s="32">
        <f t="shared" ref="D53:M53" si="11">SUM(D54:D62)</f>
        <v>329684</v>
      </c>
      <c r="E53" s="32">
        <f t="shared" si="11"/>
        <v>524114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293384</v>
      </c>
      <c r="J53" s="32">
        <f t="shared" si="11"/>
        <v>0</v>
      </c>
      <c r="K53" s="32">
        <f t="shared" si="11"/>
        <v>1114488</v>
      </c>
      <c r="L53" s="32">
        <f t="shared" si="11"/>
        <v>0</v>
      </c>
      <c r="M53" s="32">
        <f t="shared" si="11"/>
        <v>0</v>
      </c>
      <c r="N53" s="32">
        <f>SUM(D53:M53)</f>
        <v>2261670</v>
      </c>
      <c r="O53" s="45">
        <f t="shared" si="7"/>
        <v>203.07713028643261</v>
      </c>
      <c r="P53" s="10"/>
    </row>
    <row r="54" spans="1:16">
      <c r="A54" s="12"/>
      <c r="B54" s="25">
        <v>361.1</v>
      </c>
      <c r="C54" s="20" t="s">
        <v>60</v>
      </c>
      <c r="D54" s="46">
        <v>131699</v>
      </c>
      <c r="E54" s="46">
        <v>4836</v>
      </c>
      <c r="F54" s="46">
        <v>0</v>
      </c>
      <c r="G54" s="46">
        <v>0</v>
      </c>
      <c r="H54" s="46">
        <v>0</v>
      </c>
      <c r="I54" s="46">
        <v>33254</v>
      </c>
      <c r="J54" s="46">
        <v>0</v>
      </c>
      <c r="K54" s="46">
        <v>674295</v>
      </c>
      <c r="L54" s="46">
        <v>0</v>
      </c>
      <c r="M54" s="46">
        <v>0</v>
      </c>
      <c r="N54" s="46">
        <f>SUM(D54:M54)</f>
        <v>844084</v>
      </c>
      <c r="O54" s="47">
        <f t="shared" si="7"/>
        <v>75.790967046781006</v>
      </c>
      <c r="P54" s="9"/>
    </row>
    <row r="55" spans="1:16">
      <c r="A55" s="12"/>
      <c r="B55" s="25">
        <v>361.3</v>
      </c>
      <c r="C55" s="20" t="s">
        <v>61</v>
      </c>
      <c r="D55" s="46">
        <v>-8274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-866279</v>
      </c>
      <c r="L55" s="46">
        <v>0</v>
      </c>
      <c r="M55" s="46">
        <v>0</v>
      </c>
      <c r="N55" s="46">
        <f t="shared" ref="N55:N62" si="12">SUM(D55:M55)</f>
        <v>-874553</v>
      </c>
      <c r="O55" s="47">
        <f t="shared" si="7"/>
        <v>-78.526802550058363</v>
      </c>
      <c r="P55" s="9"/>
    </row>
    <row r="56" spans="1:16">
      <c r="A56" s="12"/>
      <c r="B56" s="25">
        <v>362</v>
      </c>
      <c r="C56" s="20" t="s">
        <v>62</v>
      </c>
      <c r="D56" s="46">
        <v>73188</v>
      </c>
      <c r="E56" s="46">
        <v>432281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505469</v>
      </c>
      <c r="O56" s="47">
        <f t="shared" si="7"/>
        <v>45.386459549250247</v>
      </c>
      <c r="P56" s="9"/>
    </row>
    <row r="57" spans="1:16">
      <c r="A57" s="12"/>
      <c r="B57" s="25">
        <v>364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-605792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-605792</v>
      </c>
      <c r="O57" s="47">
        <f t="shared" si="7"/>
        <v>-54.394540720122116</v>
      </c>
      <c r="P57" s="9"/>
    </row>
    <row r="58" spans="1:16">
      <c r="A58" s="12"/>
      <c r="B58" s="25">
        <v>365</v>
      </c>
      <c r="C58" s="20" t="s">
        <v>64</v>
      </c>
      <c r="D58" s="46">
        <v>35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35</v>
      </c>
      <c r="O58" s="47">
        <f t="shared" si="7"/>
        <v>3.1426775612822125E-3</v>
      </c>
      <c r="P58" s="9"/>
    </row>
    <row r="59" spans="1:16">
      <c r="A59" s="12"/>
      <c r="B59" s="25">
        <v>366</v>
      </c>
      <c r="C59" s="20" t="s">
        <v>65</v>
      </c>
      <c r="D59" s="46">
        <v>5451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5451</v>
      </c>
      <c r="O59" s="47">
        <f t="shared" si="7"/>
        <v>0.48944958247283826</v>
      </c>
      <c r="P59" s="9"/>
    </row>
    <row r="60" spans="1:16">
      <c r="A60" s="12"/>
      <c r="B60" s="25">
        <v>368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1306472</v>
      </c>
      <c r="L60" s="46">
        <v>0</v>
      </c>
      <c r="M60" s="46">
        <v>0</v>
      </c>
      <c r="N60" s="46">
        <f t="shared" si="12"/>
        <v>1306472</v>
      </c>
      <c r="O60" s="47">
        <f t="shared" si="7"/>
        <v>117.3091496812427</v>
      </c>
      <c r="P60" s="9"/>
    </row>
    <row r="61" spans="1:16">
      <c r="A61" s="12"/>
      <c r="B61" s="25">
        <v>369.3</v>
      </c>
      <c r="C61" s="20" t="s">
        <v>67</v>
      </c>
      <c r="D61" s="46">
        <v>38879</v>
      </c>
      <c r="E61" s="46">
        <v>867</v>
      </c>
      <c r="F61" s="46">
        <v>0</v>
      </c>
      <c r="G61" s="46">
        <v>0</v>
      </c>
      <c r="H61" s="46">
        <v>0</v>
      </c>
      <c r="I61" s="46">
        <v>175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39921</v>
      </c>
      <c r="O61" s="47">
        <f t="shared" si="7"/>
        <v>3.5845380263984916</v>
      </c>
      <c r="P61" s="9"/>
    </row>
    <row r="62" spans="1:16">
      <c r="A62" s="12"/>
      <c r="B62" s="25">
        <v>369.9</v>
      </c>
      <c r="C62" s="20" t="s">
        <v>68</v>
      </c>
      <c r="D62" s="46">
        <v>88706</v>
      </c>
      <c r="E62" s="46">
        <v>86130</v>
      </c>
      <c r="F62" s="46">
        <v>0</v>
      </c>
      <c r="G62" s="46">
        <v>0</v>
      </c>
      <c r="H62" s="46">
        <v>0</v>
      </c>
      <c r="I62" s="46">
        <v>865747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1040583</v>
      </c>
      <c r="O62" s="47">
        <f t="shared" si="7"/>
        <v>93.434766992906532</v>
      </c>
      <c r="P62" s="9"/>
    </row>
    <row r="63" spans="1:16" ht="15.75">
      <c r="A63" s="29" t="s">
        <v>45</v>
      </c>
      <c r="B63" s="30"/>
      <c r="C63" s="31"/>
      <c r="D63" s="32">
        <f t="shared" ref="D63:M63" si="13">SUM(D64:D64)</f>
        <v>369000</v>
      </c>
      <c r="E63" s="32">
        <f t="shared" si="13"/>
        <v>553810</v>
      </c>
      <c r="F63" s="32">
        <f t="shared" si="13"/>
        <v>296648</v>
      </c>
      <c r="G63" s="32">
        <f t="shared" si="13"/>
        <v>1596</v>
      </c>
      <c r="H63" s="32">
        <f t="shared" si="13"/>
        <v>0</v>
      </c>
      <c r="I63" s="32">
        <f t="shared" si="13"/>
        <v>0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>SUM(D63:M63)</f>
        <v>1221054</v>
      </c>
      <c r="O63" s="45">
        <f t="shared" si="7"/>
        <v>109.63940019753973</v>
      </c>
      <c r="P63" s="9"/>
    </row>
    <row r="64" spans="1:16" ht="15.75" thickBot="1">
      <c r="A64" s="12"/>
      <c r="B64" s="25">
        <v>381</v>
      </c>
      <c r="C64" s="20" t="s">
        <v>69</v>
      </c>
      <c r="D64" s="46">
        <v>369000</v>
      </c>
      <c r="E64" s="46">
        <v>553810</v>
      </c>
      <c r="F64" s="46">
        <v>296648</v>
      </c>
      <c r="G64" s="46">
        <v>1596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1221054</v>
      </c>
      <c r="O64" s="47">
        <f t="shared" si="7"/>
        <v>109.63940019753973</v>
      </c>
      <c r="P64" s="9"/>
    </row>
    <row r="65" spans="1:119" ht="16.5" thickBot="1">
      <c r="A65" s="14" t="s">
        <v>56</v>
      </c>
      <c r="B65" s="23"/>
      <c r="C65" s="22"/>
      <c r="D65" s="15">
        <f t="shared" ref="D65:M65" si="14">SUM(D5,D15,D21,D40,D50,D53,D63)</f>
        <v>12746155</v>
      </c>
      <c r="E65" s="15">
        <f t="shared" si="14"/>
        <v>3687070</v>
      </c>
      <c r="F65" s="15">
        <f t="shared" si="14"/>
        <v>296648</v>
      </c>
      <c r="G65" s="15">
        <f t="shared" si="14"/>
        <v>234111</v>
      </c>
      <c r="H65" s="15">
        <f t="shared" si="14"/>
        <v>0</v>
      </c>
      <c r="I65" s="15">
        <f t="shared" si="14"/>
        <v>15695292</v>
      </c>
      <c r="J65" s="15">
        <f t="shared" si="14"/>
        <v>0</v>
      </c>
      <c r="K65" s="15">
        <f t="shared" si="14"/>
        <v>1314205</v>
      </c>
      <c r="L65" s="15">
        <f t="shared" si="14"/>
        <v>0</v>
      </c>
      <c r="M65" s="15">
        <f t="shared" si="14"/>
        <v>0</v>
      </c>
      <c r="N65" s="15">
        <f>SUM(D65:M65)</f>
        <v>33973481</v>
      </c>
      <c r="O65" s="38">
        <f t="shared" si="7"/>
        <v>3050.5056119242167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76</v>
      </c>
      <c r="M67" s="118"/>
      <c r="N67" s="118"/>
      <c r="O67" s="43">
        <v>11137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thickBot="1">
      <c r="A69" s="120" t="s">
        <v>88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A69:O69"/>
    <mergeCell ref="A68:O68"/>
    <mergeCell ref="L67:N6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6398177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248858</v>
      </c>
      <c r="L5" s="27">
        <f t="shared" si="0"/>
        <v>0</v>
      </c>
      <c r="M5" s="27">
        <f t="shared" si="0"/>
        <v>0</v>
      </c>
      <c r="N5" s="28">
        <f>SUM(D5:M5)</f>
        <v>6647035</v>
      </c>
      <c r="O5" s="33">
        <f t="shared" ref="O5:O36" si="1">(N5/O$63)</f>
        <v>588.33731633917512</v>
      </c>
      <c r="P5" s="6"/>
    </row>
    <row r="6" spans="1:133">
      <c r="A6" s="12"/>
      <c r="B6" s="25">
        <v>311</v>
      </c>
      <c r="C6" s="20" t="s">
        <v>2</v>
      </c>
      <c r="D6" s="46">
        <v>2185562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2185562</v>
      </c>
      <c r="O6" s="47">
        <f t="shared" si="1"/>
        <v>193.44680474420252</v>
      </c>
      <c r="P6" s="9"/>
    </row>
    <row r="7" spans="1:133">
      <c r="A7" s="12"/>
      <c r="B7" s="25">
        <v>312.41000000000003</v>
      </c>
      <c r="C7" s="20" t="s">
        <v>113</v>
      </c>
      <c r="D7" s="46">
        <v>902653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902653</v>
      </c>
      <c r="O7" s="47">
        <f t="shared" si="1"/>
        <v>79.894937157018944</v>
      </c>
      <c r="P7" s="9"/>
    </row>
    <row r="8" spans="1:133">
      <c r="A8" s="12"/>
      <c r="B8" s="25">
        <v>312.51</v>
      </c>
      <c r="C8" s="20" t="s">
        <v>77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97706</v>
      </c>
      <c r="L8" s="46">
        <v>0</v>
      </c>
      <c r="M8" s="46">
        <v>0</v>
      </c>
      <c r="N8" s="46">
        <f>SUM(D8:M8)</f>
        <v>97706</v>
      </c>
      <c r="O8" s="47">
        <f t="shared" si="1"/>
        <v>8.648079306071871</v>
      </c>
      <c r="P8" s="9"/>
    </row>
    <row r="9" spans="1:133">
      <c r="A9" s="12"/>
      <c r="B9" s="25">
        <v>312.52</v>
      </c>
      <c r="C9" s="20" t="s">
        <v>78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151152</v>
      </c>
      <c r="L9" s="46">
        <v>0</v>
      </c>
      <c r="M9" s="46">
        <v>0</v>
      </c>
      <c r="N9" s="46">
        <f>SUM(D9:M9)</f>
        <v>151152</v>
      </c>
      <c r="O9" s="47">
        <f t="shared" si="1"/>
        <v>13.378651088688263</v>
      </c>
      <c r="P9" s="9"/>
    </row>
    <row r="10" spans="1:133">
      <c r="A10" s="12"/>
      <c r="B10" s="25">
        <v>312.60000000000002</v>
      </c>
      <c r="C10" s="20" t="s">
        <v>11</v>
      </c>
      <c r="D10" s="46">
        <v>1207900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1207900</v>
      </c>
      <c r="O10" s="47">
        <f t="shared" si="1"/>
        <v>106.91272791644539</v>
      </c>
      <c r="P10" s="9"/>
    </row>
    <row r="11" spans="1:133">
      <c r="A11" s="12"/>
      <c r="B11" s="25">
        <v>314.10000000000002</v>
      </c>
      <c r="C11" s="20" t="s">
        <v>12</v>
      </c>
      <c r="D11" s="46">
        <v>962516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962516</v>
      </c>
      <c r="O11" s="47">
        <f t="shared" si="1"/>
        <v>85.193485572667726</v>
      </c>
      <c r="P11" s="9"/>
    </row>
    <row r="12" spans="1:133">
      <c r="A12" s="12"/>
      <c r="B12" s="25">
        <v>314.2</v>
      </c>
      <c r="C12" s="20" t="s">
        <v>13</v>
      </c>
      <c r="D12" s="46">
        <v>1006120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1006120</v>
      </c>
      <c r="O12" s="47">
        <f t="shared" si="1"/>
        <v>89.052929722074708</v>
      </c>
      <c r="P12" s="9"/>
    </row>
    <row r="13" spans="1:133">
      <c r="A13" s="12"/>
      <c r="B13" s="25">
        <v>314.8</v>
      </c>
      <c r="C13" s="20" t="s">
        <v>14</v>
      </c>
      <c r="D13" s="46">
        <v>1061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1061</v>
      </c>
      <c r="O13" s="47">
        <f t="shared" si="1"/>
        <v>9.3910426624181267E-2</v>
      </c>
      <c r="P13" s="9"/>
    </row>
    <row r="14" spans="1:133">
      <c r="A14" s="12"/>
      <c r="B14" s="25">
        <v>316</v>
      </c>
      <c r="C14" s="20" t="s">
        <v>15</v>
      </c>
      <c r="D14" s="46">
        <v>132365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132365</v>
      </c>
      <c r="O14" s="47">
        <f t="shared" si="1"/>
        <v>11.715790405381483</v>
      </c>
      <c r="P14" s="9"/>
    </row>
    <row r="15" spans="1:133" ht="15.75">
      <c r="A15" s="29" t="s">
        <v>114</v>
      </c>
      <c r="B15" s="30"/>
      <c r="C15" s="31"/>
      <c r="D15" s="32">
        <f t="shared" ref="D15:M15" si="3">SUM(D16:D18)</f>
        <v>1450511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1450511</v>
      </c>
      <c r="O15" s="45">
        <f t="shared" si="1"/>
        <v>128.38652858913082</v>
      </c>
      <c r="P15" s="10"/>
    </row>
    <row r="16" spans="1:133">
      <c r="A16" s="12"/>
      <c r="B16" s="25">
        <v>322</v>
      </c>
      <c r="C16" s="20" t="s">
        <v>0</v>
      </c>
      <c r="D16" s="46">
        <v>143908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143908</v>
      </c>
      <c r="O16" s="47">
        <f t="shared" si="1"/>
        <v>12.737475659408744</v>
      </c>
      <c r="P16" s="9"/>
    </row>
    <row r="17" spans="1:16">
      <c r="A17" s="12"/>
      <c r="B17" s="25">
        <v>323.10000000000002</v>
      </c>
      <c r="C17" s="20" t="s">
        <v>17</v>
      </c>
      <c r="D17" s="46">
        <v>1248149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1248149</v>
      </c>
      <c r="O17" s="47">
        <f t="shared" si="1"/>
        <v>110.47521685254027</v>
      </c>
      <c r="P17" s="9"/>
    </row>
    <row r="18" spans="1:16">
      <c r="A18" s="12"/>
      <c r="B18" s="25">
        <v>329</v>
      </c>
      <c r="C18" s="20" t="s">
        <v>115</v>
      </c>
      <c r="D18" s="46">
        <v>58454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58454</v>
      </c>
      <c r="O18" s="47">
        <f t="shared" si="1"/>
        <v>5.1738360771818019</v>
      </c>
      <c r="P18" s="9"/>
    </row>
    <row r="19" spans="1:16" ht="15.75">
      <c r="A19" s="29" t="s">
        <v>22</v>
      </c>
      <c r="B19" s="30"/>
      <c r="C19" s="31"/>
      <c r="D19" s="32">
        <f t="shared" ref="D19:M19" si="4">SUM(D20:D35)</f>
        <v>1363298</v>
      </c>
      <c r="E19" s="32">
        <f t="shared" si="4"/>
        <v>358324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955301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>SUM(D19:M19)</f>
        <v>2676923</v>
      </c>
      <c r="O19" s="45">
        <f t="shared" si="1"/>
        <v>236.9377765976279</v>
      </c>
      <c r="P19" s="10"/>
    </row>
    <row r="20" spans="1:16">
      <c r="A20" s="12"/>
      <c r="B20" s="25">
        <v>331.2</v>
      </c>
      <c r="C20" s="20" t="s">
        <v>21</v>
      </c>
      <c r="D20" s="46">
        <v>0</v>
      </c>
      <c r="E20" s="46">
        <v>31686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2" si="5">SUM(D20:M20)</f>
        <v>31686</v>
      </c>
      <c r="O20" s="47">
        <f t="shared" si="1"/>
        <v>2.8045671800318641</v>
      </c>
      <c r="P20" s="9"/>
    </row>
    <row r="21" spans="1:16">
      <c r="A21" s="12"/>
      <c r="B21" s="25">
        <v>331.5</v>
      </c>
      <c r="C21" s="20" t="s">
        <v>23</v>
      </c>
      <c r="D21" s="46">
        <v>0</v>
      </c>
      <c r="E21" s="46">
        <v>62032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62032</v>
      </c>
      <c r="O21" s="47">
        <f t="shared" si="1"/>
        <v>5.4905292972207471</v>
      </c>
      <c r="P21" s="9"/>
    </row>
    <row r="22" spans="1:16">
      <c r="A22" s="12"/>
      <c r="B22" s="25">
        <v>334.35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387666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387666</v>
      </c>
      <c r="O22" s="47">
        <f t="shared" si="1"/>
        <v>34.312798725438128</v>
      </c>
      <c r="P22" s="9"/>
    </row>
    <row r="23" spans="1:16">
      <c r="A23" s="12"/>
      <c r="B23" s="25">
        <v>334.36</v>
      </c>
      <c r="C23" s="20" t="s">
        <v>26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163949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163949</v>
      </c>
      <c r="O23" s="47">
        <f t="shared" si="1"/>
        <v>14.511329438838732</v>
      </c>
      <c r="P23" s="9"/>
    </row>
    <row r="24" spans="1:16">
      <c r="A24" s="12"/>
      <c r="B24" s="25">
        <v>334.5</v>
      </c>
      <c r="C24" s="20" t="s">
        <v>29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3688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3688</v>
      </c>
      <c r="O24" s="47">
        <f t="shared" si="1"/>
        <v>0.32642945654098071</v>
      </c>
      <c r="P24" s="9"/>
    </row>
    <row r="25" spans="1:16">
      <c r="A25" s="12"/>
      <c r="B25" s="25">
        <v>334.9</v>
      </c>
      <c r="C25" s="20" t="s">
        <v>30</v>
      </c>
      <c r="D25" s="46">
        <v>3105</v>
      </c>
      <c r="E25" s="46">
        <v>50631</v>
      </c>
      <c r="F25" s="46">
        <v>0</v>
      </c>
      <c r="G25" s="46">
        <v>0</v>
      </c>
      <c r="H25" s="46">
        <v>0</v>
      </c>
      <c r="I25" s="46">
        <v>399998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453734</v>
      </c>
      <c r="O25" s="47">
        <f t="shared" si="1"/>
        <v>40.160559391042661</v>
      </c>
      <c r="P25" s="9"/>
    </row>
    <row r="26" spans="1:16">
      <c r="A26" s="12"/>
      <c r="B26" s="25">
        <v>335.12</v>
      </c>
      <c r="C26" s="20" t="s">
        <v>31</v>
      </c>
      <c r="D26" s="46">
        <v>108898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108898</v>
      </c>
      <c r="O26" s="47">
        <f t="shared" si="1"/>
        <v>9.6386971145335458</v>
      </c>
      <c r="P26" s="9"/>
    </row>
    <row r="27" spans="1:16">
      <c r="A27" s="12"/>
      <c r="B27" s="25">
        <v>335.14</v>
      </c>
      <c r="C27" s="20" t="s">
        <v>32</v>
      </c>
      <c r="D27" s="46">
        <v>13312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13312</v>
      </c>
      <c r="O27" s="47">
        <f t="shared" si="1"/>
        <v>1.1782616392281819</v>
      </c>
      <c r="P27" s="9"/>
    </row>
    <row r="28" spans="1:16">
      <c r="A28" s="12"/>
      <c r="B28" s="25">
        <v>335.15</v>
      </c>
      <c r="C28" s="20" t="s">
        <v>33</v>
      </c>
      <c r="D28" s="46">
        <v>14876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14876</v>
      </c>
      <c r="O28" s="47">
        <f t="shared" si="1"/>
        <v>1.316693220038945</v>
      </c>
      <c r="P28" s="9"/>
    </row>
    <row r="29" spans="1:16">
      <c r="A29" s="12"/>
      <c r="B29" s="25">
        <v>335.16</v>
      </c>
      <c r="C29" s="20" t="s">
        <v>34</v>
      </c>
      <c r="D29" s="46">
        <v>289656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289656</v>
      </c>
      <c r="O29" s="47">
        <f t="shared" si="1"/>
        <v>25.637812002124271</v>
      </c>
      <c r="P29" s="9"/>
    </row>
    <row r="30" spans="1:16">
      <c r="A30" s="12"/>
      <c r="B30" s="25">
        <v>335.18</v>
      </c>
      <c r="C30" s="20" t="s">
        <v>35</v>
      </c>
      <c r="D30" s="46">
        <v>707114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707114</v>
      </c>
      <c r="O30" s="47">
        <f t="shared" si="1"/>
        <v>62.587537617277391</v>
      </c>
      <c r="P30" s="9"/>
    </row>
    <row r="31" spans="1:16">
      <c r="A31" s="12"/>
      <c r="B31" s="25">
        <v>335.19</v>
      </c>
      <c r="C31" s="20" t="s">
        <v>46</v>
      </c>
      <c r="D31" s="46">
        <v>123903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123903</v>
      </c>
      <c r="O31" s="47">
        <f t="shared" si="1"/>
        <v>10.966808284652151</v>
      </c>
      <c r="P31" s="9"/>
    </row>
    <row r="32" spans="1:16">
      <c r="A32" s="12"/>
      <c r="B32" s="25">
        <v>335.49</v>
      </c>
      <c r="C32" s="20" t="s">
        <v>36</v>
      </c>
      <c r="D32" s="46">
        <v>15898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15898</v>
      </c>
      <c r="O32" s="47">
        <f t="shared" si="1"/>
        <v>1.4071517082669498</v>
      </c>
      <c r="P32" s="9"/>
    </row>
    <row r="33" spans="1:16">
      <c r="A33" s="12"/>
      <c r="B33" s="25">
        <v>337.2</v>
      </c>
      <c r="C33" s="20" t="s">
        <v>116</v>
      </c>
      <c r="D33" s="46">
        <v>33000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33000</v>
      </c>
      <c r="O33" s="47">
        <f t="shared" si="1"/>
        <v>2.9208709506107278</v>
      </c>
      <c r="P33" s="9"/>
    </row>
    <row r="34" spans="1:16">
      <c r="A34" s="12"/>
      <c r="B34" s="25">
        <v>337.4</v>
      </c>
      <c r="C34" s="20" t="s">
        <v>37</v>
      </c>
      <c r="D34" s="46">
        <v>40000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40000</v>
      </c>
      <c r="O34" s="47">
        <f t="shared" si="1"/>
        <v>3.540449637103912</v>
      </c>
      <c r="P34" s="9"/>
    </row>
    <row r="35" spans="1:16">
      <c r="A35" s="12"/>
      <c r="B35" s="25">
        <v>338</v>
      </c>
      <c r="C35" s="20" t="s">
        <v>38</v>
      </c>
      <c r="D35" s="46">
        <v>13536</v>
      </c>
      <c r="E35" s="46">
        <v>213975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227511</v>
      </c>
      <c r="O35" s="47">
        <f t="shared" si="1"/>
        <v>20.137280934678703</v>
      </c>
      <c r="P35" s="9"/>
    </row>
    <row r="36" spans="1:16" ht="15.75">
      <c r="A36" s="29" t="s">
        <v>43</v>
      </c>
      <c r="B36" s="30"/>
      <c r="C36" s="31"/>
      <c r="D36" s="32">
        <f t="shared" ref="D36:M36" si="6">SUM(D37:D44)</f>
        <v>2577280</v>
      </c>
      <c r="E36" s="32">
        <f t="shared" si="6"/>
        <v>2084407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13244556</v>
      </c>
      <c r="J36" s="32">
        <f t="shared" si="6"/>
        <v>0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2">
        <f>SUM(D36:M36)</f>
        <v>17906243</v>
      </c>
      <c r="O36" s="45">
        <f t="shared" si="1"/>
        <v>1584.9037882811117</v>
      </c>
      <c r="P36" s="10"/>
    </row>
    <row r="37" spans="1:16">
      <c r="A37" s="12"/>
      <c r="B37" s="25">
        <v>341.3</v>
      </c>
      <c r="C37" s="20" t="s">
        <v>47</v>
      </c>
      <c r="D37" s="46">
        <v>768532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7">SUM(D37:M37)</f>
        <v>768532</v>
      </c>
      <c r="O37" s="47">
        <f t="shared" ref="O37:O61" si="8">(N37/O$63)</f>
        <v>68.0237210125686</v>
      </c>
      <c r="P37" s="9"/>
    </row>
    <row r="38" spans="1:16">
      <c r="A38" s="12"/>
      <c r="B38" s="25">
        <v>341.9</v>
      </c>
      <c r="C38" s="20" t="s">
        <v>48</v>
      </c>
      <c r="D38" s="46">
        <v>148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148</v>
      </c>
      <c r="O38" s="47">
        <f t="shared" si="8"/>
        <v>1.3099663657284474E-2</v>
      </c>
      <c r="P38" s="9"/>
    </row>
    <row r="39" spans="1:16">
      <c r="A39" s="12"/>
      <c r="B39" s="25">
        <v>342.2</v>
      </c>
      <c r="C39" s="20" t="s">
        <v>49</v>
      </c>
      <c r="D39" s="46">
        <v>0</v>
      </c>
      <c r="E39" s="46">
        <v>1296097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1296097</v>
      </c>
      <c r="O39" s="47">
        <f t="shared" si="8"/>
        <v>114.71915383253673</v>
      </c>
      <c r="P39" s="9"/>
    </row>
    <row r="40" spans="1:16">
      <c r="A40" s="12"/>
      <c r="B40" s="25">
        <v>343.2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4557947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4557947</v>
      </c>
      <c r="O40" s="47">
        <f t="shared" si="8"/>
        <v>403.42954505222161</v>
      </c>
      <c r="P40" s="9"/>
    </row>
    <row r="41" spans="1:16">
      <c r="A41" s="12"/>
      <c r="B41" s="25">
        <v>343.4</v>
      </c>
      <c r="C41" s="20" t="s">
        <v>51</v>
      </c>
      <c r="D41" s="46">
        <v>1625194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1625194</v>
      </c>
      <c r="O41" s="47">
        <f t="shared" si="8"/>
        <v>143.84793768808638</v>
      </c>
      <c r="P41" s="9"/>
    </row>
    <row r="42" spans="1:16">
      <c r="A42" s="12"/>
      <c r="B42" s="25">
        <v>343.6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8686609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8686609</v>
      </c>
      <c r="O42" s="47">
        <f t="shared" si="8"/>
        <v>768.86254204283944</v>
      </c>
      <c r="P42" s="9"/>
    </row>
    <row r="43" spans="1:16">
      <c r="A43" s="12"/>
      <c r="B43" s="25">
        <v>344.1</v>
      </c>
      <c r="C43" s="20" t="s">
        <v>54</v>
      </c>
      <c r="D43" s="46">
        <v>0</v>
      </c>
      <c r="E43" s="46">
        <v>788310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788310</v>
      </c>
      <c r="O43" s="47">
        <f t="shared" si="8"/>
        <v>69.774296335634631</v>
      </c>
      <c r="P43" s="9"/>
    </row>
    <row r="44" spans="1:16">
      <c r="A44" s="12"/>
      <c r="B44" s="25">
        <v>347.2</v>
      </c>
      <c r="C44" s="20" t="s">
        <v>55</v>
      </c>
      <c r="D44" s="46">
        <v>183406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183406</v>
      </c>
      <c r="O44" s="47">
        <f t="shared" si="8"/>
        <v>16.233492653567001</v>
      </c>
      <c r="P44" s="9"/>
    </row>
    <row r="45" spans="1:16" ht="15.75">
      <c r="A45" s="29" t="s">
        <v>44</v>
      </c>
      <c r="B45" s="30"/>
      <c r="C45" s="31"/>
      <c r="D45" s="32">
        <f t="shared" ref="D45:M45" si="9">SUM(D46:D46)</f>
        <v>30754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7"/>
        <v>30754</v>
      </c>
      <c r="O45" s="45">
        <f t="shared" si="8"/>
        <v>2.7220747034873427</v>
      </c>
      <c r="P45" s="10"/>
    </row>
    <row r="46" spans="1:16">
      <c r="A46" s="13"/>
      <c r="B46" s="39">
        <v>351.1</v>
      </c>
      <c r="C46" s="21" t="s">
        <v>58</v>
      </c>
      <c r="D46" s="46">
        <v>30754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30754</v>
      </c>
      <c r="O46" s="47">
        <f t="shared" si="8"/>
        <v>2.7220747034873427</v>
      </c>
      <c r="P46" s="9"/>
    </row>
    <row r="47" spans="1:16" ht="15.75">
      <c r="A47" s="29" t="s">
        <v>3</v>
      </c>
      <c r="B47" s="30"/>
      <c r="C47" s="31"/>
      <c r="D47" s="32">
        <f t="shared" ref="D47:M47" si="10">SUM(D48:D58)</f>
        <v>594743</v>
      </c>
      <c r="E47" s="32">
        <f t="shared" si="10"/>
        <v>643499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2000368</v>
      </c>
      <c r="J47" s="32">
        <f t="shared" si="10"/>
        <v>0</v>
      </c>
      <c r="K47" s="32">
        <f t="shared" si="10"/>
        <v>-2700479</v>
      </c>
      <c r="L47" s="32">
        <f t="shared" si="10"/>
        <v>0</v>
      </c>
      <c r="M47" s="32">
        <f t="shared" si="10"/>
        <v>0</v>
      </c>
      <c r="N47" s="32">
        <f>SUM(D47:M47)</f>
        <v>538131</v>
      </c>
      <c r="O47" s="45">
        <f t="shared" si="8"/>
        <v>47.630642591609131</v>
      </c>
      <c r="P47" s="10"/>
    </row>
    <row r="48" spans="1:16">
      <c r="A48" s="12"/>
      <c r="B48" s="25">
        <v>361.1</v>
      </c>
      <c r="C48" s="20" t="s">
        <v>60</v>
      </c>
      <c r="D48" s="46">
        <v>267628</v>
      </c>
      <c r="E48" s="46">
        <v>38566</v>
      </c>
      <c r="F48" s="46">
        <v>0</v>
      </c>
      <c r="G48" s="46">
        <v>0</v>
      </c>
      <c r="H48" s="46">
        <v>0</v>
      </c>
      <c r="I48" s="46">
        <v>181902</v>
      </c>
      <c r="J48" s="46">
        <v>0</v>
      </c>
      <c r="K48" s="46">
        <v>870028</v>
      </c>
      <c r="L48" s="46">
        <v>0</v>
      </c>
      <c r="M48" s="46">
        <v>0</v>
      </c>
      <c r="N48" s="46">
        <f>SUM(D48:M48)</f>
        <v>1358124</v>
      </c>
      <c r="O48" s="47">
        <f t="shared" si="8"/>
        <v>120.20924057355285</v>
      </c>
      <c r="P48" s="9"/>
    </row>
    <row r="49" spans="1:119">
      <c r="A49" s="12"/>
      <c r="B49" s="25">
        <v>361.3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-4839052</v>
      </c>
      <c r="L49" s="46">
        <v>0</v>
      </c>
      <c r="M49" s="46">
        <v>0</v>
      </c>
      <c r="N49" s="46">
        <f t="shared" ref="N49:N58" si="11">SUM(D49:M49)</f>
        <v>-4839052</v>
      </c>
      <c r="O49" s="47">
        <f t="shared" si="8"/>
        <v>-428.31049743317402</v>
      </c>
      <c r="P49" s="9"/>
    </row>
    <row r="50" spans="1:119">
      <c r="A50" s="12"/>
      <c r="B50" s="25">
        <v>362</v>
      </c>
      <c r="C50" s="20" t="s">
        <v>62</v>
      </c>
      <c r="D50" s="46">
        <v>93624</v>
      </c>
      <c r="E50" s="46">
        <v>397534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491158</v>
      </c>
      <c r="O50" s="47">
        <f t="shared" si="8"/>
        <v>43.473004071517082</v>
      </c>
      <c r="P50" s="9"/>
    </row>
    <row r="51" spans="1:119">
      <c r="A51" s="12"/>
      <c r="B51" s="25">
        <v>363.11</v>
      </c>
      <c r="C51" s="20" t="s">
        <v>19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1453759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1453759</v>
      </c>
      <c r="O51" s="47">
        <f t="shared" si="8"/>
        <v>128.67401309966365</v>
      </c>
      <c r="P51" s="9"/>
    </row>
    <row r="52" spans="1:119">
      <c r="A52" s="12"/>
      <c r="B52" s="25">
        <v>363.29</v>
      </c>
      <c r="C52" s="20" t="s">
        <v>117</v>
      </c>
      <c r="D52" s="46">
        <v>3000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3000</v>
      </c>
      <c r="O52" s="47">
        <f t="shared" si="8"/>
        <v>0.26553372278279341</v>
      </c>
      <c r="P52" s="9"/>
    </row>
    <row r="53" spans="1:119">
      <c r="A53" s="12"/>
      <c r="B53" s="25">
        <v>364</v>
      </c>
      <c r="C53" s="20" t="s">
        <v>63</v>
      </c>
      <c r="D53" s="46">
        <v>26426</v>
      </c>
      <c r="E53" s="46">
        <v>0</v>
      </c>
      <c r="F53" s="46">
        <v>0</v>
      </c>
      <c r="G53" s="46">
        <v>0</v>
      </c>
      <c r="H53" s="46">
        <v>0</v>
      </c>
      <c r="I53" s="46">
        <v>32856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59282</v>
      </c>
      <c r="O53" s="47">
        <f t="shared" si="8"/>
        <v>5.2471233846698535</v>
      </c>
      <c r="P53" s="9"/>
    </row>
    <row r="54" spans="1:119">
      <c r="A54" s="12"/>
      <c r="B54" s="25">
        <v>365</v>
      </c>
      <c r="C54" s="20" t="s">
        <v>64</v>
      </c>
      <c r="D54" s="46">
        <v>1309</v>
      </c>
      <c r="E54" s="46">
        <v>3109</v>
      </c>
      <c r="F54" s="46">
        <v>0</v>
      </c>
      <c r="G54" s="46">
        <v>0</v>
      </c>
      <c r="H54" s="46">
        <v>0</v>
      </c>
      <c r="I54" s="46">
        <v>550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4968</v>
      </c>
      <c r="O54" s="47">
        <f t="shared" si="8"/>
        <v>0.43972384492830591</v>
      </c>
      <c r="P54" s="9"/>
    </row>
    <row r="55" spans="1:119">
      <c r="A55" s="12"/>
      <c r="B55" s="25">
        <v>366</v>
      </c>
      <c r="C55" s="20" t="s">
        <v>65</v>
      </c>
      <c r="D55" s="46">
        <v>23200</v>
      </c>
      <c r="E55" s="46">
        <v>100000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123200</v>
      </c>
      <c r="O55" s="47">
        <f t="shared" si="8"/>
        <v>10.90458488228005</v>
      </c>
      <c r="P55" s="9"/>
    </row>
    <row r="56" spans="1:119">
      <c r="A56" s="12"/>
      <c r="B56" s="25">
        <v>368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1268545</v>
      </c>
      <c r="L56" s="46">
        <v>0</v>
      </c>
      <c r="M56" s="46">
        <v>0</v>
      </c>
      <c r="N56" s="46">
        <f t="shared" si="11"/>
        <v>1268545</v>
      </c>
      <c r="O56" s="47">
        <f t="shared" si="8"/>
        <v>112.28049212249955</v>
      </c>
      <c r="P56" s="9"/>
    </row>
    <row r="57" spans="1:119">
      <c r="A57" s="12"/>
      <c r="B57" s="25">
        <v>369.3</v>
      </c>
      <c r="C57" s="20" t="s">
        <v>67</v>
      </c>
      <c r="D57" s="46">
        <v>22200</v>
      </c>
      <c r="E57" s="46">
        <v>276</v>
      </c>
      <c r="F57" s="46">
        <v>0</v>
      </c>
      <c r="G57" s="46">
        <v>0</v>
      </c>
      <c r="H57" s="46">
        <v>0</v>
      </c>
      <c r="I57" s="46">
        <v>68816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91292</v>
      </c>
      <c r="O57" s="47">
        <f t="shared" si="8"/>
        <v>8.0803682067622589</v>
      </c>
      <c r="P57" s="9"/>
    </row>
    <row r="58" spans="1:119">
      <c r="A58" s="12"/>
      <c r="B58" s="25">
        <v>369.9</v>
      </c>
      <c r="C58" s="20" t="s">
        <v>68</v>
      </c>
      <c r="D58" s="46">
        <v>157356</v>
      </c>
      <c r="E58" s="46">
        <v>104014</v>
      </c>
      <c r="F58" s="46">
        <v>0</v>
      </c>
      <c r="G58" s="46">
        <v>0</v>
      </c>
      <c r="H58" s="46">
        <v>0</v>
      </c>
      <c r="I58" s="46">
        <v>262485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523855</v>
      </c>
      <c r="O58" s="47">
        <f t="shared" si="8"/>
        <v>46.367056116126747</v>
      </c>
      <c r="P58" s="9"/>
    </row>
    <row r="59" spans="1:119" ht="15.75">
      <c r="A59" s="29" t="s">
        <v>45</v>
      </c>
      <c r="B59" s="30"/>
      <c r="C59" s="31"/>
      <c r="D59" s="32">
        <f t="shared" ref="D59:M59" si="12">SUM(D60:D60)</f>
        <v>0</v>
      </c>
      <c r="E59" s="32">
        <f t="shared" si="12"/>
        <v>1578372</v>
      </c>
      <c r="F59" s="32">
        <f t="shared" si="12"/>
        <v>352368</v>
      </c>
      <c r="G59" s="32">
        <f t="shared" si="12"/>
        <v>0</v>
      </c>
      <c r="H59" s="32">
        <f t="shared" si="12"/>
        <v>0</v>
      </c>
      <c r="I59" s="32">
        <f t="shared" si="12"/>
        <v>0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>SUM(D59:M59)</f>
        <v>1930740</v>
      </c>
      <c r="O59" s="45">
        <f t="shared" si="8"/>
        <v>170.89219330855019</v>
      </c>
      <c r="P59" s="9"/>
    </row>
    <row r="60" spans="1:119" ht="15.75" thickBot="1">
      <c r="A60" s="12"/>
      <c r="B60" s="25">
        <v>381</v>
      </c>
      <c r="C60" s="20" t="s">
        <v>69</v>
      </c>
      <c r="D60" s="46">
        <v>0</v>
      </c>
      <c r="E60" s="46">
        <v>1578372</v>
      </c>
      <c r="F60" s="46">
        <v>352368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1930740</v>
      </c>
      <c r="O60" s="47">
        <f t="shared" si="8"/>
        <v>170.89219330855019</v>
      </c>
      <c r="P60" s="9"/>
    </row>
    <row r="61" spans="1:119" ht="16.5" thickBot="1">
      <c r="A61" s="14" t="s">
        <v>56</v>
      </c>
      <c r="B61" s="23"/>
      <c r="C61" s="22"/>
      <c r="D61" s="15">
        <f t="shared" ref="D61:M61" si="13">SUM(D5,D15,D19,D36,D45,D47,D59)</f>
        <v>12414763</v>
      </c>
      <c r="E61" s="15">
        <f t="shared" si="13"/>
        <v>4664602</v>
      </c>
      <c r="F61" s="15">
        <f t="shared" si="13"/>
        <v>352368</v>
      </c>
      <c r="G61" s="15">
        <f t="shared" si="13"/>
        <v>0</v>
      </c>
      <c r="H61" s="15">
        <f t="shared" si="13"/>
        <v>0</v>
      </c>
      <c r="I61" s="15">
        <f t="shared" si="13"/>
        <v>16200225</v>
      </c>
      <c r="J61" s="15">
        <f t="shared" si="13"/>
        <v>0</v>
      </c>
      <c r="K61" s="15">
        <f t="shared" si="13"/>
        <v>-2451621</v>
      </c>
      <c r="L61" s="15">
        <f t="shared" si="13"/>
        <v>0</v>
      </c>
      <c r="M61" s="15">
        <f t="shared" si="13"/>
        <v>0</v>
      </c>
      <c r="N61" s="15">
        <f>SUM(D61:M61)</f>
        <v>31180337</v>
      </c>
      <c r="O61" s="38">
        <f t="shared" si="8"/>
        <v>2759.8103204106924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118</v>
      </c>
      <c r="M63" s="118"/>
      <c r="N63" s="118"/>
      <c r="O63" s="43">
        <v>11298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88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29"/>
      <c r="M3" s="130"/>
      <c r="N3" s="36"/>
      <c r="O3" s="37"/>
      <c r="P3" s="131" t="s">
        <v>143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144</v>
      </c>
      <c r="N4" s="35" t="s">
        <v>9</v>
      </c>
      <c r="O4" s="35" t="s">
        <v>145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146</v>
      </c>
      <c r="B5" s="26"/>
      <c r="C5" s="26"/>
      <c r="D5" s="27">
        <f t="shared" ref="D5:N5" si="0">SUM(D6:D14)</f>
        <v>9923891.1199999992</v>
      </c>
      <c r="E5" s="27">
        <f t="shared" si="0"/>
        <v>105273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210581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10239745.119999999</v>
      </c>
      <c r="P5" s="33">
        <f t="shared" ref="P5:P36" si="1">(O5/P$68)</f>
        <v>822.13931112003206</v>
      </c>
      <c r="Q5" s="6"/>
    </row>
    <row r="6" spans="1:134">
      <c r="A6" s="12"/>
      <c r="B6" s="25">
        <v>311</v>
      </c>
      <c r="C6" s="20" t="s">
        <v>2</v>
      </c>
      <c r="D6" s="46">
        <v>3977439</v>
      </c>
      <c r="E6" s="46">
        <v>105273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4082712</v>
      </c>
      <c r="P6" s="47">
        <f t="shared" si="1"/>
        <v>327.79702930549979</v>
      </c>
      <c r="Q6" s="9"/>
    </row>
    <row r="7" spans="1:134">
      <c r="A7" s="12"/>
      <c r="B7" s="25">
        <v>312.41000000000003</v>
      </c>
      <c r="C7" s="20" t="s">
        <v>147</v>
      </c>
      <c r="D7" s="46">
        <v>1348579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1348579</v>
      </c>
      <c r="P7" s="47">
        <f t="shared" si="1"/>
        <v>108.27611401043758</v>
      </c>
      <c r="Q7" s="9"/>
    </row>
    <row r="8" spans="1:134">
      <c r="A8" s="12"/>
      <c r="B8" s="25">
        <v>312.43</v>
      </c>
      <c r="C8" s="20" t="s">
        <v>161</v>
      </c>
      <c r="D8" s="46">
        <v>2304539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2304539</v>
      </c>
      <c r="P8" s="47">
        <f t="shared" si="1"/>
        <v>185.02922521075874</v>
      </c>
      <c r="Q8" s="9"/>
    </row>
    <row r="9" spans="1:134">
      <c r="A9" s="12"/>
      <c r="B9" s="25">
        <v>312.51</v>
      </c>
      <c r="C9" s="20" t="s">
        <v>77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69290</v>
      </c>
      <c r="L9" s="46">
        <v>0</v>
      </c>
      <c r="M9" s="46">
        <v>0</v>
      </c>
      <c r="N9" s="46">
        <v>0</v>
      </c>
      <c r="O9" s="46">
        <f t="shared" si="2"/>
        <v>69290</v>
      </c>
      <c r="P9" s="47">
        <f t="shared" si="1"/>
        <v>5.5632276194299477</v>
      </c>
      <c r="Q9" s="9"/>
    </row>
    <row r="10" spans="1:134">
      <c r="A10" s="12"/>
      <c r="B10" s="25">
        <v>312.52</v>
      </c>
      <c r="C10" s="20" t="s">
        <v>97</v>
      </c>
      <c r="D10" s="46">
        <v>141291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141291</v>
      </c>
      <c r="L10" s="46">
        <v>0</v>
      </c>
      <c r="M10" s="46">
        <v>0</v>
      </c>
      <c r="N10" s="46">
        <v>0</v>
      </c>
      <c r="O10" s="46">
        <f t="shared" si="2"/>
        <v>282582</v>
      </c>
      <c r="P10" s="47">
        <f t="shared" si="1"/>
        <v>22.688237655560016</v>
      </c>
      <c r="Q10" s="9"/>
    </row>
    <row r="11" spans="1:134">
      <c r="A11" s="12"/>
      <c r="B11" s="25">
        <v>314.10000000000002</v>
      </c>
      <c r="C11" s="20" t="s">
        <v>12</v>
      </c>
      <c r="D11" s="46">
        <v>1452025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1452025</v>
      </c>
      <c r="P11" s="47">
        <f t="shared" si="1"/>
        <v>116.58169409875552</v>
      </c>
      <c r="Q11" s="9"/>
    </row>
    <row r="12" spans="1:134">
      <c r="A12" s="12"/>
      <c r="B12" s="25">
        <v>314.8</v>
      </c>
      <c r="C12" s="20" t="s">
        <v>14</v>
      </c>
      <c r="D12" s="46">
        <v>19365.12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19365.12</v>
      </c>
      <c r="P12" s="47">
        <f t="shared" si="1"/>
        <v>1.5548069048574868</v>
      </c>
      <c r="Q12" s="9"/>
    </row>
    <row r="13" spans="1:134">
      <c r="A13" s="12"/>
      <c r="B13" s="25">
        <v>315.10000000000002</v>
      </c>
      <c r="C13" s="20" t="s">
        <v>162</v>
      </c>
      <c r="D13" s="46">
        <v>591418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591418</v>
      </c>
      <c r="P13" s="47">
        <f t="shared" si="1"/>
        <v>47.484383781613808</v>
      </c>
      <c r="Q13" s="9"/>
    </row>
    <row r="14" spans="1:134">
      <c r="A14" s="12"/>
      <c r="B14" s="25">
        <v>316</v>
      </c>
      <c r="C14" s="20" t="s">
        <v>99</v>
      </c>
      <c r="D14" s="46">
        <v>89235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89235</v>
      </c>
      <c r="P14" s="47">
        <f t="shared" si="1"/>
        <v>7.1645925331192295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SUM(D16:D21)</f>
        <v>1770144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488519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2258663</v>
      </c>
      <c r="P15" s="45">
        <f t="shared" si="1"/>
        <v>181.34588518667201</v>
      </c>
      <c r="Q15" s="10"/>
    </row>
    <row r="16" spans="1:134">
      <c r="A16" s="12"/>
      <c r="B16" s="25">
        <v>322</v>
      </c>
      <c r="C16" s="20" t="s">
        <v>150</v>
      </c>
      <c r="D16" s="46">
        <v>152394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152394</v>
      </c>
      <c r="P16" s="47">
        <f t="shared" si="1"/>
        <v>12.235568044961862</v>
      </c>
      <c r="Q16" s="9"/>
    </row>
    <row r="17" spans="1:17">
      <c r="A17" s="12"/>
      <c r="B17" s="25">
        <v>323.10000000000002</v>
      </c>
      <c r="C17" s="20" t="s">
        <v>17</v>
      </c>
      <c r="D17" s="46">
        <v>1332236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1" si="4">SUM(D17:N17)</f>
        <v>1332236</v>
      </c>
      <c r="P17" s="47">
        <f t="shared" si="1"/>
        <v>106.96395022079486</v>
      </c>
      <c r="Q17" s="9"/>
    </row>
    <row r="18" spans="1:17">
      <c r="A18" s="12"/>
      <c r="B18" s="25">
        <v>323.7</v>
      </c>
      <c r="C18" s="20" t="s">
        <v>82</v>
      </c>
      <c r="D18" s="46">
        <v>276083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276083</v>
      </c>
      <c r="P18" s="47">
        <f t="shared" si="1"/>
        <v>22.166439181051786</v>
      </c>
      <c r="Q18" s="9"/>
    </row>
    <row r="19" spans="1:17">
      <c r="A19" s="12"/>
      <c r="B19" s="25">
        <v>324.20999999999998</v>
      </c>
      <c r="C19" s="20" t="s">
        <v>139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229394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229394</v>
      </c>
      <c r="P19" s="47">
        <f t="shared" si="1"/>
        <v>18.417824167001204</v>
      </c>
      <c r="Q19" s="9"/>
    </row>
    <row r="20" spans="1:17">
      <c r="A20" s="12"/>
      <c r="B20" s="25">
        <v>324.22000000000003</v>
      </c>
      <c r="C20" s="20" t="s">
        <v>125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259125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259125</v>
      </c>
      <c r="P20" s="47">
        <f t="shared" si="1"/>
        <v>20.804897631473303</v>
      </c>
      <c r="Q20" s="9"/>
    </row>
    <row r="21" spans="1:17">
      <c r="A21" s="12"/>
      <c r="B21" s="25">
        <v>329.5</v>
      </c>
      <c r="C21" s="20" t="s">
        <v>163</v>
      </c>
      <c r="D21" s="46">
        <v>9431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9431</v>
      </c>
      <c r="P21" s="47">
        <f t="shared" si="1"/>
        <v>0.75720594138900044</v>
      </c>
      <c r="Q21" s="9"/>
    </row>
    <row r="22" spans="1:17" ht="15.75">
      <c r="A22" s="29" t="s">
        <v>152</v>
      </c>
      <c r="B22" s="30"/>
      <c r="C22" s="31"/>
      <c r="D22" s="32">
        <f t="shared" ref="D22:N22" si="5">SUM(D23:D40)</f>
        <v>8655393</v>
      </c>
      <c r="E22" s="32">
        <f t="shared" si="5"/>
        <v>308632</v>
      </c>
      <c r="F22" s="32">
        <f t="shared" si="5"/>
        <v>0</v>
      </c>
      <c r="G22" s="32">
        <f t="shared" si="5"/>
        <v>809559</v>
      </c>
      <c r="H22" s="32">
        <f t="shared" si="5"/>
        <v>0</v>
      </c>
      <c r="I22" s="32">
        <f t="shared" si="5"/>
        <v>3410507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13184091</v>
      </c>
      <c r="P22" s="45">
        <f t="shared" si="1"/>
        <v>1058.5380168606985</v>
      </c>
      <c r="Q22" s="10"/>
    </row>
    <row r="23" spans="1:17">
      <c r="A23" s="12"/>
      <c r="B23" s="25">
        <v>331.2</v>
      </c>
      <c r="C23" s="20" t="s">
        <v>21</v>
      </c>
      <c r="D23" s="46">
        <v>5276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5276</v>
      </c>
      <c r="P23" s="47">
        <f t="shared" si="1"/>
        <v>0.42360497792051383</v>
      </c>
      <c r="Q23" s="9"/>
    </row>
    <row r="24" spans="1:17">
      <c r="A24" s="12"/>
      <c r="B24" s="25">
        <v>331.35</v>
      </c>
      <c r="C24" s="20" t="s">
        <v>164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924819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7" si="6">SUM(D24:N24)</f>
        <v>924819</v>
      </c>
      <c r="P24" s="47">
        <f t="shared" si="1"/>
        <v>74.252830188679241</v>
      </c>
      <c r="Q24" s="9"/>
    </row>
    <row r="25" spans="1:17">
      <c r="A25" s="12"/>
      <c r="B25" s="25">
        <v>331.41</v>
      </c>
      <c r="C25" s="20" t="s">
        <v>24</v>
      </c>
      <c r="D25" s="46">
        <v>0</v>
      </c>
      <c r="E25" s="46">
        <v>82000</v>
      </c>
      <c r="F25" s="46">
        <v>0</v>
      </c>
      <c r="G25" s="46">
        <v>243116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325116</v>
      </c>
      <c r="P25" s="47">
        <f t="shared" si="1"/>
        <v>26.10325170614211</v>
      </c>
      <c r="Q25" s="9"/>
    </row>
    <row r="26" spans="1:17">
      <c r="A26" s="12"/>
      <c r="B26" s="25">
        <v>331.51</v>
      </c>
      <c r="C26" s="20" t="s">
        <v>165</v>
      </c>
      <c r="D26" s="46">
        <v>6186544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6186544</v>
      </c>
      <c r="P26" s="47">
        <f t="shared" si="1"/>
        <v>496.71168205539942</v>
      </c>
      <c r="Q26" s="9"/>
    </row>
    <row r="27" spans="1:17">
      <c r="A27" s="12"/>
      <c r="B27" s="25">
        <v>332.1</v>
      </c>
      <c r="C27" s="20" t="s">
        <v>166</v>
      </c>
      <c r="D27" s="46">
        <v>0</v>
      </c>
      <c r="E27" s="46">
        <v>0</v>
      </c>
      <c r="F27" s="46">
        <v>0</v>
      </c>
      <c r="G27" s="46">
        <v>500000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500000</v>
      </c>
      <c r="P27" s="47">
        <f t="shared" si="1"/>
        <v>40.144520272982739</v>
      </c>
      <c r="Q27" s="9"/>
    </row>
    <row r="28" spans="1:17">
      <c r="A28" s="12"/>
      <c r="B28" s="25">
        <v>334.31</v>
      </c>
      <c r="C28" s="20" t="s">
        <v>167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19693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19693</v>
      </c>
      <c r="P28" s="47">
        <f t="shared" si="1"/>
        <v>1.5811320754716982</v>
      </c>
      <c r="Q28" s="9"/>
    </row>
    <row r="29" spans="1:17">
      <c r="A29" s="12"/>
      <c r="B29" s="25">
        <v>334.35</v>
      </c>
      <c r="C29" s="20" t="s">
        <v>25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2465995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2465995</v>
      </c>
      <c r="P29" s="47">
        <f t="shared" si="1"/>
        <v>197.99237254114814</v>
      </c>
      <c r="Q29" s="9"/>
    </row>
    <row r="30" spans="1:17">
      <c r="A30" s="12"/>
      <c r="B30" s="25">
        <v>334.41</v>
      </c>
      <c r="C30" s="20" t="s">
        <v>27</v>
      </c>
      <c r="D30" s="46">
        <v>0</v>
      </c>
      <c r="E30" s="46">
        <v>0</v>
      </c>
      <c r="F30" s="46">
        <v>0</v>
      </c>
      <c r="G30" s="46">
        <v>66443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66443</v>
      </c>
      <c r="P30" s="47">
        <f t="shared" si="1"/>
        <v>5.3346447209955841</v>
      </c>
      <c r="Q30" s="9"/>
    </row>
    <row r="31" spans="1:17">
      <c r="A31" s="12"/>
      <c r="B31" s="25">
        <v>334.49</v>
      </c>
      <c r="C31" s="20" t="s">
        <v>28</v>
      </c>
      <c r="D31" s="46">
        <v>57529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57529</v>
      </c>
      <c r="P31" s="47">
        <f t="shared" si="1"/>
        <v>4.6189482135688475</v>
      </c>
      <c r="Q31" s="9"/>
    </row>
    <row r="32" spans="1:17">
      <c r="A32" s="12"/>
      <c r="B32" s="25">
        <v>334.9</v>
      </c>
      <c r="C32" s="20" t="s">
        <v>30</v>
      </c>
      <c r="D32" s="46">
        <v>43211</v>
      </c>
      <c r="E32" s="46">
        <v>68582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111793</v>
      </c>
      <c r="P32" s="47">
        <f t="shared" si="1"/>
        <v>8.9757527097551186</v>
      </c>
      <c r="Q32" s="9"/>
    </row>
    <row r="33" spans="1:17">
      <c r="A33" s="12"/>
      <c r="B33" s="25">
        <v>335.125</v>
      </c>
      <c r="C33" s="20" t="s">
        <v>155</v>
      </c>
      <c r="D33" s="46">
        <v>128280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128280</v>
      </c>
      <c r="P33" s="47">
        <f t="shared" si="1"/>
        <v>10.299478121236451</v>
      </c>
      <c r="Q33" s="9"/>
    </row>
    <row r="34" spans="1:17">
      <c r="A34" s="12"/>
      <c r="B34" s="25">
        <v>335.14</v>
      </c>
      <c r="C34" s="20" t="s">
        <v>101</v>
      </c>
      <c r="D34" s="46">
        <v>4951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4951</v>
      </c>
      <c r="P34" s="47">
        <f t="shared" si="1"/>
        <v>0.39751103974307506</v>
      </c>
      <c r="Q34" s="9"/>
    </row>
    <row r="35" spans="1:17">
      <c r="A35" s="12"/>
      <c r="B35" s="25">
        <v>335.15</v>
      </c>
      <c r="C35" s="20" t="s">
        <v>102</v>
      </c>
      <c r="D35" s="46">
        <v>1568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1568</v>
      </c>
      <c r="P35" s="47">
        <f t="shared" si="1"/>
        <v>0.12589321557607386</v>
      </c>
      <c r="Q35" s="9"/>
    </row>
    <row r="36" spans="1:17">
      <c r="A36" s="12"/>
      <c r="B36" s="25">
        <v>335.18</v>
      </c>
      <c r="C36" s="20" t="s">
        <v>157</v>
      </c>
      <c r="D36" s="46">
        <v>1405508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1405508</v>
      </c>
      <c r="P36" s="47">
        <f t="shared" si="1"/>
        <v>112.84688879967884</v>
      </c>
      <c r="Q36" s="9"/>
    </row>
    <row r="37" spans="1:17">
      <c r="A37" s="12"/>
      <c r="B37" s="25">
        <v>335.19</v>
      </c>
      <c r="C37" s="20" t="s">
        <v>105</v>
      </c>
      <c r="D37" s="46">
        <v>292136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292136</v>
      </c>
      <c r="P37" s="47">
        <f t="shared" ref="P37:P66" si="7">(O37/P$68)</f>
        <v>23.455319148936169</v>
      </c>
      <c r="Q37" s="9"/>
    </row>
    <row r="38" spans="1:17">
      <c r="A38" s="12"/>
      <c r="B38" s="25">
        <v>335.45</v>
      </c>
      <c r="C38" s="20" t="s">
        <v>158</v>
      </c>
      <c r="D38" s="46">
        <v>17150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39" si="8">SUM(D38:N38)</f>
        <v>17150</v>
      </c>
      <c r="P38" s="47">
        <f t="shared" si="7"/>
        <v>1.376957045363308</v>
      </c>
      <c r="Q38" s="9"/>
    </row>
    <row r="39" spans="1:17">
      <c r="A39" s="12"/>
      <c r="B39" s="25">
        <v>335.9</v>
      </c>
      <c r="C39" s="20" t="s">
        <v>168</v>
      </c>
      <c r="D39" s="46">
        <v>502184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502184</v>
      </c>
      <c r="P39" s="47">
        <f t="shared" si="7"/>
        <v>40.319871537535128</v>
      </c>
      <c r="Q39" s="9"/>
    </row>
    <row r="40" spans="1:17">
      <c r="A40" s="12"/>
      <c r="B40" s="25">
        <v>338</v>
      </c>
      <c r="C40" s="20" t="s">
        <v>38</v>
      </c>
      <c r="D40" s="46">
        <v>11056</v>
      </c>
      <c r="E40" s="46">
        <v>158050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169106</v>
      </c>
      <c r="P40" s="47">
        <f t="shared" si="7"/>
        <v>13.577358490566038</v>
      </c>
      <c r="Q40" s="9"/>
    </row>
    <row r="41" spans="1:17" ht="15.75">
      <c r="A41" s="29" t="s">
        <v>43</v>
      </c>
      <c r="B41" s="30"/>
      <c r="C41" s="31"/>
      <c r="D41" s="32">
        <f t="shared" ref="D41:N41" si="9">SUM(D42:D48)</f>
        <v>585119</v>
      </c>
      <c r="E41" s="32">
        <f t="shared" si="9"/>
        <v>3184087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21295225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0</v>
      </c>
      <c r="O41" s="32">
        <f>SUM(D41:N41)</f>
        <v>25064431</v>
      </c>
      <c r="P41" s="45">
        <f t="shared" si="7"/>
        <v>2012.3991168205539</v>
      </c>
      <c r="Q41" s="10"/>
    </row>
    <row r="42" spans="1:17">
      <c r="A42" s="12"/>
      <c r="B42" s="25">
        <v>342.1</v>
      </c>
      <c r="C42" s="20" t="s">
        <v>91</v>
      </c>
      <c r="D42" s="46">
        <v>634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8" si="10">SUM(D42:N42)</f>
        <v>634</v>
      </c>
      <c r="P42" s="47">
        <f t="shared" si="7"/>
        <v>5.0903251706142114E-2</v>
      </c>
      <c r="Q42" s="9"/>
    </row>
    <row r="43" spans="1:17">
      <c r="A43" s="12"/>
      <c r="B43" s="25">
        <v>342.2</v>
      </c>
      <c r="C43" s="20" t="s">
        <v>49</v>
      </c>
      <c r="D43" s="46">
        <v>0</v>
      </c>
      <c r="E43" s="46">
        <v>2153992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2153992</v>
      </c>
      <c r="P43" s="47">
        <f t="shared" si="7"/>
        <v>172.94195102368528</v>
      </c>
      <c r="Q43" s="9"/>
    </row>
    <row r="44" spans="1:17">
      <c r="A44" s="12"/>
      <c r="B44" s="25">
        <v>343.2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5412303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5412303</v>
      </c>
      <c r="P44" s="47">
        <f t="shared" si="7"/>
        <v>434.5486150140506</v>
      </c>
      <c r="Q44" s="9"/>
    </row>
    <row r="45" spans="1:17">
      <c r="A45" s="12"/>
      <c r="B45" s="25">
        <v>343.4</v>
      </c>
      <c r="C45" s="20" t="s">
        <v>51</v>
      </c>
      <c r="D45" s="46">
        <v>578315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578315</v>
      </c>
      <c r="P45" s="47">
        <f t="shared" si="7"/>
        <v>46.432356483340023</v>
      </c>
      <c r="Q45" s="9"/>
    </row>
    <row r="46" spans="1:17">
      <c r="A46" s="12"/>
      <c r="B46" s="25">
        <v>343.6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15882922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15882922</v>
      </c>
      <c r="P46" s="47">
        <f t="shared" si="7"/>
        <v>1275.2245684464071</v>
      </c>
      <c r="Q46" s="9"/>
    </row>
    <row r="47" spans="1:17">
      <c r="A47" s="12"/>
      <c r="B47" s="25">
        <v>344.1</v>
      </c>
      <c r="C47" s="20" t="s">
        <v>108</v>
      </c>
      <c r="D47" s="46">
        <v>0</v>
      </c>
      <c r="E47" s="46">
        <v>1025700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1025700</v>
      </c>
      <c r="P47" s="47">
        <f t="shared" si="7"/>
        <v>82.352468887996793</v>
      </c>
      <c r="Q47" s="9"/>
    </row>
    <row r="48" spans="1:17">
      <c r="A48" s="12"/>
      <c r="B48" s="25">
        <v>347.2</v>
      </c>
      <c r="C48" s="20" t="s">
        <v>55</v>
      </c>
      <c r="D48" s="46">
        <v>6170</v>
      </c>
      <c r="E48" s="46">
        <v>4395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10565</v>
      </c>
      <c r="P48" s="47">
        <f t="shared" si="7"/>
        <v>0.84825371336812527</v>
      </c>
      <c r="Q48" s="9"/>
    </row>
    <row r="49" spans="1:17" ht="15.75">
      <c r="A49" s="29" t="s">
        <v>44</v>
      </c>
      <c r="B49" s="30"/>
      <c r="C49" s="31"/>
      <c r="D49" s="32">
        <f t="shared" ref="D49:N49" si="11">SUM(D50:D52)</f>
        <v>80595</v>
      </c>
      <c r="E49" s="32">
        <f t="shared" si="11"/>
        <v>5859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1"/>
        <v>0</v>
      </c>
      <c r="O49" s="32">
        <f>SUM(D49:N49)</f>
        <v>86454</v>
      </c>
      <c r="P49" s="45">
        <f t="shared" si="7"/>
        <v>6.9413087113608993</v>
      </c>
      <c r="Q49" s="10"/>
    </row>
    <row r="50" spans="1:17">
      <c r="A50" s="13"/>
      <c r="B50" s="39">
        <v>351.1</v>
      </c>
      <c r="C50" s="21" t="s">
        <v>58</v>
      </c>
      <c r="D50" s="46">
        <v>78361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78361</v>
      </c>
      <c r="P50" s="47">
        <f t="shared" si="7"/>
        <v>6.2915295062224006</v>
      </c>
      <c r="Q50" s="9"/>
    </row>
    <row r="51" spans="1:17">
      <c r="A51" s="13"/>
      <c r="B51" s="39">
        <v>354</v>
      </c>
      <c r="C51" s="21" t="s">
        <v>94</v>
      </c>
      <c r="D51" s="46">
        <v>2234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" si="12">SUM(D51:N51)</f>
        <v>2234</v>
      </c>
      <c r="P51" s="47">
        <f t="shared" si="7"/>
        <v>0.17936571657968686</v>
      </c>
      <c r="Q51" s="9"/>
    </row>
    <row r="52" spans="1:17">
      <c r="A52" s="13"/>
      <c r="B52" s="39">
        <v>358.2</v>
      </c>
      <c r="C52" s="21" t="s">
        <v>122</v>
      </c>
      <c r="D52" s="46">
        <v>0</v>
      </c>
      <c r="E52" s="46">
        <v>5859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5859</v>
      </c>
      <c r="P52" s="47">
        <f t="shared" si="7"/>
        <v>0.47041348855881171</v>
      </c>
      <c r="Q52" s="9"/>
    </row>
    <row r="53" spans="1:17" ht="15.75">
      <c r="A53" s="29" t="s">
        <v>3</v>
      </c>
      <c r="B53" s="30"/>
      <c r="C53" s="31"/>
      <c r="D53" s="32">
        <f t="shared" ref="D53:N53" si="13">SUM(D54:D62)</f>
        <v>347275</v>
      </c>
      <c r="E53" s="32">
        <f t="shared" si="13"/>
        <v>739506</v>
      </c>
      <c r="F53" s="32">
        <f t="shared" si="13"/>
        <v>0</v>
      </c>
      <c r="G53" s="32">
        <f t="shared" si="13"/>
        <v>6012</v>
      </c>
      <c r="H53" s="32">
        <f t="shared" si="13"/>
        <v>0</v>
      </c>
      <c r="I53" s="32">
        <f t="shared" si="13"/>
        <v>456994</v>
      </c>
      <c r="J53" s="32">
        <f t="shared" si="13"/>
        <v>0</v>
      </c>
      <c r="K53" s="32">
        <f t="shared" si="13"/>
        <v>-8919732</v>
      </c>
      <c r="L53" s="32">
        <f t="shared" si="13"/>
        <v>0</v>
      </c>
      <c r="M53" s="32">
        <f t="shared" si="13"/>
        <v>0</v>
      </c>
      <c r="N53" s="32">
        <f t="shared" si="13"/>
        <v>0</v>
      </c>
      <c r="O53" s="32">
        <f>SUM(D53:N53)</f>
        <v>-7369945</v>
      </c>
      <c r="P53" s="45">
        <f t="shared" si="7"/>
        <v>-591.72581292653558</v>
      </c>
      <c r="Q53" s="10"/>
    </row>
    <row r="54" spans="1:17">
      <c r="A54" s="12"/>
      <c r="B54" s="25">
        <v>361.1</v>
      </c>
      <c r="C54" s="20" t="s">
        <v>60</v>
      </c>
      <c r="D54" s="46">
        <v>-15691</v>
      </c>
      <c r="E54" s="46">
        <v>1874</v>
      </c>
      <c r="F54" s="46">
        <v>0</v>
      </c>
      <c r="G54" s="46">
        <v>6012</v>
      </c>
      <c r="H54" s="46">
        <v>0</v>
      </c>
      <c r="I54" s="46">
        <v>30071</v>
      </c>
      <c r="J54" s="46">
        <v>0</v>
      </c>
      <c r="K54" s="46">
        <v>1422163</v>
      </c>
      <c r="L54" s="46">
        <v>0</v>
      </c>
      <c r="M54" s="46">
        <v>0</v>
      </c>
      <c r="N54" s="46">
        <v>0</v>
      </c>
      <c r="O54" s="46">
        <f>SUM(D54:N54)</f>
        <v>1444429</v>
      </c>
      <c r="P54" s="47">
        <f t="shared" si="7"/>
        <v>115.97181854676836</v>
      </c>
      <c r="Q54" s="9"/>
    </row>
    <row r="55" spans="1:17">
      <c r="A55" s="12"/>
      <c r="B55" s="25">
        <v>361.3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-19205556</v>
      </c>
      <c r="L55" s="46">
        <v>0</v>
      </c>
      <c r="M55" s="46">
        <v>0</v>
      </c>
      <c r="N55" s="46">
        <v>0</v>
      </c>
      <c r="O55" s="46">
        <f t="shared" ref="O55:O65" si="14">SUM(D55:N55)</f>
        <v>-19205556</v>
      </c>
      <c r="P55" s="47">
        <f t="shared" si="7"/>
        <v>-1541.9956643918106</v>
      </c>
      <c r="Q55" s="9"/>
    </row>
    <row r="56" spans="1:17">
      <c r="A56" s="12"/>
      <c r="B56" s="25">
        <v>361.4</v>
      </c>
      <c r="C56" s="20" t="s">
        <v>136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7768927</v>
      </c>
      <c r="L56" s="46">
        <v>0</v>
      </c>
      <c r="M56" s="46">
        <v>0</v>
      </c>
      <c r="N56" s="46">
        <v>0</v>
      </c>
      <c r="O56" s="46">
        <f t="shared" si="14"/>
        <v>7768927</v>
      </c>
      <c r="P56" s="47">
        <f t="shared" si="7"/>
        <v>623.75969490164596</v>
      </c>
      <c r="Q56" s="9"/>
    </row>
    <row r="57" spans="1:17">
      <c r="A57" s="12"/>
      <c r="B57" s="25">
        <v>362</v>
      </c>
      <c r="C57" s="20" t="s">
        <v>62</v>
      </c>
      <c r="D57" s="46">
        <v>238460</v>
      </c>
      <c r="E57" s="46">
        <v>653472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891932</v>
      </c>
      <c r="P57" s="47">
        <f t="shared" si="7"/>
        <v>71.612364512244085</v>
      </c>
      <c r="Q57" s="9"/>
    </row>
    <row r="58" spans="1:17">
      <c r="A58" s="12"/>
      <c r="B58" s="25">
        <v>364</v>
      </c>
      <c r="C58" s="20" t="s">
        <v>109</v>
      </c>
      <c r="D58" s="46">
        <v>19651</v>
      </c>
      <c r="E58" s="46">
        <v>0</v>
      </c>
      <c r="F58" s="46">
        <v>0</v>
      </c>
      <c r="G58" s="46">
        <v>0</v>
      </c>
      <c r="H58" s="46">
        <v>0</v>
      </c>
      <c r="I58" s="46">
        <v>8000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27651</v>
      </c>
      <c r="P58" s="47">
        <f t="shared" si="7"/>
        <v>2.2200722601364915</v>
      </c>
      <c r="Q58" s="9"/>
    </row>
    <row r="59" spans="1:17">
      <c r="A59" s="12"/>
      <c r="B59" s="25">
        <v>365</v>
      </c>
      <c r="C59" s="20" t="s">
        <v>110</v>
      </c>
      <c r="D59" s="46">
        <v>3447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3447</v>
      </c>
      <c r="P59" s="47">
        <f t="shared" si="7"/>
        <v>0.27675632276194301</v>
      </c>
      <c r="Q59" s="9"/>
    </row>
    <row r="60" spans="1:17">
      <c r="A60" s="12"/>
      <c r="B60" s="25">
        <v>366</v>
      </c>
      <c r="C60" s="20" t="s">
        <v>65</v>
      </c>
      <c r="D60" s="46">
        <v>6645</v>
      </c>
      <c r="E60" s="46">
        <v>11500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18145</v>
      </c>
      <c r="P60" s="47">
        <f t="shared" si="7"/>
        <v>1.4568446407065436</v>
      </c>
      <c r="Q60" s="9"/>
    </row>
    <row r="61" spans="1:17">
      <c r="A61" s="12"/>
      <c r="B61" s="25">
        <v>368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1094392</v>
      </c>
      <c r="L61" s="46">
        <v>0</v>
      </c>
      <c r="M61" s="46">
        <v>0</v>
      </c>
      <c r="N61" s="46">
        <v>0</v>
      </c>
      <c r="O61" s="46">
        <f t="shared" si="14"/>
        <v>1094392</v>
      </c>
      <c r="P61" s="47">
        <f t="shared" si="7"/>
        <v>87.867683661180251</v>
      </c>
      <c r="Q61" s="9"/>
    </row>
    <row r="62" spans="1:17">
      <c r="A62" s="12"/>
      <c r="B62" s="25">
        <v>369.9</v>
      </c>
      <c r="C62" s="20" t="s">
        <v>68</v>
      </c>
      <c r="D62" s="46">
        <v>94763</v>
      </c>
      <c r="E62" s="46">
        <v>72660</v>
      </c>
      <c r="F62" s="46">
        <v>0</v>
      </c>
      <c r="G62" s="46">
        <v>0</v>
      </c>
      <c r="H62" s="46">
        <v>0</v>
      </c>
      <c r="I62" s="46">
        <v>418923</v>
      </c>
      <c r="J62" s="46">
        <v>0</v>
      </c>
      <c r="K62" s="46">
        <v>342</v>
      </c>
      <c r="L62" s="46">
        <v>0</v>
      </c>
      <c r="M62" s="46">
        <v>0</v>
      </c>
      <c r="N62" s="46">
        <v>0</v>
      </c>
      <c r="O62" s="46">
        <f t="shared" si="14"/>
        <v>586688</v>
      </c>
      <c r="P62" s="47">
        <f t="shared" si="7"/>
        <v>47.10461661983139</v>
      </c>
      <c r="Q62" s="9"/>
    </row>
    <row r="63" spans="1:17" ht="15.75">
      <c r="A63" s="29" t="s">
        <v>45</v>
      </c>
      <c r="B63" s="30"/>
      <c r="C63" s="31"/>
      <c r="D63" s="32">
        <f t="shared" ref="D63:N63" si="15">SUM(D64:D65)</f>
        <v>2190000</v>
      </c>
      <c r="E63" s="32">
        <f t="shared" si="15"/>
        <v>574661</v>
      </c>
      <c r="F63" s="32">
        <f t="shared" si="15"/>
        <v>844439</v>
      </c>
      <c r="G63" s="32">
        <f t="shared" si="15"/>
        <v>27847</v>
      </c>
      <c r="H63" s="32">
        <f t="shared" si="15"/>
        <v>0</v>
      </c>
      <c r="I63" s="32">
        <f t="shared" si="15"/>
        <v>0</v>
      </c>
      <c r="J63" s="32">
        <f t="shared" si="15"/>
        <v>0</v>
      </c>
      <c r="K63" s="32">
        <f t="shared" si="15"/>
        <v>0</v>
      </c>
      <c r="L63" s="32">
        <f t="shared" si="15"/>
        <v>0</v>
      </c>
      <c r="M63" s="32">
        <f t="shared" si="15"/>
        <v>0</v>
      </c>
      <c r="N63" s="32">
        <f t="shared" si="15"/>
        <v>0</v>
      </c>
      <c r="O63" s="32">
        <f t="shared" si="14"/>
        <v>3636947</v>
      </c>
      <c r="P63" s="45">
        <f t="shared" si="7"/>
        <v>292.00698514652748</v>
      </c>
      <c r="Q63" s="9"/>
    </row>
    <row r="64" spans="1:17">
      <c r="A64" s="12"/>
      <c r="B64" s="25">
        <v>381</v>
      </c>
      <c r="C64" s="20" t="s">
        <v>69</v>
      </c>
      <c r="D64" s="46">
        <v>910000</v>
      </c>
      <c r="E64" s="46">
        <v>574661</v>
      </c>
      <c r="F64" s="46">
        <v>844439</v>
      </c>
      <c r="G64" s="46">
        <v>27847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2356947</v>
      </c>
      <c r="P64" s="47">
        <f t="shared" si="7"/>
        <v>189.23701324769169</v>
      </c>
      <c r="Q64" s="9"/>
    </row>
    <row r="65" spans="1:120" ht="15.75" thickBot="1">
      <c r="A65" s="12"/>
      <c r="B65" s="25">
        <v>382</v>
      </c>
      <c r="C65" s="20" t="s">
        <v>169</v>
      </c>
      <c r="D65" s="46">
        <v>1280000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1280000</v>
      </c>
      <c r="P65" s="47">
        <f t="shared" si="7"/>
        <v>102.76997189883581</v>
      </c>
      <c r="Q65" s="9"/>
    </row>
    <row r="66" spans="1:120" ht="16.5" thickBot="1">
      <c r="A66" s="14" t="s">
        <v>56</v>
      </c>
      <c r="B66" s="23"/>
      <c r="C66" s="22"/>
      <c r="D66" s="15">
        <f t="shared" ref="D66:N66" si="16">SUM(D5,D15,D22,D41,D49,D53,D63)</f>
        <v>23552417.119999997</v>
      </c>
      <c r="E66" s="15">
        <f t="shared" si="16"/>
        <v>4918018</v>
      </c>
      <c r="F66" s="15">
        <f t="shared" si="16"/>
        <v>844439</v>
      </c>
      <c r="G66" s="15">
        <f t="shared" si="16"/>
        <v>843418</v>
      </c>
      <c r="H66" s="15">
        <f t="shared" si="16"/>
        <v>0</v>
      </c>
      <c r="I66" s="15">
        <f t="shared" si="16"/>
        <v>25651245</v>
      </c>
      <c r="J66" s="15">
        <f t="shared" si="16"/>
        <v>0</v>
      </c>
      <c r="K66" s="15">
        <f t="shared" si="16"/>
        <v>-8709151</v>
      </c>
      <c r="L66" s="15">
        <f t="shared" si="16"/>
        <v>0</v>
      </c>
      <c r="M66" s="15">
        <f t="shared" si="16"/>
        <v>0</v>
      </c>
      <c r="N66" s="15">
        <f t="shared" si="16"/>
        <v>0</v>
      </c>
      <c r="O66" s="15">
        <f>SUM(D66:N66)</f>
        <v>47100386.119999997</v>
      </c>
      <c r="P66" s="38">
        <f t="shared" si="7"/>
        <v>3781.6448109193093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118" t="s">
        <v>170</v>
      </c>
      <c r="N68" s="118"/>
      <c r="O68" s="118"/>
      <c r="P68" s="43">
        <v>12455</v>
      </c>
    </row>
    <row r="69" spans="1:120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7"/>
    </row>
    <row r="70" spans="1:120" ht="15.75" customHeight="1" thickBot="1">
      <c r="A70" s="120" t="s">
        <v>88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0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29"/>
      <c r="M3" s="130"/>
      <c r="N3" s="36"/>
      <c r="O3" s="37"/>
      <c r="P3" s="131" t="s">
        <v>143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144</v>
      </c>
      <c r="N4" s="35" t="s">
        <v>9</v>
      </c>
      <c r="O4" s="35" t="s">
        <v>145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146</v>
      </c>
      <c r="B5" s="26"/>
      <c r="C5" s="26"/>
      <c r="D5" s="27">
        <f t="shared" ref="D5:N5" si="0">SUM(D6:D14)</f>
        <v>9543682</v>
      </c>
      <c r="E5" s="27">
        <f t="shared" si="0"/>
        <v>211085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202100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9956867</v>
      </c>
      <c r="P5" s="33">
        <f t="shared" ref="P5:P36" si="1">(O5/P$61)</f>
        <v>802.97314516129029</v>
      </c>
      <c r="Q5" s="6"/>
    </row>
    <row r="6" spans="1:134">
      <c r="A6" s="12"/>
      <c r="B6" s="25">
        <v>311</v>
      </c>
      <c r="C6" s="20" t="s">
        <v>2</v>
      </c>
      <c r="D6" s="46">
        <v>3950401</v>
      </c>
      <c r="E6" s="46">
        <v>141565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4091966</v>
      </c>
      <c r="P6" s="47">
        <f t="shared" si="1"/>
        <v>329.99725806451613</v>
      </c>
      <c r="Q6" s="9"/>
    </row>
    <row r="7" spans="1:134">
      <c r="A7" s="12"/>
      <c r="B7" s="25">
        <v>312.41000000000003</v>
      </c>
      <c r="C7" s="20" t="s">
        <v>147</v>
      </c>
      <c r="D7" s="46">
        <v>1320080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1320080</v>
      </c>
      <c r="P7" s="47">
        <f t="shared" si="1"/>
        <v>106.45806451612903</v>
      </c>
      <c r="Q7" s="9"/>
    </row>
    <row r="8" spans="1:134">
      <c r="A8" s="12"/>
      <c r="B8" s="25">
        <v>312.51</v>
      </c>
      <c r="C8" s="20" t="s">
        <v>77</v>
      </c>
      <c r="D8" s="46">
        <v>0</v>
      </c>
      <c r="E8" s="46">
        <v>69520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69520</v>
      </c>
      <c r="L8" s="46">
        <v>0</v>
      </c>
      <c r="M8" s="46">
        <v>0</v>
      </c>
      <c r="N8" s="46">
        <v>0</v>
      </c>
      <c r="O8" s="46">
        <f t="shared" si="2"/>
        <v>139040</v>
      </c>
      <c r="P8" s="47">
        <f t="shared" si="1"/>
        <v>11.212903225806452</v>
      </c>
      <c r="Q8" s="9"/>
    </row>
    <row r="9" spans="1:134">
      <c r="A9" s="12"/>
      <c r="B9" s="25">
        <v>312.52</v>
      </c>
      <c r="C9" s="20" t="s">
        <v>97</v>
      </c>
      <c r="D9" s="46">
        <v>132580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132580</v>
      </c>
      <c r="L9" s="46">
        <v>0</v>
      </c>
      <c r="M9" s="46">
        <v>0</v>
      </c>
      <c r="N9" s="46">
        <v>0</v>
      </c>
      <c r="O9" s="46">
        <f t="shared" si="2"/>
        <v>265160</v>
      </c>
      <c r="P9" s="47">
        <f t="shared" si="1"/>
        <v>21.383870967741935</v>
      </c>
      <c r="Q9" s="9"/>
    </row>
    <row r="10" spans="1:134">
      <c r="A10" s="12"/>
      <c r="B10" s="25">
        <v>312.63</v>
      </c>
      <c r="C10" s="20" t="s">
        <v>148</v>
      </c>
      <c r="D10" s="46">
        <v>2044925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2044925</v>
      </c>
      <c r="P10" s="47">
        <f t="shared" si="1"/>
        <v>164.9133064516129</v>
      </c>
      <c r="Q10" s="9"/>
    </row>
    <row r="11" spans="1:134">
      <c r="A11" s="12"/>
      <c r="B11" s="25">
        <v>314.10000000000002</v>
      </c>
      <c r="C11" s="20" t="s">
        <v>12</v>
      </c>
      <c r="D11" s="46">
        <v>1381677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1381677</v>
      </c>
      <c r="P11" s="47">
        <f t="shared" si="1"/>
        <v>111.42556451612903</v>
      </c>
      <c r="Q11" s="9"/>
    </row>
    <row r="12" spans="1:134">
      <c r="A12" s="12"/>
      <c r="B12" s="25">
        <v>314.8</v>
      </c>
      <c r="C12" s="20" t="s">
        <v>14</v>
      </c>
      <c r="D12" s="46">
        <v>21540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21540</v>
      </c>
      <c r="P12" s="47">
        <f t="shared" si="1"/>
        <v>1.7370967741935484</v>
      </c>
      <c r="Q12" s="9"/>
    </row>
    <row r="13" spans="1:134">
      <c r="A13" s="12"/>
      <c r="B13" s="25">
        <v>315.2</v>
      </c>
      <c r="C13" s="20" t="s">
        <v>149</v>
      </c>
      <c r="D13" s="46">
        <v>592824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592824</v>
      </c>
      <c r="P13" s="47">
        <f t="shared" si="1"/>
        <v>47.80838709677419</v>
      </c>
      <c r="Q13" s="9"/>
    </row>
    <row r="14" spans="1:134">
      <c r="A14" s="12"/>
      <c r="B14" s="25">
        <v>316</v>
      </c>
      <c r="C14" s="20" t="s">
        <v>99</v>
      </c>
      <c r="D14" s="46">
        <v>99655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99655</v>
      </c>
      <c r="P14" s="47">
        <f t="shared" si="1"/>
        <v>8.0366935483870972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SUM(D16:D20)</f>
        <v>1645390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439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22" si="4">SUM(D15:N15)</f>
        <v>1645829</v>
      </c>
      <c r="P15" s="45">
        <f t="shared" si="1"/>
        <v>132.72814516129031</v>
      </c>
      <c r="Q15" s="10"/>
    </row>
    <row r="16" spans="1:134">
      <c r="A16" s="12"/>
      <c r="B16" s="25">
        <v>322</v>
      </c>
      <c r="C16" s="20" t="s">
        <v>150</v>
      </c>
      <c r="D16" s="46">
        <v>235449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235449</v>
      </c>
      <c r="P16" s="47">
        <f t="shared" si="1"/>
        <v>18.987822580645162</v>
      </c>
      <c r="Q16" s="9"/>
    </row>
    <row r="17" spans="1:17">
      <c r="A17" s="12"/>
      <c r="B17" s="25">
        <v>323.10000000000002</v>
      </c>
      <c r="C17" s="20" t="s">
        <v>17</v>
      </c>
      <c r="D17" s="46">
        <v>1137313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1137313</v>
      </c>
      <c r="P17" s="47">
        <f t="shared" si="1"/>
        <v>91.718790322580645</v>
      </c>
      <c r="Q17" s="9"/>
    </row>
    <row r="18" spans="1:17">
      <c r="A18" s="12"/>
      <c r="B18" s="25">
        <v>323.7</v>
      </c>
      <c r="C18" s="20" t="s">
        <v>82</v>
      </c>
      <c r="D18" s="46">
        <v>265278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265278</v>
      </c>
      <c r="P18" s="47">
        <f t="shared" si="1"/>
        <v>21.393387096774195</v>
      </c>
      <c r="Q18" s="9"/>
    </row>
    <row r="19" spans="1:17">
      <c r="A19" s="12"/>
      <c r="B19" s="25">
        <v>324.20999999999998</v>
      </c>
      <c r="C19" s="20" t="s">
        <v>139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439</v>
      </c>
      <c r="P19" s="47">
        <f t="shared" si="1"/>
        <v>3.540322580645161E-2</v>
      </c>
      <c r="Q19" s="9"/>
    </row>
    <row r="20" spans="1:17">
      <c r="A20" s="12"/>
      <c r="B20" s="25">
        <v>329.1</v>
      </c>
      <c r="C20" s="20" t="s">
        <v>151</v>
      </c>
      <c r="D20" s="46">
        <v>7350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7350</v>
      </c>
      <c r="P20" s="47">
        <f t="shared" si="1"/>
        <v>0.592741935483871</v>
      </c>
      <c r="Q20" s="9"/>
    </row>
    <row r="21" spans="1:17" ht="15.75">
      <c r="A21" s="29" t="s">
        <v>152</v>
      </c>
      <c r="B21" s="30"/>
      <c r="C21" s="31"/>
      <c r="D21" s="32">
        <f t="shared" ref="D21:N21" si="5">SUM(D22:D35)</f>
        <v>3192367</v>
      </c>
      <c r="E21" s="32">
        <f t="shared" si="5"/>
        <v>232745</v>
      </c>
      <c r="F21" s="32">
        <f t="shared" si="5"/>
        <v>0</v>
      </c>
      <c r="G21" s="32">
        <f t="shared" si="5"/>
        <v>629210</v>
      </c>
      <c r="H21" s="32">
        <f t="shared" si="5"/>
        <v>0</v>
      </c>
      <c r="I21" s="32">
        <f t="shared" si="5"/>
        <v>1075762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5130084</v>
      </c>
      <c r="P21" s="45">
        <f t="shared" si="1"/>
        <v>413.7164516129032</v>
      </c>
      <c r="Q21" s="10"/>
    </row>
    <row r="22" spans="1:17">
      <c r="A22" s="12"/>
      <c r="B22" s="25">
        <v>331.2</v>
      </c>
      <c r="C22" s="20" t="s">
        <v>21</v>
      </c>
      <c r="D22" s="46">
        <v>16546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16546</v>
      </c>
      <c r="P22" s="47">
        <f t="shared" si="1"/>
        <v>1.3343548387096775</v>
      </c>
      <c r="Q22" s="9"/>
    </row>
    <row r="23" spans="1:17">
      <c r="A23" s="12"/>
      <c r="B23" s="25">
        <v>331.41</v>
      </c>
      <c r="C23" s="20" t="s">
        <v>24</v>
      </c>
      <c r="D23" s="46">
        <v>0</v>
      </c>
      <c r="E23" s="46">
        <v>0</v>
      </c>
      <c r="F23" s="46">
        <v>0</v>
      </c>
      <c r="G23" s="46">
        <v>182109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3" si="6">SUM(D23:N23)</f>
        <v>182109</v>
      </c>
      <c r="P23" s="47">
        <f t="shared" si="1"/>
        <v>14.686209677419354</v>
      </c>
      <c r="Q23" s="9"/>
    </row>
    <row r="24" spans="1:17">
      <c r="A24" s="12"/>
      <c r="B24" s="25">
        <v>332</v>
      </c>
      <c r="C24" s="20" t="s">
        <v>153</v>
      </c>
      <c r="D24" s="46">
        <v>913710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913710</v>
      </c>
      <c r="P24" s="47">
        <f t="shared" si="1"/>
        <v>73.686290322580646</v>
      </c>
      <c r="Q24" s="9"/>
    </row>
    <row r="25" spans="1:17">
      <c r="A25" s="12"/>
      <c r="B25" s="25">
        <v>334.35</v>
      </c>
      <c r="C25" s="20" t="s">
        <v>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1075762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1075762</v>
      </c>
      <c r="P25" s="47">
        <f t="shared" si="1"/>
        <v>86.754999999999995</v>
      </c>
      <c r="Q25" s="9"/>
    </row>
    <row r="26" spans="1:17">
      <c r="A26" s="12"/>
      <c r="B26" s="25">
        <v>334.39</v>
      </c>
      <c r="C26" s="20" t="s">
        <v>154</v>
      </c>
      <c r="D26" s="46">
        <v>200000</v>
      </c>
      <c r="E26" s="46">
        <v>31421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231421</v>
      </c>
      <c r="P26" s="47">
        <f t="shared" si="1"/>
        <v>18.662983870967743</v>
      </c>
      <c r="Q26" s="9"/>
    </row>
    <row r="27" spans="1:17">
      <c r="A27" s="12"/>
      <c r="B27" s="25">
        <v>334.41</v>
      </c>
      <c r="C27" s="20" t="s">
        <v>27</v>
      </c>
      <c r="D27" s="46">
        <v>0</v>
      </c>
      <c r="E27" s="46">
        <v>0</v>
      </c>
      <c r="F27" s="46">
        <v>0</v>
      </c>
      <c r="G27" s="46">
        <v>447101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447101</v>
      </c>
      <c r="P27" s="47">
        <f t="shared" si="1"/>
        <v>36.056532258064514</v>
      </c>
      <c r="Q27" s="9"/>
    </row>
    <row r="28" spans="1:17">
      <c r="A28" s="12"/>
      <c r="B28" s="25">
        <v>335.125</v>
      </c>
      <c r="C28" s="20" t="s">
        <v>155</v>
      </c>
      <c r="D28" s="46">
        <v>107898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107898</v>
      </c>
      <c r="P28" s="47">
        <f t="shared" si="1"/>
        <v>8.7014516129032256</v>
      </c>
      <c r="Q28" s="9"/>
    </row>
    <row r="29" spans="1:17">
      <c r="A29" s="12"/>
      <c r="B29" s="25">
        <v>335.14</v>
      </c>
      <c r="C29" s="20" t="s">
        <v>101</v>
      </c>
      <c r="D29" s="46">
        <v>5745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5745</v>
      </c>
      <c r="P29" s="47">
        <f t="shared" si="1"/>
        <v>0.46330645161290324</v>
      </c>
      <c r="Q29" s="9"/>
    </row>
    <row r="30" spans="1:17">
      <c r="A30" s="12"/>
      <c r="B30" s="25">
        <v>335.15</v>
      </c>
      <c r="C30" s="20" t="s">
        <v>102</v>
      </c>
      <c r="D30" s="46">
        <v>20510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20510</v>
      </c>
      <c r="P30" s="47">
        <f t="shared" si="1"/>
        <v>1.6540322580645161</v>
      </c>
      <c r="Q30" s="9"/>
    </row>
    <row r="31" spans="1:17">
      <c r="A31" s="12"/>
      <c r="B31" s="25">
        <v>335.16</v>
      </c>
      <c r="C31" s="20" t="s">
        <v>156</v>
      </c>
      <c r="D31" s="46">
        <v>388765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388765</v>
      </c>
      <c r="P31" s="47">
        <f t="shared" si="1"/>
        <v>31.352016129032258</v>
      </c>
      <c r="Q31" s="9"/>
    </row>
    <row r="32" spans="1:17">
      <c r="A32" s="12"/>
      <c r="B32" s="25">
        <v>335.18</v>
      </c>
      <c r="C32" s="20" t="s">
        <v>157</v>
      </c>
      <c r="D32" s="46">
        <v>1233791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1233791</v>
      </c>
      <c r="P32" s="47">
        <f t="shared" si="1"/>
        <v>99.499274193548388</v>
      </c>
      <c r="Q32" s="9"/>
    </row>
    <row r="33" spans="1:17">
      <c r="A33" s="12"/>
      <c r="B33" s="25">
        <v>335.19</v>
      </c>
      <c r="C33" s="20" t="s">
        <v>105</v>
      </c>
      <c r="D33" s="46">
        <v>277900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277900</v>
      </c>
      <c r="P33" s="47">
        <f t="shared" si="1"/>
        <v>22.411290322580644</v>
      </c>
      <c r="Q33" s="9"/>
    </row>
    <row r="34" spans="1:17">
      <c r="A34" s="12"/>
      <c r="B34" s="25">
        <v>335.45</v>
      </c>
      <c r="C34" s="20" t="s">
        <v>158</v>
      </c>
      <c r="D34" s="46">
        <v>17187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17187</v>
      </c>
      <c r="P34" s="47">
        <f t="shared" si="1"/>
        <v>1.3860483870967741</v>
      </c>
      <c r="Q34" s="9"/>
    </row>
    <row r="35" spans="1:17">
      <c r="A35" s="12"/>
      <c r="B35" s="25">
        <v>338</v>
      </c>
      <c r="C35" s="20" t="s">
        <v>38</v>
      </c>
      <c r="D35" s="46">
        <v>10315</v>
      </c>
      <c r="E35" s="46">
        <v>201324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211639</v>
      </c>
      <c r="P35" s="47">
        <f t="shared" si="1"/>
        <v>17.06766129032258</v>
      </c>
      <c r="Q35" s="9"/>
    </row>
    <row r="36" spans="1:17" ht="15.75">
      <c r="A36" s="29" t="s">
        <v>43</v>
      </c>
      <c r="B36" s="30"/>
      <c r="C36" s="31"/>
      <c r="D36" s="32">
        <f t="shared" ref="D36:N36" si="7">SUM(D37:D43)</f>
        <v>1881465</v>
      </c>
      <c r="E36" s="32">
        <f t="shared" si="7"/>
        <v>2883967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19034464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7"/>
        <v>0</v>
      </c>
      <c r="O36" s="32">
        <f>SUM(D36:N36)</f>
        <v>23799896</v>
      </c>
      <c r="P36" s="45">
        <f t="shared" si="1"/>
        <v>1919.3464516129031</v>
      </c>
      <c r="Q36" s="10"/>
    </row>
    <row r="37" spans="1:17">
      <c r="A37" s="12"/>
      <c r="B37" s="25">
        <v>341.3</v>
      </c>
      <c r="C37" s="20" t="s">
        <v>107</v>
      </c>
      <c r="D37" s="46">
        <v>1330000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3" si="8">SUM(D37:N37)</f>
        <v>1330000</v>
      </c>
      <c r="P37" s="47">
        <f t="shared" ref="P37:P59" si="9">(O37/P$61)</f>
        <v>107.25806451612904</v>
      </c>
      <c r="Q37" s="9"/>
    </row>
    <row r="38" spans="1:17">
      <c r="A38" s="12"/>
      <c r="B38" s="25">
        <v>342.2</v>
      </c>
      <c r="C38" s="20" t="s">
        <v>49</v>
      </c>
      <c r="D38" s="46">
        <v>0</v>
      </c>
      <c r="E38" s="46">
        <v>2161871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2161871</v>
      </c>
      <c r="P38" s="47">
        <f t="shared" si="9"/>
        <v>174.34443548387097</v>
      </c>
      <c r="Q38" s="9"/>
    </row>
    <row r="39" spans="1:17">
      <c r="A39" s="12"/>
      <c r="B39" s="25">
        <v>343.2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4399041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4399041</v>
      </c>
      <c r="P39" s="47">
        <f t="shared" si="9"/>
        <v>354.76137096774193</v>
      </c>
      <c r="Q39" s="9"/>
    </row>
    <row r="40" spans="1:17">
      <c r="A40" s="12"/>
      <c r="B40" s="25">
        <v>343.4</v>
      </c>
      <c r="C40" s="20" t="s">
        <v>51</v>
      </c>
      <c r="D40" s="46">
        <v>544880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544880</v>
      </c>
      <c r="P40" s="47">
        <f t="shared" si="9"/>
        <v>43.941935483870971</v>
      </c>
      <c r="Q40" s="9"/>
    </row>
    <row r="41" spans="1:17">
      <c r="A41" s="12"/>
      <c r="B41" s="25">
        <v>343.6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14635423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14635423</v>
      </c>
      <c r="P41" s="47">
        <f t="shared" si="9"/>
        <v>1180.2760483870968</v>
      </c>
      <c r="Q41" s="9"/>
    </row>
    <row r="42" spans="1:17">
      <c r="A42" s="12"/>
      <c r="B42" s="25">
        <v>344.1</v>
      </c>
      <c r="C42" s="20" t="s">
        <v>108</v>
      </c>
      <c r="D42" s="46">
        <v>0</v>
      </c>
      <c r="E42" s="46">
        <v>718996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718996</v>
      </c>
      <c r="P42" s="47">
        <f t="shared" si="9"/>
        <v>57.983548387096775</v>
      </c>
      <c r="Q42" s="9"/>
    </row>
    <row r="43" spans="1:17">
      <c r="A43" s="12"/>
      <c r="B43" s="25">
        <v>347.2</v>
      </c>
      <c r="C43" s="20" t="s">
        <v>55</v>
      </c>
      <c r="D43" s="46">
        <v>6585</v>
      </c>
      <c r="E43" s="46">
        <v>3100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9685</v>
      </c>
      <c r="P43" s="47">
        <f t="shared" si="9"/>
        <v>0.78104838709677415</v>
      </c>
      <c r="Q43" s="9"/>
    </row>
    <row r="44" spans="1:17" ht="15.75">
      <c r="A44" s="29" t="s">
        <v>44</v>
      </c>
      <c r="B44" s="30"/>
      <c r="C44" s="31"/>
      <c r="D44" s="32">
        <f t="shared" ref="D44:N44" si="10">SUM(D45:D45)</f>
        <v>88527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>SUM(D44:N44)</f>
        <v>88527</v>
      </c>
      <c r="P44" s="45">
        <f t="shared" si="9"/>
        <v>7.1392741935483874</v>
      </c>
      <c r="Q44" s="10"/>
    </row>
    <row r="45" spans="1:17">
      <c r="A45" s="13"/>
      <c r="B45" s="39">
        <v>351.1</v>
      </c>
      <c r="C45" s="21" t="s">
        <v>58</v>
      </c>
      <c r="D45" s="46">
        <v>88527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88527</v>
      </c>
      <c r="P45" s="47">
        <f t="shared" si="9"/>
        <v>7.1392741935483874</v>
      </c>
      <c r="Q45" s="9"/>
    </row>
    <row r="46" spans="1:17" ht="15.75">
      <c r="A46" s="29" t="s">
        <v>3</v>
      </c>
      <c r="B46" s="30"/>
      <c r="C46" s="31"/>
      <c r="D46" s="32">
        <f t="shared" ref="D46:N46" si="11">SUM(D47:D55)</f>
        <v>374818</v>
      </c>
      <c r="E46" s="32">
        <f t="shared" si="11"/>
        <v>765935</v>
      </c>
      <c r="F46" s="32">
        <f t="shared" si="11"/>
        <v>0</v>
      </c>
      <c r="G46" s="32">
        <f t="shared" si="11"/>
        <v>7133</v>
      </c>
      <c r="H46" s="32">
        <f t="shared" si="11"/>
        <v>0</v>
      </c>
      <c r="I46" s="32">
        <f t="shared" si="11"/>
        <v>458524</v>
      </c>
      <c r="J46" s="32">
        <f t="shared" si="11"/>
        <v>0</v>
      </c>
      <c r="K46" s="32">
        <f t="shared" si="11"/>
        <v>12149501</v>
      </c>
      <c r="L46" s="32">
        <f t="shared" si="11"/>
        <v>0</v>
      </c>
      <c r="M46" s="32">
        <f t="shared" si="11"/>
        <v>0</v>
      </c>
      <c r="N46" s="32">
        <f t="shared" si="11"/>
        <v>0</v>
      </c>
      <c r="O46" s="32">
        <f>SUM(D46:N46)</f>
        <v>13755911</v>
      </c>
      <c r="P46" s="45">
        <f t="shared" si="9"/>
        <v>1109.3476612903225</v>
      </c>
      <c r="Q46" s="10"/>
    </row>
    <row r="47" spans="1:17">
      <c r="A47" s="12"/>
      <c r="B47" s="25">
        <v>361.1</v>
      </c>
      <c r="C47" s="20" t="s">
        <v>60</v>
      </c>
      <c r="D47" s="46">
        <v>17803</v>
      </c>
      <c r="E47" s="46">
        <v>2196</v>
      </c>
      <c r="F47" s="46">
        <v>0</v>
      </c>
      <c r="G47" s="46">
        <v>7133</v>
      </c>
      <c r="H47" s="46">
        <v>0</v>
      </c>
      <c r="I47" s="46">
        <v>26101</v>
      </c>
      <c r="J47" s="46">
        <v>0</v>
      </c>
      <c r="K47" s="46">
        <v>1020018</v>
      </c>
      <c r="L47" s="46">
        <v>0</v>
      </c>
      <c r="M47" s="46">
        <v>0</v>
      </c>
      <c r="N47" s="46">
        <v>0</v>
      </c>
      <c r="O47" s="46">
        <f>SUM(D47:N47)</f>
        <v>1073251</v>
      </c>
      <c r="P47" s="47">
        <f t="shared" si="9"/>
        <v>86.552499999999995</v>
      </c>
      <c r="Q47" s="9"/>
    </row>
    <row r="48" spans="1:17">
      <c r="A48" s="12"/>
      <c r="B48" s="25">
        <v>361.3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6090098</v>
      </c>
      <c r="L48" s="46">
        <v>0</v>
      </c>
      <c r="M48" s="46">
        <v>0</v>
      </c>
      <c r="N48" s="46">
        <v>0</v>
      </c>
      <c r="O48" s="46">
        <f t="shared" ref="O48:O55" si="12">SUM(D48:N48)</f>
        <v>6090098</v>
      </c>
      <c r="P48" s="47">
        <f t="shared" si="9"/>
        <v>491.13693548387096</v>
      </c>
      <c r="Q48" s="9"/>
    </row>
    <row r="49" spans="1:120">
      <c r="A49" s="12"/>
      <c r="B49" s="25">
        <v>361.4</v>
      </c>
      <c r="C49" s="20" t="s">
        <v>136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3723871</v>
      </c>
      <c r="L49" s="46">
        <v>0</v>
      </c>
      <c r="M49" s="46">
        <v>0</v>
      </c>
      <c r="N49" s="46">
        <v>0</v>
      </c>
      <c r="O49" s="46">
        <f t="shared" si="12"/>
        <v>3723871</v>
      </c>
      <c r="P49" s="47">
        <f t="shared" si="9"/>
        <v>300.31217741935484</v>
      </c>
      <c r="Q49" s="9"/>
    </row>
    <row r="50" spans="1:120">
      <c r="A50" s="12"/>
      <c r="B50" s="25">
        <v>362</v>
      </c>
      <c r="C50" s="20" t="s">
        <v>62</v>
      </c>
      <c r="D50" s="46">
        <v>176108</v>
      </c>
      <c r="E50" s="46">
        <v>660444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836552</v>
      </c>
      <c r="P50" s="47">
        <f t="shared" si="9"/>
        <v>67.46387096774194</v>
      </c>
      <c r="Q50" s="9"/>
    </row>
    <row r="51" spans="1:120">
      <c r="A51" s="12"/>
      <c r="B51" s="25">
        <v>364</v>
      </c>
      <c r="C51" s="20" t="s">
        <v>109</v>
      </c>
      <c r="D51" s="46">
        <v>124142</v>
      </c>
      <c r="E51" s="46">
        <v>58034</v>
      </c>
      <c r="F51" s="46">
        <v>0</v>
      </c>
      <c r="G51" s="46">
        <v>0</v>
      </c>
      <c r="H51" s="46">
        <v>0</v>
      </c>
      <c r="I51" s="46">
        <v>22705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204881</v>
      </c>
      <c r="P51" s="47">
        <f t="shared" si="9"/>
        <v>16.522661290322581</v>
      </c>
      <c r="Q51" s="9"/>
    </row>
    <row r="52" spans="1:120">
      <c r="A52" s="12"/>
      <c r="B52" s="25">
        <v>365</v>
      </c>
      <c r="C52" s="20" t="s">
        <v>110</v>
      </c>
      <c r="D52" s="46">
        <v>1605</v>
      </c>
      <c r="E52" s="46">
        <v>0</v>
      </c>
      <c r="F52" s="46">
        <v>0</v>
      </c>
      <c r="G52" s="46">
        <v>0</v>
      </c>
      <c r="H52" s="46">
        <v>0</v>
      </c>
      <c r="I52" s="46">
        <v>2035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3640</v>
      </c>
      <c r="P52" s="47">
        <f t="shared" si="9"/>
        <v>0.29354838709677417</v>
      </c>
      <c r="Q52" s="9"/>
    </row>
    <row r="53" spans="1:120">
      <c r="A53" s="12"/>
      <c r="B53" s="25">
        <v>366</v>
      </c>
      <c r="C53" s="20" t="s">
        <v>65</v>
      </c>
      <c r="D53" s="46">
        <v>17752</v>
      </c>
      <c r="E53" s="46">
        <v>10000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27752</v>
      </c>
      <c r="P53" s="47">
        <f t="shared" si="9"/>
        <v>2.2380645161290325</v>
      </c>
      <c r="Q53" s="9"/>
    </row>
    <row r="54" spans="1:120">
      <c r="A54" s="12"/>
      <c r="B54" s="25">
        <v>368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1315335</v>
      </c>
      <c r="L54" s="46">
        <v>0</v>
      </c>
      <c r="M54" s="46">
        <v>0</v>
      </c>
      <c r="N54" s="46">
        <v>0</v>
      </c>
      <c r="O54" s="46">
        <f t="shared" si="12"/>
        <v>1315335</v>
      </c>
      <c r="P54" s="47">
        <f t="shared" si="9"/>
        <v>106.07540322580645</v>
      </c>
      <c r="Q54" s="9"/>
    </row>
    <row r="55" spans="1:120">
      <c r="A55" s="12"/>
      <c r="B55" s="25">
        <v>369.9</v>
      </c>
      <c r="C55" s="20" t="s">
        <v>68</v>
      </c>
      <c r="D55" s="46">
        <v>37408</v>
      </c>
      <c r="E55" s="46">
        <v>35261</v>
      </c>
      <c r="F55" s="46">
        <v>0</v>
      </c>
      <c r="G55" s="46">
        <v>0</v>
      </c>
      <c r="H55" s="46">
        <v>0</v>
      </c>
      <c r="I55" s="46">
        <v>407683</v>
      </c>
      <c r="J55" s="46">
        <v>0</v>
      </c>
      <c r="K55" s="46">
        <v>179</v>
      </c>
      <c r="L55" s="46">
        <v>0</v>
      </c>
      <c r="M55" s="46">
        <v>0</v>
      </c>
      <c r="N55" s="46">
        <v>0</v>
      </c>
      <c r="O55" s="46">
        <f t="shared" si="12"/>
        <v>480531</v>
      </c>
      <c r="P55" s="47">
        <f t="shared" si="9"/>
        <v>38.752499999999998</v>
      </c>
      <c r="Q55" s="9"/>
    </row>
    <row r="56" spans="1:120" ht="15.75">
      <c r="A56" s="29" t="s">
        <v>45</v>
      </c>
      <c r="B56" s="30"/>
      <c r="C56" s="31"/>
      <c r="D56" s="32">
        <f t="shared" ref="D56:N56" si="13">SUM(D57:D58)</f>
        <v>1355412</v>
      </c>
      <c r="E56" s="32">
        <f t="shared" si="13"/>
        <v>317290</v>
      </c>
      <c r="F56" s="32">
        <f t="shared" si="13"/>
        <v>750318</v>
      </c>
      <c r="G56" s="32">
        <f t="shared" si="13"/>
        <v>0</v>
      </c>
      <c r="H56" s="32">
        <f t="shared" si="13"/>
        <v>0</v>
      </c>
      <c r="I56" s="32">
        <f t="shared" si="13"/>
        <v>0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3"/>
        <v>0</v>
      </c>
      <c r="O56" s="32">
        <f>SUM(D56:N56)</f>
        <v>2423020</v>
      </c>
      <c r="P56" s="45">
        <f t="shared" si="9"/>
        <v>195.40483870967742</v>
      </c>
      <c r="Q56" s="9"/>
    </row>
    <row r="57" spans="1:120">
      <c r="A57" s="12"/>
      <c r="B57" s="25">
        <v>381</v>
      </c>
      <c r="C57" s="20" t="s">
        <v>69</v>
      </c>
      <c r="D57" s="46">
        <v>910000</v>
      </c>
      <c r="E57" s="46">
        <v>317290</v>
      </c>
      <c r="F57" s="46">
        <v>750318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1977608</v>
      </c>
      <c r="P57" s="47">
        <f t="shared" si="9"/>
        <v>159.48451612903227</v>
      </c>
      <c r="Q57" s="9"/>
    </row>
    <row r="58" spans="1:120" ht="15.75" thickBot="1">
      <c r="A58" s="12"/>
      <c r="B58" s="25">
        <v>384</v>
      </c>
      <c r="C58" s="20" t="s">
        <v>85</v>
      </c>
      <c r="D58" s="46">
        <v>445412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445412</v>
      </c>
      <c r="P58" s="47">
        <f t="shared" si="9"/>
        <v>35.920322580645163</v>
      </c>
      <c r="Q58" s="9"/>
    </row>
    <row r="59" spans="1:120" ht="16.5" thickBot="1">
      <c r="A59" s="14" t="s">
        <v>56</v>
      </c>
      <c r="B59" s="23"/>
      <c r="C59" s="22"/>
      <c r="D59" s="15">
        <f t="shared" ref="D59:N59" si="14">SUM(D5,D15,D21,D36,D44,D46,D56)</f>
        <v>18081661</v>
      </c>
      <c r="E59" s="15">
        <f t="shared" si="14"/>
        <v>4411022</v>
      </c>
      <c r="F59" s="15">
        <f t="shared" si="14"/>
        <v>750318</v>
      </c>
      <c r="G59" s="15">
        <f t="shared" si="14"/>
        <v>636343</v>
      </c>
      <c r="H59" s="15">
        <f t="shared" si="14"/>
        <v>0</v>
      </c>
      <c r="I59" s="15">
        <f t="shared" si="14"/>
        <v>20569189</v>
      </c>
      <c r="J59" s="15">
        <f t="shared" si="14"/>
        <v>0</v>
      </c>
      <c r="K59" s="15">
        <f t="shared" si="14"/>
        <v>12351601</v>
      </c>
      <c r="L59" s="15">
        <f t="shared" si="14"/>
        <v>0</v>
      </c>
      <c r="M59" s="15">
        <f t="shared" si="14"/>
        <v>0</v>
      </c>
      <c r="N59" s="15">
        <f t="shared" si="14"/>
        <v>0</v>
      </c>
      <c r="O59" s="15">
        <f>SUM(D59:N59)</f>
        <v>56800134</v>
      </c>
      <c r="P59" s="38">
        <f t="shared" si="9"/>
        <v>4580.6559677419355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118" t="s">
        <v>159</v>
      </c>
      <c r="N61" s="118"/>
      <c r="O61" s="118"/>
      <c r="P61" s="43">
        <v>12400</v>
      </c>
    </row>
    <row r="62" spans="1:120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7"/>
    </row>
    <row r="63" spans="1:120" ht="15.75" customHeight="1" thickBot="1">
      <c r="A63" s="120" t="s">
        <v>88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100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9037649</v>
      </c>
      <c r="E5" s="27">
        <f t="shared" si="0"/>
        <v>189529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186282</v>
      </c>
      <c r="L5" s="27">
        <f t="shared" si="0"/>
        <v>0</v>
      </c>
      <c r="M5" s="27">
        <f t="shared" si="0"/>
        <v>0</v>
      </c>
      <c r="N5" s="28">
        <f>SUM(D5:M5)</f>
        <v>9413460</v>
      </c>
      <c r="O5" s="33">
        <f t="shared" ref="O5:O36" si="1">(N5/O$64)</f>
        <v>765.13533284564744</v>
      </c>
      <c r="P5" s="6"/>
    </row>
    <row r="6" spans="1:133">
      <c r="A6" s="12"/>
      <c r="B6" s="25">
        <v>311</v>
      </c>
      <c r="C6" s="20" t="s">
        <v>2</v>
      </c>
      <c r="D6" s="46">
        <v>3811228</v>
      </c>
      <c r="E6" s="46">
        <v>125347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3936575</v>
      </c>
      <c r="O6" s="47">
        <f t="shared" si="1"/>
        <v>319.9687068194749</v>
      </c>
      <c r="P6" s="9"/>
    </row>
    <row r="7" spans="1:133">
      <c r="A7" s="12"/>
      <c r="B7" s="25">
        <v>312.41000000000003</v>
      </c>
      <c r="C7" s="20" t="s">
        <v>113</v>
      </c>
      <c r="D7" s="46">
        <v>1218481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1218481</v>
      </c>
      <c r="O7" s="47">
        <f t="shared" si="1"/>
        <v>99.039339998374373</v>
      </c>
      <c r="P7" s="9"/>
    </row>
    <row r="8" spans="1:133">
      <c r="A8" s="12"/>
      <c r="B8" s="25">
        <v>312.51</v>
      </c>
      <c r="C8" s="20" t="s">
        <v>77</v>
      </c>
      <c r="D8" s="46">
        <v>0</v>
      </c>
      <c r="E8" s="46">
        <v>64182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64182</v>
      </c>
      <c r="L8" s="46">
        <v>0</v>
      </c>
      <c r="M8" s="46">
        <v>0</v>
      </c>
      <c r="N8" s="46">
        <f>SUM(D8:M8)</f>
        <v>128364</v>
      </c>
      <c r="O8" s="47">
        <f t="shared" si="1"/>
        <v>10.433552792001951</v>
      </c>
      <c r="P8" s="9"/>
    </row>
    <row r="9" spans="1:133">
      <c r="A9" s="12"/>
      <c r="B9" s="25">
        <v>312.52</v>
      </c>
      <c r="C9" s="20" t="s">
        <v>97</v>
      </c>
      <c r="D9" s="46">
        <v>122100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122100</v>
      </c>
      <c r="L9" s="46">
        <v>0</v>
      </c>
      <c r="M9" s="46">
        <v>0</v>
      </c>
      <c r="N9" s="46">
        <f>SUM(D9:M9)</f>
        <v>244200</v>
      </c>
      <c r="O9" s="47">
        <f t="shared" si="1"/>
        <v>19.848817361619119</v>
      </c>
      <c r="P9" s="9"/>
    </row>
    <row r="10" spans="1:133">
      <c r="A10" s="12"/>
      <c r="B10" s="25">
        <v>312.60000000000002</v>
      </c>
      <c r="C10" s="20" t="s">
        <v>11</v>
      </c>
      <c r="D10" s="46">
        <v>1758641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1758641</v>
      </c>
      <c r="O10" s="47">
        <f t="shared" si="1"/>
        <v>142.94407867999675</v>
      </c>
      <c r="P10" s="9"/>
    </row>
    <row r="11" spans="1:133">
      <c r="A11" s="12"/>
      <c r="B11" s="25">
        <v>314.10000000000002</v>
      </c>
      <c r="C11" s="20" t="s">
        <v>12</v>
      </c>
      <c r="D11" s="46">
        <v>1364787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1364787</v>
      </c>
      <c r="O11" s="47">
        <f t="shared" si="1"/>
        <v>110.93123628383321</v>
      </c>
      <c r="P11" s="9"/>
    </row>
    <row r="12" spans="1:133">
      <c r="A12" s="12"/>
      <c r="B12" s="25">
        <v>314.8</v>
      </c>
      <c r="C12" s="20" t="s">
        <v>14</v>
      </c>
      <c r="D12" s="46">
        <v>30782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30782</v>
      </c>
      <c r="O12" s="47">
        <f t="shared" si="1"/>
        <v>2.5019913842152319</v>
      </c>
      <c r="P12" s="9"/>
    </row>
    <row r="13" spans="1:133">
      <c r="A13" s="12"/>
      <c r="B13" s="25">
        <v>315</v>
      </c>
      <c r="C13" s="20" t="s">
        <v>98</v>
      </c>
      <c r="D13" s="46">
        <v>623733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623733</v>
      </c>
      <c r="O13" s="47">
        <f t="shared" si="1"/>
        <v>50.697634723238238</v>
      </c>
      <c r="P13" s="9"/>
    </row>
    <row r="14" spans="1:133">
      <c r="A14" s="12"/>
      <c r="B14" s="25">
        <v>316</v>
      </c>
      <c r="C14" s="20" t="s">
        <v>99</v>
      </c>
      <c r="D14" s="46">
        <v>107897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107897</v>
      </c>
      <c r="O14" s="47">
        <f t="shared" si="1"/>
        <v>8.7699748028936035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SUM(D16:D21)</f>
        <v>1603474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338502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1941976</v>
      </c>
      <c r="O15" s="45">
        <f t="shared" si="1"/>
        <v>157.84572868406079</v>
      </c>
      <c r="P15" s="10"/>
    </row>
    <row r="16" spans="1:133">
      <c r="A16" s="12"/>
      <c r="B16" s="25">
        <v>322</v>
      </c>
      <c r="C16" s="20" t="s">
        <v>0</v>
      </c>
      <c r="D16" s="46">
        <v>255594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255594</v>
      </c>
      <c r="O16" s="47">
        <f t="shared" si="1"/>
        <v>20.774932943184588</v>
      </c>
      <c r="P16" s="9"/>
    </row>
    <row r="17" spans="1:16">
      <c r="A17" s="12"/>
      <c r="B17" s="25">
        <v>323.10000000000002</v>
      </c>
      <c r="C17" s="20" t="s">
        <v>17</v>
      </c>
      <c r="D17" s="46">
        <v>1080306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1080306</v>
      </c>
      <c r="O17" s="47">
        <f t="shared" si="1"/>
        <v>87.808339429407468</v>
      </c>
      <c r="P17" s="9"/>
    </row>
    <row r="18" spans="1:16">
      <c r="A18" s="12"/>
      <c r="B18" s="25">
        <v>323.7</v>
      </c>
      <c r="C18" s="20" t="s">
        <v>82</v>
      </c>
      <c r="D18" s="46">
        <v>252399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252399</v>
      </c>
      <c r="O18" s="47">
        <f t="shared" si="1"/>
        <v>20.515240185320653</v>
      </c>
      <c r="P18" s="9"/>
    </row>
    <row r="19" spans="1:16">
      <c r="A19" s="12"/>
      <c r="B19" s="25">
        <v>324.20999999999998</v>
      </c>
      <c r="C19" s="20" t="s">
        <v>139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54683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54683</v>
      </c>
      <c r="O19" s="47">
        <f t="shared" si="1"/>
        <v>4.4446882874095746</v>
      </c>
      <c r="P19" s="9"/>
    </row>
    <row r="20" spans="1:16">
      <c r="A20" s="12"/>
      <c r="B20" s="25">
        <v>324.22000000000003</v>
      </c>
      <c r="C20" s="20" t="s">
        <v>125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283819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283819</v>
      </c>
      <c r="O20" s="47">
        <f t="shared" si="1"/>
        <v>23.069088840120298</v>
      </c>
      <c r="P20" s="9"/>
    </row>
    <row r="21" spans="1:16">
      <c r="A21" s="12"/>
      <c r="B21" s="25">
        <v>329</v>
      </c>
      <c r="C21" s="20" t="s">
        <v>20</v>
      </c>
      <c r="D21" s="46">
        <v>15175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15175</v>
      </c>
      <c r="O21" s="47">
        <f t="shared" si="1"/>
        <v>1.2334389986182233</v>
      </c>
      <c r="P21" s="9"/>
    </row>
    <row r="22" spans="1:16" ht="15.75">
      <c r="A22" s="29" t="s">
        <v>22</v>
      </c>
      <c r="B22" s="30"/>
      <c r="C22" s="31"/>
      <c r="D22" s="32">
        <f t="shared" ref="D22:M22" si="5">SUM(D23:D37)</f>
        <v>2744608</v>
      </c>
      <c r="E22" s="32">
        <f t="shared" si="5"/>
        <v>367338</v>
      </c>
      <c r="F22" s="32">
        <f t="shared" si="5"/>
        <v>0</v>
      </c>
      <c r="G22" s="32">
        <f t="shared" si="5"/>
        <v>1359675</v>
      </c>
      <c r="H22" s="32">
        <f t="shared" si="5"/>
        <v>0</v>
      </c>
      <c r="I22" s="32">
        <f t="shared" si="5"/>
        <v>440695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4912316</v>
      </c>
      <c r="O22" s="45">
        <f t="shared" si="1"/>
        <v>399.27789969926033</v>
      </c>
      <c r="P22" s="10"/>
    </row>
    <row r="23" spans="1:16">
      <c r="A23" s="12"/>
      <c r="B23" s="25">
        <v>331.2</v>
      </c>
      <c r="C23" s="20" t="s">
        <v>21</v>
      </c>
      <c r="D23" s="46">
        <v>12290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12290</v>
      </c>
      <c r="O23" s="47">
        <f t="shared" si="1"/>
        <v>0.99894334715110134</v>
      </c>
      <c r="P23" s="9"/>
    </row>
    <row r="24" spans="1:16">
      <c r="A24" s="12"/>
      <c r="B24" s="25">
        <v>331.41</v>
      </c>
      <c r="C24" s="20" t="s">
        <v>24</v>
      </c>
      <c r="D24" s="46">
        <v>0</v>
      </c>
      <c r="E24" s="46">
        <v>69000</v>
      </c>
      <c r="F24" s="46">
        <v>0</v>
      </c>
      <c r="G24" s="46">
        <v>1218025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1287025</v>
      </c>
      <c r="O24" s="47">
        <f t="shared" si="1"/>
        <v>104.61066406567504</v>
      </c>
      <c r="P24" s="9"/>
    </row>
    <row r="25" spans="1:16">
      <c r="A25" s="12"/>
      <c r="B25" s="25">
        <v>331.5</v>
      </c>
      <c r="C25" s="20" t="s">
        <v>23</v>
      </c>
      <c r="D25" s="46">
        <v>1944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1944</v>
      </c>
      <c r="O25" s="47">
        <f t="shared" si="1"/>
        <v>0.15801024140453548</v>
      </c>
      <c r="P25" s="9"/>
    </row>
    <row r="26" spans="1:16">
      <c r="A26" s="12"/>
      <c r="B26" s="25">
        <v>334.35</v>
      </c>
      <c r="C26" s="20" t="s">
        <v>25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440695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440695</v>
      </c>
      <c r="O26" s="47">
        <f t="shared" si="1"/>
        <v>35.820125172722101</v>
      </c>
      <c r="P26" s="9"/>
    </row>
    <row r="27" spans="1:16">
      <c r="A27" s="12"/>
      <c r="B27" s="25">
        <v>334.41</v>
      </c>
      <c r="C27" s="20" t="s">
        <v>27</v>
      </c>
      <c r="D27" s="46">
        <v>0</v>
      </c>
      <c r="E27" s="46">
        <v>61652</v>
      </c>
      <c r="F27" s="46">
        <v>0</v>
      </c>
      <c r="G27" s="46">
        <v>141650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6" si="6">SUM(D27:M27)</f>
        <v>203302</v>
      </c>
      <c r="O27" s="47">
        <f t="shared" si="1"/>
        <v>16.524587498983987</v>
      </c>
      <c r="P27" s="9"/>
    </row>
    <row r="28" spans="1:16">
      <c r="A28" s="12"/>
      <c r="B28" s="25">
        <v>334.49</v>
      </c>
      <c r="C28" s="20" t="s">
        <v>28</v>
      </c>
      <c r="D28" s="46">
        <v>827055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827055</v>
      </c>
      <c r="O28" s="47">
        <f t="shared" si="1"/>
        <v>67.223847841989752</v>
      </c>
      <c r="P28" s="9"/>
    </row>
    <row r="29" spans="1:16">
      <c r="A29" s="12"/>
      <c r="B29" s="25">
        <v>334.9</v>
      </c>
      <c r="C29" s="20" t="s">
        <v>30</v>
      </c>
      <c r="D29" s="46">
        <v>42714</v>
      </c>
      <c r="E29" s="46">
        <v>57265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99979</v>
      </c>
      <c r="O29" s="47">
        <f t="shared" si="1"/>
        <v>8.1263919369259536</v>
      </c>
      <c r="P29" s="9"/>
    </row>
    <row r="30" spans="1:16">
      <c r="A30" s="12"/>
      <c r="B30" s="25">
        <v>335.12</v>
      </c>
      <c r="C30" s="20" t="s">
        <v>100</v>
      </c>
      <c r="D30" s="46">
        <v>100067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100067</v>
      </c>
      <c r="O30" s="47">
        <f t="shared" si="1"/>
        <v>8.1335446639031126</v>
      </c>
      <c r="P30" s="9"/>
    </row>
    <row r="31" spans="1:16">
      <c r="A31" s="12"/>
      <c r="B31" s="25">
        <v>335.14</v>
      </c>
      <c r="C31" s="20" t="s">
        <v>101</v>
      </c>
      <c r="D31" s="46">
        <v>4917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4917</v>
      </c>
      <c r="O31" s="47">
        <f t="shared" si="1"/>
        <v>0.39965861984881734</v>
      </c>
      <c r="P31" s="9"/>
    </row>
    <row r="32" spans="1:16">
      <c r="A32" s="12"/>
      <c r="B32" s="25">
        <v>335.15</v>
      </c>
      <c r="C32" s="20" t="s">
        <v>102</v>
      </c>
      <c r="D32" s="46">
        <v>40711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40711</v>
      </c>
      <c r="O32" s="47">
        <f t="shared" si="1"/>
        <v>3.3090303178086646</v>
      </c>
      <c r="P32" s="9"/>
    </row>
    <row r="33" spans="1:16">
      <c r="A33" s="12"/>
      <c r="B33" s="25">
        <v>335.18</v>
      </c>
      <c r="C33" s="20" t="s">
        <v>104</v>
      </c>
      <c r="D33" s="46">
        <v>1415929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1415929</v>
      </c>
      <c r="O33" s="47">
        <f t="shared" si="1"/>
        <v>115.08810859140047</v>
      </c>
      <c r="P33" s="9"/>
    </row>
    <row r="34" spans="1:16">
      <c r="A34" s="12"/>
      <c r="B34" s="25">
        <v>335.19</v>
      </c>
      <c r="C34" s="20" t="s">
        <v>105</v>
      </c>
      <c r="D34" s="46">
        <v>270947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270947</v>
      </c>
      <c r="O34" s="47">
        <f t="shared" si="1"/>
        <v>22.022839957733886</v>
      </c>
      <c r="P34" s="9"/>
    </row>
    <row r="35" spans="1:16">
      <c r="A35" s="12"/>
      <c r="B35" s="25">
        <v>335.21</v>
      </c>
      <c r="C35" s="20" t="s">
        <v>83</v>
      </c>
      <c r="D35" s="46">
        <v>0</v>
      </c>
      <c r="E35" s="46">
        <v>450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450</v>
      </c>
      <c r="O35" s="47">
        <f t="shared" si="1"/>
        <v>3.6576444769568395E-2</v>
      </c>
      <c r="P35" s="9"/>
    </row>
    <row r="36" spans="1:16">
      <c r="A36" s="12"/>
      <c r="B36" s="25">
        <v>335.49</v>
      </c>
      <c r="C36" s="20" t="s">
        <v>36</v>
      </c>
      <c r="D36" s="46">
        <v>17933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17933</v>
      </c>
      <c r="O36" s="47">
        <f t="shared" si="1"/>
        <v>1.4576119645614891</v>
      </c>
      <c r="P36" s="9"/>
    </row>
    <row r="37" spans="1:16">
      <c r="A37" s="12"/>
      <c r="B37" s="25">
        <v>338</v>
      </c>
      <c r="C37" s="20" t="s">
        <v>38</v>
      </c>
      <c r="D37" s="46">
        <v>10101</v>
      </c>
      <c r="E37" s="46">
        <v>178971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189072</v>
      </c>
      <c r="O37" s="47">
        <f t="shared" ref="O37:O62" si="7">(N37/O$64)</f>
        <v>15.367959034381858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SUM(D39:D45)</f>
        <v>1867611</v>
      </c>
      <c r="E38" s="32">
        <f t="shared" si="8"/>
        <v>2823532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18197183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22888326</v>
      </c>
      <c r="O38" s="45">
        <f t="shared" si="7"/>
        <v>1860.3857595708364</v>
      </c>
      <c r="P38" s="10"/>
    </row>
    <row r="39" spans="1:16">
      <c r="A39" s="12"/>
      <c r="B39" s="25">
        <v>341.3</v>
      </c>
      <c r="C39" s="20" t="s">
        <v>107</v>
      </c>
      <c r="D39" s="46">
        <v>1330000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9">SUM(D39:M39)</f>
        <v>1330000</v>
      </c>
      <c r="O39" s="47">
        <f t="shared" si="7"/>
        <v>108.10371454116883</v>
      </c>
      <c r="P39" s="9"/>
    </row>
    <row r="40" spans="1:16">
      <c r="A40" s="12"/>
      <c r="B40" s="25">
        <v>342.2</v>
      </c>
      <c r="C40" s="20" t="s">
        <v>49</v>
      </c>
      <c r="D40" s="46">
        <v>0</v>
      </c>
      <c r="E40" s="46">
        <v>2161738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2161738</v>
      </c>
      <c r="O40" s="47">
        <f t="shared" si="7"/>
        <v>175.70820125172722</v>
      </c>
      <c r="P40" s="9"/>
    </row>
    <row r="41" spans="1:16">
      <c r="A41" s="12"/>
      <c r="B41" s="25">
        <v>343.2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3568660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3568660</v>
      </c>
      <c r="O41" s="47">
        <f t="shared" si="7"/>
        <v>290.06421198081767</v>
      </c>
      <c r="P41" s="9"/>
    </row>
    <row r="42" spans="1:16">
      <c r="A42" s="12"/>
      <c r="B42" s="25">
        <v>343.4</v>
      </c>
      <c r="C42" s="20" t="s">
        <v>51</v>
      </c>
      <c r="D42" s="46">
        <v>512122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512122</v>
      </c>
      <c r="O42" s="47">
        <f t="shared" si="7"/>
        <v>41.625782329513129</v>
      </c>
      <c r="P42" s="9"/>
    </row>
    <row r="43" spans="1:16">
      <c r="A43" s="12"/>
      <c r="B43" s="25">
        <v>343.6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14628523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14628523</v>
      </c>
      <c r="O43" s="47">
        <f t="shared" si="7"/>
        <v>1189.0208079330246</v>
      </c>
      <c r="P43" s="9"/>
    </row>
    <row r="44" spans="1:16">
      <c r="A44" s="12"/>
      <c r="B44" s="25">
        <v>344.1</v>
      </c>
      <c r="C44" s="20" t="s">
        <v>108</v>
      </c>
      <c r="D44" s="46">
        <v>0</v>
      </c>
      <c r="E44" s="46">
        <v>661094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661094</v>
      </c>
      <c r="O44" s="47">
        <f t="shared" si="7"/>
        <v>53.734373729984554</v>
      </c>
      <c r="P44" s="9"/>
    </row>
    <row r="45" spans="1:16">
      <c r="A45" s="12"/>
      <c r="B45" s="25">
        <v>347.2</v>
      </c>
      <c r="C45" s="20" t="s">
        <v>55</v>
      </c>
      <c r="D45" s="46">
        <v>25489</v>
      </c>
      <c r="E45" s="46">
        <v>700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26189</v>
      </c>
      <c r="O45" s="47">
        <f t="shared" si="7"/>
        <v>2.1286678046005041</v>
      </c>
      <c r="P45" s="9"/>
    </row>
    <row r="46" spans="1:16" ht="15.75">
      <c r="A46" s="29" t="s">
        <v>44</v>
      </c>
      <c r="B46" s="30"/>
      <c r="C46" s="31"/>
      <c r="D46" s="32">
        <f t="shared" ref="D46:M46" si="10">SUM(D47:D48)</f>
        <v>68869</v>
      </c>
      <c r="E46" s="32">
        <f t="shared" si="10"/>
        <v>7303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76172</v>
      </c>
      <c r="O46" s="45">
        <f t="shared" si="7"/>
        <v>6.1913354466390311</v>
      </c>
      <c r="P46" s="10"/>
    </row>
    <row r="47" spans="1:16">
      <c r="A47" s="13"/>
      <c r="B47" s="39">
        <v>351.1</v>
      </c>
      <c r="C47" s="21" t="s">
        <v>58</v>
      </c>
      <c r="D47" s="46">
        <v>68869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68869</v>
      </c>
      <c r="O47" s="47">
        <f t="shared" si="7"/>
        <v>5.5977403885231247</v>
      </c>
      <c r="P47" s="9"/>
    </row>
    <row r="48" spans="1:16">
      <c r="A48" s="13"/>
      <c r="B48" s="39">
        <v>359</v>
      </c>
      <c r="C48" s="21" t="s">
        <v>140</v>
      </c>
      <c r="D48" s="46">
        <v>0</v>
      </c>
      <c r="E48" s="46">
        <v>7303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7303</v>
      </c>
      <c r="O48" s="47">
        <f t="shared" si="7"/>
        <v>0.59359505811590674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SUM(D50:D58)</f>
        <v>453658</v>
      </c>
      <c r="E49" s="32">
        <f t="shared" si="11"/>
        <v>763057</v>
      </c>
      <c r="F49" s="32">
        <f t="shared" si="11"/>
        <v>0</v>
      </c>
      <c r="G49" s="32">
        <f t="shared" si="11"/>
        <v>6235</v>
      </c>
      <c r="H49" s="32">
        <f t="shared" si="11"/>
        <v>0</v>
      </c>
      <c r="I49" s="32">
        <f t="shared" si="11"/>
        <v>287043</v>
      </c>
      <c r="J49" s="32">
        <f t="shared" si="11"/>
        <v>0</v>
      </c>
      <c r="K49" s="32">
        <f t="shared" si="11"/>
        <v>5624386</v>
      </c>
      <c r="L49" s="32">
        <f t="shared" si="11"/>
        <v>0</v>
      </c>
      <c r="M49" s="32">
        <f t="shared" si="11"/>
        <v>0</v>
      </c>
      <c r="N49" s="32">
        <f>SUM(D49:M49)</f>
        <v>7134379</v>
      </c>
      <c r="O49" s="45">
        <f t="shared" si="7"/>
        <v>579.88937657481915</v>
      </c>
      <c r="P49" s="10"/>
    </row>
    <row r="50" spans="1:119">
      <c r="A50" s="12"/>
      <c r="B50" s="25">
        <v>361.1</v>
      </c>
      <c r="C50" s="20" t="s">
        <v>60</v>
      </c>
      <c r="D50" s="46">
        <v>120452</v>
      </c>
      <c r="E50" s="46">
        <v>2128</v>
      </c>
      <c r="F50" s="46">
        <v>0</v>
      </c>
      <c r="G50" s="46">
        <v>6235</v>
      </c>
      <c r="H50" s="46">
        <v>0</v>
      </c>
      <c r="I50" s="46">
        <v>18147</v>
      </c>
      <c r="J50" s="46">
        <v>0</v>
      </c>
      <c r="K50" s="46">
        <v>1163924</v>
      </c>
      <c r="L50" s="46">
        <v>0</v>
      </c>
      <c r="M50" s="46">
        <v>0</v>
      </c>
      <c r="N50" s="46">
        <f>SUM(D50:M50)</f>
        <v>1310886</v>
      </c>
      <c r="O50" s="47">
        <f t="shared" si="7"/>
        <v>106.55010972933431</v>
      </c>
      <c r="P50" s="9"/>
    </row>
    <row r="51" spans="1:119">
      <c r="A51" s="12"/>
      <c r="B51" s="25">
        <v>361.3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1592598</v>
      </c>
      <c r="L51" s="46">
        <v>0</v>
      </c>
      <c r="M51" s="46">
        <v>0</v>
      </c>
      <c r="N51" s="46">
        <f t="shared" ref="N51:N58" si="12">SUM(D51:M51)</f>
        <v>1592598</v>
      </c>
      <c r="O51" s="47">
        <f t="shared" si="7"/>
        <v>129.44793952694465</v>
      </c>
      <c r="P51" s="9"/>
    </row>
    <row r="52" spans="1:119">
      <c r="A52" s="12"/>
      <c r="B52" s="25">
        <v>361.4</v>
      </c>
      <c r="C52" s="20" t="s">
        <v>136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1429689</v>
      </c>
      <c r="L52" s="46">
        <v>0</v>
      </c>
      <c r="M52" s="46">
        <v>0</v>
      </c>
      <c r="N52" s="46">
        <f t="shared" si="12"/>
        <v>1429689</v>
      </c>
      <c r="O52" s="47">
        <f t="shared" si="7"/>
        <v>116.2065349914655</v>
      </c>
      <c r="P52" s="9"/>
    </row>
    <row r="53" spans="1:119">
      <c r="A53" s="12"/>
      <c r="B53" s="25">
        <v>362</v>
      </c>
      <c r="C53" s="20" t="s">
        <v>62</v>
      </c>
      <c r="D53" s="46">
        <v>30247</v>
      </c>
      <c r="E53" s="46">
        <v>619537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649784</v>
      </c>
      <c r="O53" s="47">
        <f t="shared" si="7"/>
        <v>52.815085751442737</v>
      </c>
      <c r="P53" s="9"/>
    </row>
    <row r="54" spans="1:119">
      <c r="A54" s="12"/>
      <c r="B54" s="25">
        <v>364</v>
      </c>
      <c r="C54" s="20" t="s">
        <v>109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-184300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-184300</v>
      </c>
      <c r="O54" s="47">
        <f t="shared" si="7"/>
        <v>-14.98008615784768</v>
      </c>
      <c r="P54" s="9"/>
    </row>
    <row r="55" spans="1:119">
      <c r="A55" s="12"/>
      <c r="B55" s="25">
        <v>365</v>
      </c>
      <c r="C55" s="20" t="s">
        <v>110</v>
      </c>
      <c r="D55" s="46">
        <v>3519</v>
      </c>
      <c r="E55" s="46">
        <v>100000</v>
      </c>
      <c r="F55" s="46">
        <v>0</v>
      </c>
      <c r="G55" s="46">
        <v>0</v>
      </c>
      <c r="H55" s="46">
        <v>0</v>
      </c>
      <c r="I55" s="46">
        <v>461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103980</v>
      </c>
      <c r="O55" s="47">
        <f t="shared" si="7"/>
        <v>8.4515971714216036</v>
      </c>
      <c r="P55" s="9"/>
    </row>
    <row r="56" spans="1:119">
      <c r="A56" s="12"/>
      <c r="B56" s="25">
        <v>366</v>
      </c>
      <c r="C56" s="20" t="s">
        <v>65</v>
      </c>
      <c r="D56" s="46">
        <v>17008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17008</v>
      </c>
      <c r="O56" s="47">
        <f t="shared" si="7"/>
        <v>1.3824270503129319</v>
      </c>
      <c r="P56" s="9"/>
    </row>
    <row r="57" spans="1:119">
      <c r="A57" s="12"/>
      <c r="B57" s="25">
        <v>368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1438175</v>
      </c>
      <c r="L57" s="46">
        <v>0</v>
      </c>
      <c r="M57" s="46">
        <v>0</v>
      </c>
      <c r="N57" s="46">
        <f t="shared" si="12"/>
        <v>1438175</v>
      </c>
      <c r="O57" s="47">
        <f t="shared" si="7"/>
        <v>116.89628545883117</v>
      </c>
      <c r="P57" s="9"/>
    </row>
    <row r="58" spans="1:119">
      <c r="A58" s="12"/>
      <c r="B58" s="25">
        <v>369.9</v>
      </c>
      <c r="C58" s="20" t="s">
        <v>68</v>
      </c>
      <c r="D58" s="46">
        <v>282432</v>
      </c>
      <c r="E58" s="46">
        <v>41392</v>
      </c>
      <c r="F58" s="46">
        <v>0</v>
      </c>
      <c r="G58" s="46">
        <v>0</v>
      </c>
      <c r="H58" s="46">
        <v>0</v>
      </c>
      <c r="I58" s="46">
        <v>452735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776559</v>
      </c>
      <c r="O58" s="47">
        <f t="shared" si="7"/>
        <v>63.119483052913921</v>
      </c>
      <c r="P58" s="9"/>
    </row>
    <row r="59" spans="1:119" ht="15.75">
      <c r="A59" s="29" t="s">
        <v>45</v>
      </c>
      <c r="B59" s="30"/>
      <c r="C59" s="31"/>
      <c r="D59" s="32">
        <f t="shared" ref="D59:M59" si="13">SUM(D60:D61)</f>
        <v>910000</v>
      </c>
      <c r="E59" s="32">
        <f t="shared" si="13"/>
        <v>289680</v>
      </c>
      <c r="F59" s="32">
        <f t="shared" si="13"/>
        <v>697520</v>
      </c>
      <c r="G59" s="32">
        <f t="shared" si="13"/>
        <v>9098781</v>
      </c>
      <c r="H59" s="32">
        <f t="shared" si="13"/>
        <v>0</v>
      </c>
      <c r="I59" s="32">
        <f t="shared" si="13"/>
        <v>0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10995981</v>
      </c>
      <c r="O59" s="45">
        <f t="shared" si="7"/>
        <v>893.76420385271888</v>
      </c>
      <c r="P59" s="9"/>
    </row>
    <row r="60" spans="1:119">
      <c r="A60" s="12"/>
      <c r="B60" s="25">
        <v>381</v>
      </c>
      <c r="C60" s="20" t="s">
        <v>69</v>
      </c>
      <c r="D60" s="46">
        <v>910000</v>
      </c>
      <c r="E60" s="46">
        <v>289680</v>
      </c>
      <c r="F60" s="46">
        <v>697520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1897200</v>
      </c>
      <c r="O60" s="47">
        <f t="shared" si="7"/>
        <v>154.20629114850036</v>
      </c>
      <c r="P60" s="9"/>
    </row>
    <row r="61" spans="1:119" ht="15.75" thickBot="1">
      <c r="A61" s="12"/>
      <c r="B61" s="25">
        <v>384</v>
      </c>
      <c r="C61" s="20" t="s">
        <v>85</v>
      </c>
      <c r="D61" s="46">
        <v>0</v>
      </c>
      <c r="E61" s="46">
        <v>0</v>
      </c>
      <c r="F61" s="46">
        <v>0</v>
      </c>
      <c r="G61" s="46">
        <v>9098781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9098781</v>
      </c>
      <c r="O61" s="47">
        <f t="shared" si="7"/>
        <v>739.55791270421844</v>
      </c>
      <c r="P61" s="9"/>
    </row>
    <row r="62" spans="1:119" ht="16.5" thickBot="1">
      <c r="A62" s="14" t="s">
        <v>56</v>
      </c>
      <c r="B62" s="23"/>
      <c r="C62" s="22"/>
      <c r="D62" s="15">
        <f t="shared" ref="D62:M62" si="14">SUM(D5,D15,D22,D38,D46,D49,D59)</f>
        <v>16685869</v>
      </c>
      <c r="E62" s="15">
        <f t="shared" si="14"/>
        <v>4440439</v>
      </c>
      <c r="F62" s="15">
        <f t="shared" si="14"/>
        <v>697520</v>
      </c>
      <c r="G62" s="15">
        <f t="shared" si="14"/>
        <v>10464691</v>
      </c>
      <c r="H62" s="15">
        <f t="shared" si="14"/>
        <v>0</v>
      </c>
      <c r="I62" s="15">
        <f t="shared" si="14"/>
        <v>19263423</v>
      </c>
      <c r="J62" s="15">
        <f t="shared" si="14"/>
        <v>0</v>
      </c>
      <c r="K62" s="15">
        <f t="shared" si="14"/>
        <v>5810668</v>
      </c>
      <c r="L62" s="15">
        <f t="shared" si="14"/>
        <v>0</v>
      </c>
      <c r="M62" s="15">
        <f t="shared" si="14"/>
        <v>0</v>
      </c>
      <c r="N62" s="15">
        <f>SUM(D62:M62)</f>
        <v>57362610</v>
      </c>
      <c r="O62" s="38">
        <f t="shared" si="7"/>
        <v>4662.4896366739822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141</v>
      </c>
      <c r="M64" s="118"/>
      <c r="N64" s="118"/>
      <c r="O64" s="43">
        <v>12303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88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8851234</v>
      </c>
      <c r="E5" s="27">
        <f t="shared" si="0"/>
        <v>183230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180706</v>
      </c>
      <c r="L5" s="27">
        <f t="shared" si="0"/>
        <v>0</v>
      </c>
      <c r="M5" s="27">
        <f t="shared" si="0"/>
        <v>0</v>
      </c>
      <c r="N5" s="28">
        <f>SUM(D5:M5)</f>
        <v>9215170</v>
      </c>
      <c r="O5" s="33">
        <f t="shared" ref="O5:O36" si="1">(N5/O$60)</f>
        <v>750.97139597424825</v>
      </c>
      <c r="P5" s="6"/>
    </row>
    <row r="6" spans="1:133">
      <c r="A6" s="12"/>
      <c r="B6" s="25">
        <v>311</v>
      </c>
      <c r="C6" s="20" t="s">
        <v>2</v>
      </c>
      <c r="D6" s="46">
        <v>3717188</v>
      </c>
      <c r="E6" s="46">
        <v>119807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3836995</v>
      </c>
      <c r="O6" s="47">
        <f t="shared" si="1"/>
        <v>312.6880449841089</v>
      </c>
      <c r="P6" s="9"/>
    </row>
    <row r="7" spans="1:133">
      <c r="A7" s="12"/>
      <c r="B7" s="25">
        <v>312.41000000000003</v>
      </c>
      <c r="C7" s="20" t="s">
        <v>113</v>
      </c>
      <c r="D7" s="46">
        <v>1151762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1151762</v>
      </c>
      <c r="O7" s="47">
        <f t="shared" si="1"/>
        <v>93.860484068128102</v>
      </c>
      <c r="P7" s="9"/>
    </row>
    <row r="8" spans="1:133">
      <c r="A8" s="12"/>
      <c r="B8" s="25">
        <v>312.51</v>
      </c>
      <c r="C8" s="20" t="s">
        <v>77</v>
      </c>
      <c r="D8" s="46">
        <v>0</v>
      </c>
      <c r="E8" s="46">
        <v>63423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63423</v>
      </c>
      <c r="L8" s="46">
        <v>0</v>
      </c>
      <c r="M8" s="46">
        <v>0</v>
      </c>
      <c r="N8" s="46">
        <f>SUM(D8:M8)</f>
        <v>126846</v>
      </c>
      <c r="O8" s="47">
        <f t="shared" si="1"/>
        <v>10.337054844755929</v>
      </c>
      <c r="P8" s="9"/>
    </row>
    <row r="9" spans="1:133">
      <c r="A9" s="12"/>
      <c r="B9" s="25">
        <v>312.52</v>
      </c>
      <c r="C9" s="20" t="s">
        <v>97</v>
      </c>
      <c r="D9" s="46">
        <v>117283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117283</v>
      </c>
      <c r="L9" s="46">
        <v>0</v>
      </c>
      <c r="M9" s="46">
        <v>0</v>
      </c>
      <c r="N9" s="46">
        <f>SUM(D9:M9)</f>
        <v>234566</v>
      </c>
      <c r="O9" s="47">
        <f t="shared" si="1"/>
        <v>19.115475511368267</v>
      </c>
      <c r="P9" s="9"/>
    </row>
    <row r="10" spans="1:133">
      <c r="A10" s="12"/>
      <c r="B10" s="25">
        <v>312.60000000000002</v>
      </c>
      <c r="C10" s="20" t="s">
        <v>11</v>
      </c>
      <c r="D10" s="46">
        <v>1687791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1687791</v>
      </c>
      <c r="O10" s="47">
        <f t="shared" si="1"/>
        <v>137.54306902452939</v>
      </c>
      <c r="P10" s="9"/>
    </row>
    <row r="11" spans="1:133">
      <c r="A11" s="12"/>
      <c r="B11" s="25">
        <v>314.10000000000002</v>
      </c>
      <c r="C11" s="20" t="s">
        <v>12</v>
      </c>
      <c r="D11" s="46">
        <v>1415254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1415254</v>
      </c>
      <c r="O11" s="47">
        <f t="shared" si="1"/>
        <v>115.33322467606553</v>
      </c>
      <c r="P11" s="9"/>
    </row>
    <row r="12" spans="1:133">
      <c r="A12" s="12"/>
      <c r="B12" s="25">
        <v>314.8</v>
      </c>
      <c r="C12" s="20" t="s">
        <v>14</v>
      </c>
      <c r="D12" s="46">
        <v>44696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44696</v>
      </c>
      <c r="O12" s="47">
        <f t="shared" si="1"/>
        <v>3.6424089316274144</v>
      </c>
      <c r="P12" s="9"/>
    </row>
    <row r="13" spans="1:133">
      <c r="A13" s="12"/>
      <c r="B13" s="25">
        <v>315</v>
      </c>
      <c r="C13" s="20" t="s">
        <v>98</v>
      </c>
      <c r="D13" s="46">
        <v>609874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609874</v>
      </c>
      <c r="O13" s="47">
        <f t="shared" si="1"/>
        <v>49.700431912639559</v>
      </c>
      <c r="P13" s="9"/>
    </row>
    <row r="14" spans="1:133">
      <c r="A14" s="12"/>
      <c r="B14" s="25">
        <v>316</v>
      </c>
      <c r="C14" s="20" t="s">
        <v>99</v>
      </c>
      <c r="D14" s="46">
        <v>107386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107386</v>
      </c>
      <c r="O14" s="47">
        <f t="shared" si="1"/>
        <v>8.7512020210251809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1546407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268453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1814860</v>
      </c>
      <c r="O15" s="45">
        <f t="shared" si="1"/>
        <v>147.89829679732702</v>
      </c>
      <c r="P15" s="10"/>
    </row>
    <row r="16" spans="1:133">
      <c r="A16" s="12"/>
      <c r="B16" s="25">
        <v>322</v>
      </c>
      <c r="C16" s="20" t="s">
        <v>0</v>
      </c>
      <c r="D16" s="46">
        <v>121309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121309</v>
      </c>
      <c r="O16" s="47">
        <f t="shared" si="1"/>
        <v>9.8858283758454899</v>
      </c>
      <c r="P16" s="9"/>
    </row>
    <row r="17" spans="1:16">
      <c r="A17" s="12"/>
      <c r="B17" s="25">
        <v>323.10000000000002</v>
      </c>
      <c r="C17" s="20" t="s">
        <v>17</v>
      </c>
      <c r="D17" s="46">
        <v>1167306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1167306</v>
      </c>
      <c r="O17" s="47">
        <f t="shared" si="1"/>
        <v>95.127210496292065</v>
      </c>
      <c r="P17" s="9"/>
    </row>
    <row r="18" spans="1:16">
      <c r="A18" s="12"/>
      <c r="B18" s="25">
        <v>323.7</v>
      </c>
      <c r="C18" s="20" t="s">
        <v>82</v>
      </c>
      <c r="D18" s="46">
        <v>241942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241942</v>
      </c>
      <c r="O18" s="47">
        <f t="shared" si="1"/>
        <v>19.716567516909787</v>
      </c>
      <c r="P18" s="9"/>
    </row>
    <row r="19" spans="1:16">
      <c r="A19" s="12"/>
      <c r="B19" s="25">
        <v>324.72000000000003</v>
      </c>
      <c r="C19" s="20" t="s">
        <v>132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268453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268453</v>
      </c>
      <c r="O19" s="47">
        <f t="shared" si="1"/>
        <v>21.877027137152638</v>
      </c>
      <c r="P19" s="9"/>
    </row>
    <row r="20" spans="1:16">
      <c r="A20" s="12"/>
      <c r="B20" s="25">
        <v>329</v>
      </c>
      <c r="C20" s="20" t="s">
        <v>20</v>
      </c>
      <c r="D20" s="46">
        <v>15850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15850</v>
      </c>
      <c r="O20" s="47">
        <f t="shared" si="1"/>
        <v>1.2916632711270475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SUM(D22:D34)</f>
        <v>2033958</v>
      </c>
      <c r="E21" s="32">
        <f t="shared" si="5"/>
        <v>501246</v>
      </c>
      <c r="F21" s="32">
        <f t="shared" si="5"/>
        <v>0</v>
      </c>
      <c r="G21" s="32">
        <f t="shared" si="5"/>
        <v>5761435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8296639</v>
      </c>
      <c r="O21" s="45">
        <f t="shared" si="1"/>
        <v>676.1175943280906</v>
      </c>
      <c r="P21" s="10"/>
    </row>
    <row r="22" spans="1:16">
      <c r="A22" s="12"/>
      <c r="B22" s="25">
        <v>331.2</v>
      </c>
      <c r="C22" s="20" t="s">
        <v>21</v>
      </c>
      <c r="D22" s="46">
        <v>22301</v>
      </c>
      <c r="E22" s="46">
        <v>12846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35147</v>
      </c>
      <c r="O22" s="47">
        <f t="shared" si="1"/>
        <v>2.8642327438676554</v>
      </c>
      <c r="P22" s="9"/>
    </row>
    <row r="23" spans="1:16">
      <c r="A23" s="12"/>
      <c r="B23" s="25">
        <v>331.41</v>
      </c>
      <c r="C23" s="20" t="s">
        <v>24</v>
      </c>
      <c r="D23" s="46">
        <v>0</v>
      </c>
      <c r="E23" s="46">
        <v>0</v>
      </c>
      <c r="F23" s="46">
        <v>0</v>
      </c>
      <c r="G23" s="46">
        <v>5119982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5119982</v>
      </c>
      <c r="O23" s="47">
        <f t="shared" si="1"/>
        <v>417.24244152880777</v>
      </c>
      <c r="P23" s="9"/>
    </row>
    <row r="24" spans="1:16">
      <c r="A24" s="12"/>
      <c r="B24" s="25">
        <v>334.41</v>
      </c>
      <c r="C24" s="20" t="s">
        <v>27</v>
      </c>
      <c r="D24" s="46">
        <v>0</v>
      </c>
      <c r="E24" s="46">
        <v>0</v>
      </c>
      <c r="F24" s="46">
        <v>0</v>
      </c>
      <c r="G24" s="46">
        <v>641453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3" si="6">SUM(D24:M24)</f>
        <v>641453</v>
      </c>
      <c r="O24" s="47">
        <f t="shared" si="1"/>
        <v>52.273897807839624</v>
      </c>
      <c r="P24" s="9"/>
    </row>
    <row r="25" spans="1:16">
      <c r="A25" s="12"/>
      <c r="B25" s="25">
        <v>334.49</v>
      </c>
      <c r="C25" s="20" t="s">
        <v>28</v>
      </c>
      <c r="D25" s="46">
        <v>213189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213189</v>
      </c>
      <c r="O25" s="47">
        <f t="shared" si="1"/>
        <v>17.373400700839376</v>
      </c>
      <c r="P25" s="9"/>
    </row>
    <row r="26" spans="1:16">
      <c r="A26" s="12"/>
      <c r="B26" s="25">
        <v>334.5</v>
      </c>
      <c r="C26" s="20" t="s">
        <v>29</v>
      </c>
      <c r="D26" s="46">
        <v>0</v>
      </c>
      <c r="E26" s="46">
        <v>315936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315936</v>
      </c>
      <c r="O26" s="47">
        <f t="shared" si="1"/>
        <v>25.746556922826176</v>
      </c>
      <c r="P26" s="9"/>
    </row>
    <row r="27" spans="1:16">
      <c r="A27" s="12"/>
      <c r="B27" s="25">
        <v>335.12</v>
      </c>
      <c r="C27" s="20" t="s">
        <v>100</v>
      </c>
      <c r="D27" s="46">
        <v>104705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104705</v>
      </c>
      <c r="O27" s="47">
        <f t="shared" si="1"/>
        <v>8.5327194197701903</v>
      </c>
      <c r="P27" s="9"/>
    </row>
    <row r="28" spans="1:16">
      <c r="A28" s="12"/>
      <c r="B28" s="25">
        <v>335.14</v>
      </c>
      <c r="C28" s="20" t="s">
        <v>101</v>
      </c>
      <c r="D28" s="46">
        <v>5512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5512</v>
      </c>
      <c r="O28" s="47">
        <f t="shared" si="1"/>
        <v>0.44918914513894548</v>
      </c>
      <c r="P28" s="9"/>
    </row>
    <row r="29" spans="1:16">
      <c r="A29" s="12"/>
      <c r="B29" s="25">
        <v>335.15</v>
      </c>
      <c r="C29" s="20" t="s">
        <v>102</v>
      </c>
      <c r="D29" s="46">
        <v>3992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3992</v>
      </c>
      <c r="O29" s="47">
        <f t="shared" si="1"/>
        <v>0.32531985983212452</v>
      </c>
      <c r="P29" s="9"/>
    </row>
    <row r="30" spans="1:16">
      <c r="A30" s="12"/>
      <c r="B30" s="25">
        <v>335.16</v>
      </c>
      <c r="C30" s="20" t="s">
        <v>103</v>
      </c>
      <c r="D30" s="46">
        <v>351329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351329</v>
      </c>
      <c r="O30" s="47">
        <f t="shared" si="1"/>
        <v>28.63083693260533</v>
      </c>
      <c r="P30" s="9"/>
    </row>
    <row r="31" spans="1:16">
      <c r="A31" s="12"/>
      <c r="B31" s="25">
        <v>335.18</v>
      </c>
      <c r="C31" s="20" t="s">
        <v>104</v>
      </c>
      <c r="D31" s="46">
        <v>1031978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1031978</v>
      </c>
      <c r="O31" s="47">
        <f t="shared" si="1"/>
        <v>84.098932442343738</v>
      </c>
      <c r="P31" s="9"/>
    </row>
    <row r="32" spans="1:16">
      <c r="A32" s="12"/>
      <c r="B32" s="25">
        <v>335.19</v>
      </c>
      <c r="C32" s="20" t="s">
        <v>105</v>
      </c>
      <c r="D32" s="46">
        <v>273024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273024</v>
      </c>
      <c r="O32" s="47">
        <f t="shared" si="1"/>
        <v>22.249531415532555</v>
      </c>
      <c r="P32" s="9"/>
    </row>
    <row r="33" spans="1:16">
      <c r="A33" s="12"/>
      <c r="B33" s="25">
        <v>335.49</v>
      </c>
      <c r="C33" s="20" t="s">
        <v>36</v>
      </c>
      <c r="D33" s="46">
        <v>18341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18341</v>
      </c>
      <c r="O33" s="47">
        <f t="shared" si="1"/>
        <v>1.4946622117186863</v>
      </c>
      <c r="P33" s="9"/>
    </row>
    <row r="34" spans="1:16">
      <c r="A34" s="12"/>
      <c r="B34" s="25">
        <v>338</v>
      </c>
      <c r="C34" s="20" t="s">
        <v>38</v>
      </c>
      <c r="D34" s="46">
        <v>9587</v>
      </c>
      <c r="E34" s="46">
        <v>172464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182051</v>
      </c>
      <c r="O34" s="47">
        <f t="shared" si="1"/>
        <v>14.835873196968462</v>
      </c>
      <c r="P34" s="9"/>
    </row>
    <row r="35" spans="1:16" ht="15.75">
      <c r="A35" s="29" t="s">
        <v>43</v>
      </c>
      <c r="B35" s="30"/>
      <c r="C35" s="31"/>
      <c r="D35" s="32">
        <f t="shared" ref="D35:M35" si="7">SUM(D36:D42)</f>
        <v>1978551</v>
      </c>
      <c r="E35" s="32">
        <f t="shared" si="7"/>
        <v>2832573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18066773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22877897</v>
      </c>
      <c r="O35" s="45">
        <f t="shared" si="1"/>
        <v>1864.3873359954364</v>
      </c>
      <c r="P35" s="10"/>
    </row>
    <row r="36" spans="1:16">
      <c r="A36" s="12"/>
      <c r="B36" s="25">
        <v>341.3</v>
      </c>
      <c r="C36" s="20" t="s">
        <v>107</v>
      </c>
      <c r="D36" s="46">
        <v>1330000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1330000</v>
      </c>
      <c r="O36" s="47">
        <f t="shared" si="1"/>
        <v>108.38562464346835</v>
      </c>
      <c r="P36" s="9"/>
    </row>
    <row r="37" spans="1:16">
      <c r="A37" s="12"/>
      <c r="B37" s="25">
        <v>342.2</v>
      </c>
      <c r="C37" s="20" t="s">
        <v>49</v>
      </c>
      <c r="D37" s="46">
        <v>0</v>
      </c>
      <c r="E37" s="46">
        <v>2167543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2167543</v>
      </c>
      <c r="O37" s="47">
        <f t="shared" ref="O37:O58" si="9">(N37/O$60)</f>
        <v>176.63947518539646</v>
      </c>
      <c r="P37" s="9"/>
    </row>
    <row r="38" spans="1:16">
      <c r="A38" s="12"/>
      <c r="B38" s="25">
        <v>343.2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3940326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3940326</v>
      </c>
      <c r="O38" s="47">
        <f t="shared" si="9"/>
        <v>321.10879308939775</v>
      </c>
      <c r="P38" s="9"/>
    </row>
    <row r="39" spans="1:16">
      <c r="A39" s="12"/>
      <c r="B39" s="25">
        <v>343.4</v>
      </c>
      <c r="C39" s="20" t="s">
        <v>51</v>
      </c>
      <c r="D39" s="46">
        <v>530156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530156</v>
      </c>
      <c r="O39" s="47">
        <f t="shared" si="9"/>
        <v>43.203976856001958</v>
      </c>
      <c r="P39" s="9"/>
    </row>
    <row r="40" spans="1:16">
      <c r="A40" s="12"/>
      <c r="B40" s="25">
        <v>343.6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14126447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14126447</v>
      </c>
      <c r="O40" s="47">
        <f t="shared" si="9"/>
        <v>1151.2058511938717</v>
      </c>
      <c r="P40" s="9"/>
    </row>
    <row r="41" spans="1:16">
      <c r="A41" s="12"/>
      <c r="B41" s="25">
        <v>344.1</v>
      </c>
      <c r="C41" s="20" t="s">
        <v>108</v>
      </c>
      <c r="D41" s="46">
        <v>0</v>
      </c>
      <c r="E41" s="46">
        <v>664630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664630</v>
      </c>
      <c r="O41" s="47">
        <f t="shared" si="9"/>
        <v>54.16265992991606</v>
      </c>
      <c r="P41" s="9"/>
    </row>
    <row r="42" spans="1:16">
      <c r="A42" s="12"/>
      <c r="B42" s="25">
        <v>347.2</v>
      </c>
      <c r="C42" s="20" t="s">
        <v>55</v>
      </c>
      <c r="D42" s="46">
        <v>118395</v>
      </c>
      <c r="E42" s="46">
        <v>400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118795</v>
      </c>
      <c r="O42" s="47">
        <f t="shared" si="9"/>
        <v>9.6809550973840768</v>
      </c>
      <c r="P42" s="9"/>
    </row>
    <row r="43" spans="1:16" ht="15.75">
      <c r="A43" s="29" t="s">
        <v>44</v>
      </c>
      <c r="B43" s="30"/>
      <c r="C43" s="31"/>
      <c r="D43" s="32">
        <f t="shared" ref="D43:M43" si="10">SUM(D44:D44)</f>
        <v>60240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60240</v>
      </c>
      <c r="O43" s="45">
        <f t="shared" si="9"/>
        <v>4.9091353597913781</v>
      </c>
      <c r="P43" s="10"/>
    </row>
    <row r="44" spans="1:16">
      <c r="A44" s="13"/>
      <c r="B44" s="39">
        <v>351.1</v>
      </c>
      <c r="C44" s="21" t="s">
        <v>58</v>
      </c>
      <c r="D44" s="46">
        <v>60240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60240</v>
      </c>
      <c r="O44" s="47">
        <f t="shared" si="9"/>
        <v>4.9091353597913781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SUM(D46:D54)</f>
        <v>363003</v>
      </c>
      <c r="E45" s="32">
        <f t="shared" si="11"/>
        <v>677103</v>
      </c>
      <c r="F45" s="32">
        <f t="shared" si="11"/>
        <v>0</v>
      </c>
      <c r="G45" s="32">
        <f t="shared" si="11"/>
        <v>1800</v>
      </c>
      <c r="H45" s="32">
        <f t="shared" si="11"/>
        <v>0</v>
      </c>
      <c r="I45" s="32">
        <f t="shared" si="11"/>
        <v>771384</v>
      </c>
      <c r="J45" s="32">
        <f t="shared" si="11"/>
        <v>0</v>
      </c>
      <c r="K45" s="32">
        <f t="shared" si="11"/>
        <v>3338390</v>
      </c>
      <c r="L45" s="32">
        <f t="shared" si="11"/>
        <v>0</v>
      </c>
      <c r="M45" s="32">
        <f t="shared" si="11"/>
        <v>0</v>
      </c>
      <c r="N45" s="32">
        <f>SUM(D45:M45)</f>
        <v>5151680</v>
      </c>
      <c r="O45" s="45">
        <f t="shared" si="9"/>
        <v>419.82560508516013</v>
      </c>
      <c r="P45" s="10"/>
    </row>
    <row r="46" spans="1:16">
      <c r="A46" s="12"/>
      <c r="B46" s="25">
        <v>361.1</v>
      </c>
      <c r="C46" s="20" t="s">
        <v>60</v>
      </c>
      <c r="D46" s="46">
        <v>138438</v>
      </c>
      <c r="E46" s="46">
        <v>2293</v>
      </c>
      <c r="F46" s="46">
        <v>0</v>
      </c>
      <c r="G46" s="46">
        <v>1800</v>
      </c>
      <c r="H46" s="46">
        <v>0</v>
      </c>
      <c r="I46" s="46">
        <v>23509</v>
      </c>
      <c r="J46" s="46">
        <v>0</v>
      </c>
      <c r="K46" s="46">
        <v>1403071</v>
      </c>
      <c r="L46" s="46">
        <v>0</v>
      </c>
      <c r="M46" s="46">
        <v>0</v>
      </c>
      <c r="N46" s="46">
        <f>SUM(D46:M46)</f>
        <v>1569111</v>
      </c>
      <c r="O46" s="47">
        <f t="shared" si="9"/>
        <v>127.87148561649417</v>
      </c>
      <c r="P46" s="9"/>
    </row>
    <row r="47" spans="1:16">
      <c r="A47" s="12"/>
      <c r="B47" s="25">
        <v>361.3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-1115840</v>
      </c>
      <c r="L47" s="46">
        <v>0</v>
      </c>
      <c r="M47" s="46">
        <v>0</v>
      </c>
      <c r="N47" s="46">
        <f t="shared" ref="N47:N54" si="12">SUM(D47:M47)</f>
        <v>-1115840</v>
      </c>
      <c r="O47" s="47">
        <f t="shared" si="9"/>
        <v>-90.933094287344147</v>
      </c>
      <c r="P47" s="9"/>
    </row>
    <row r="48" spans="1:16">
      <c r="A48" s="12"/>
      <c r="B48" s="25">
        <v>361.4</v>
      </c>
      <c r="C48" s="20" t="s">
        <v>136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1405374</v>
      </c>
      <c r="L48" s="46">
        <v>0</v>
      </c>
      <c r="M48" s="46">
        <v>0</v>
      </c>
      <c r="N48" s="46">
        <f t="shared" si="12"/>
        <v>1405374</v>
      </c>
      <c r="O48" s="47">
        <f t="shared" si="9"/>
        <v>114.52807432157118</v>
      </c>
      <c r="P48" s="9"/>
    </row>
    <row r="49" spans="1:119">
      <c r="A49" s="12"/>
      <c r="B49" s="25">
        <v>362</v>
      </c>
      <c r="C49" s="20" t="s">
        <v>62</v>
      </c>
      <c r="D49" s="46">
        <v>43834</v>
      </c>
      <c r="E49" s="46">
        <v>527480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571314</v>
      </c>
      <c r="O49" s="47">
        <f t="shared" si="9"/>
        <v>46.558063727487571</v>
      </c>
      <c r="P49" s="9"/>
    </row>
    <row r="50" spans="1:119">
      <c r="A50" s="12"/>
      <c r="B50" s="25">
        <v>364</v>
      </c>
      <c r="C50" s="20" t="s">
        <v>109</v>
      </c>
      <c r="D50" s="46">
        <v>11345</v>
      </c>
      <c r="E50" s="46">
        <v>0</v>
      </c>
      <c r="F50" s="46">
        <v>0</v>
      </c>
      <c r="G50" s="46">
        <v>0</v>
      </c>
      <c r="H50" s="46">
        <v>0</v>
      </c>
      <c r="I50" s="46">
        <v>1710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13055</v>
      </c>
      <c r="O50" s="47">
        <f t="shared" si="9"/>
        <v>1.0638904734740444</v>
      </c>
      <c r="P50" s="9"/>
    </row>
    <row r="51" spans="1:119">
      <c r="A51" s="12"/>
      <c r="B51" s="25">
        <v>365</v>
      </c>
      <c r="C51" s="20" t="s">
        <v>110</v>
      </c>
      <c r="D51" s="46">
        <v>2553</v>
      </c>
      <c r="E51" s="46">
        <v>77760</v>
      </c>
      <c r="F51" s="46">
        <v>0</v>
      </c>
      <c r="G51" s="46">
        <v>0</v>
      </c>
      <c r="H51" s="46">
        <v>0</v>
      </c>
      <c r="I51" s="46">
        <v>747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81060</v>
      </c>
      <c r="O51" s="47">
        <f t="shared" si="9"/>
        <v>6.6058185966913863</v>
      </c>
      <c r="P51" s="9"/>
    </row>
    <row r="52" spans="1:119">
      <c r="A52" s="12"/>
      <c r="B52" s="25">
        <v>366</v>
      </c>
      <c r="C52" s="20" t="s">
        <v>65</v>
      </c>
      <c r="D52" s="46">
        <v>52453</v>
      </c>
      <c r="E52" s="46">
        <v>10000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62453</v>
      </c>
      <c r="O52" s="47">
        <f t="shared" si="9"/>
        <v>5.0894792600440066</v>
      </c>
      <c r="P52" s="9"/>
    </row>
    <row r="53" spans="1:119">
      <c r="A53" s="12"/>
      <c r="B53" s="25">
        <v>368</v>
      </c>
      <c r="C53" s="20" t="s">
        <v>66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1645785</v>
      </c>
      <c r="L53" s="46">
        <v>0</v>
      </c>
      <c r="M53" s="46">
        <v>0</v>
      </c>
      <c r="N53" s="46">
        <f t="shared" si="12"/>
        <v>1645785</v>
      </c>
      <c r="O53" s="47">
        <f t="shared" si="9"/>
        <v>134.11987613071469</v>
      </c>
      <c r="P53" s="9"/>
    </row>
    <row r="54" spans="1:119">
      <c r="A54" s="12"/>
      <c r="B54" s="25">
        <v>369.9</v>
      </c>
      <c r="C54" s="20" t="s">
        <v>68</v>
      </c>
      <c r="D54" s="46">
        <v>114380</v>
      </c>
      <c r="E54" s="46">
        <v>59570</v>
      </c>
      <c r="F54" s="46">
        <v>0</v>
      </c>
      <c r="G54" s="46">
        <v>0</v>
      </c>
      <c r="H54" s="46">
        <v>0</v>
      </c>
      <c r="I54" s="46">
        <v>745418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919368</v>
      </c>
      <c r="O54" s="47">
        <f t="shared" si="9"/>
        <v>74.922011246027225</v>
      </c>
      <c r="P54" s="9"/>
    </row>
    <row r="55" spans="1:119" ht="15.75">
      <c r="A55" s="29" t="s">
        <v>45</v>
      </c>
      <c r="B55" s="30"/>
      <c r="C55" s="31"/>
      <c r="D55" s="32">
        <f t="shared" ref="D55:M55" si="13">SUM(D56:D57)</f>
        <v>2049571</v>
      </c>
      <c r="E55" s="32">
        <f t="shared" si="13"/>
        <v>636525</v>
      </c>
      <c r="F55" s="32">
        <f t="shared" si="13"/>
        <v>368185</v>
      </c>
      <c r="G55" s="32">
        <f t="shared" si="13"/>
        <v>0</v>
      </c>
      <c r="H55" s="32">
        <f t="shared" si="13"/>
        <v>0</v>
      </c>
      <c r="I55" s="32">
        <f t="shared" si="13"/>
        <v>0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>SUM(D55:M55)</f>
        <v>3054281</v>
      </c>
      <c r="O55" s="45">
        <f t="shared" si="9"/>
        <v>248.90237144487003</v>
      </c>
      <c r="P55" s="9"/>
    </row>
    <row r="56" spans="1:119">
      <c r="A56" s="12"/>
      <c r="B56" s="25">
        <v>381</v>
      </c>
      <c r="C56" s="20" t="s">
        <v>69</v>
      </c>
      <c r="D56" s="46">
        <v>1120000</v>
      </c>
      <c r="E56" s="46">
        <v>171739</v>
      </c>
      <c r="F56" s="46">
        <v>368185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1659924</v>
      </c>
      <c r="O56" s="47">
        <f t="shared" si="9"/>
        <v>135.27210496292071</v>
      </c>
      <c r="P56" s="9"/>
    </row>
    <row r="57" spans="1:119" ht="15.75" thickBot="1">
      <c r="A57" s="12"/>
      <c r="B57" s="25">
        <v>384</v>
      </c>
      <c r="C57" s="20" t="s">
        <v>85</v>
      </c>
      <c r="D57" s="46">
        <v>929571</v>
      </c>
      <c r="E57" s="46">
        <v>464786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1394357</v>
      </c>
      <c r="O57" s="47">
        <f t="shared" si="9"/>
        <v>113.63026648194931</v>
      </c>
      <c r="P57" s="9"/>
    </row>
    <row r="58" spans="1:119" ht="16.5" thickBot="1">
      <c r="A58" s="14" t="s">
        <v>56</v>
      </c>
      <c r="B58" s="23"/>
      <c r="C58" s="22"/>
      <c r="D58" s="15">
        <f t="shared" ref="D58:M58" si="14">SUM(D5,D15,D21,D35,D43,D45,D55)</f>
        <v>16882964</v>
      </c>
      <c r="E58" s="15">
        <f t="shared" si="14"/>
        <v>4830677</v>
      </c>
      <c r="F58" s="15">
        <f t="shared" si="14"/>
        <v>368185</v>
      </c>
      <c r="G58" s="15">
        <f t="shared" si="14"/>
        <v>5763235</v>
      </c>
      <c r="H58" s="15">
        <f t="shared" si="14"/>
        <v>0</v>
      </c>
      <c r="I58" s="15">
        <f t="shared" si="14"/>
        <v>19106610</v>
      </c>
      <c r="J58" s="15">
        <f t="shared" si="14"/>
        <v>0</v>
      </c>
      <c r="K58" s="15">
        <f t="shared" si="14"/>
        <v>3519096</v>
      </c>
      <c r="L58" s="15">
        <f t="shared" si="14"/>
        <v>0</v>
      </c>
      <c r="M58" s="15">
        <f t="shared" si="14"/>
        <v>0</v>
      </c>
      <c r="N58" s="15">
        <f>SUM(D58:M58)</f>
        <v>50470767</v>
      </c>
      <c r="O58" s="38">
        <f t="shared" si="9"/>
        <v>4113.0117349849234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137</v>
      </c>
      <c r="M60" s="118"/>
      <c r="N60" s="118"/>
      <c r="O60" s="43">
        <v>12271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88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8459879</v>
      </c>
      <c r="E5" s="27">
        <f t="shared" si="0"/>
        <v>179774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168568</v>
      </c>
      <c r="L5" s="27">
        <f t="shared" si="0"/>
        <v>0</v>
      </c>
      <c r="M5" s="27">
        <f t="shared" si="0"/>
        <v>0</v>
      </c>
      <c r="N5" s="28">
        <f>SUM(D5:M5)</f>
        <v>8808221</v>
      </c>
      <c r="O5" s="33">
        <f t="shared" ref="O5:O36" si="1">(N5/O$64)</f>
        <v>714.83695828599252</v>
      </c>
      <c r="P5" s="6"/>
    </row>
    <row r="6" spans="1:133">
      <c r="A6" s="12"/>
      <c r="B6" s="25">
        <v>311</v>
      </c>
      <c r="C6" s="20" t="s">
        <v>2</v>
      </c>
      <c r="D6" s="46">
        <v>3513142</v>
      </c>
      <c r="E6" s="46">
        <v>116498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3629640</v>
      </c>
      <c r="O6" s="47">
        <f t="shared" si="1"/>
        <v>294.56581723746143</v>
      </c>
      <c r="P6" s="9"/>
    </row>
    <row r="7" spans="1:133">
      <c r="A7" s="12"/>
      <c r="B7" s="25">
        <v>312.41000000000003</v>
      </c>
      <c r="C7" s="20" t="s">
        <v>113</v>
      </c>
      <c r="D7" s="46">
        <v>1024602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1024602</v>
      </c>
      <c r="O7" s="47">
        <f t="shared" si="1"/>
        <v>83.15224801168641</v>
      </c>
      <c r="P7" s="9"/>
    </row>
    <row r="8" spans="1:133">
      <c r="A8" s="12"/>
      <c r="B8" s="25">
        <v>312.51</v>
      </c>
      <c r="C8" s="20" t="s">
        <v>77</v>
      </c>
      <c r="D8" s="46">
        <v>0</v>
      </c>
      <c r="E8" s="46">
        <v>63276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63275</v>
      </c>
      <c r="L8" s="46">
        <v>0</v>
      </c>
      <c r="M8" s="46">
        <v>0</v>
      </c>
      <c r="N8" s="46">
        <f>SUM(D8:M8)</f>
        <v>126551</v>
      </c>
      <c r="O8" s="47">
        <f t="shared" si="1"/>
        <v>10.27032949196559</v>
      </c>
      <c r="P8" s="9"/>
    </row>
    <row r="9" spans="1:133">
      <c r="A9" s="12"/>
      <c r="B9" s="25">
        <v>312.52</v>
      </c>
      <c r="C9" s="20" t="s">
        <v>97</v>
      </c>
      <c r="D9" s="46">
        <v>105293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105293</v>
      </c>
      <c r="L9" s="46">
        <v>0</v>
      </c>
      <c r="M9" s="46">
        <v>0</v>
      </c>
      <c r="N9" s="46">
        <f>SUM(D9:M9)</f>
        <v>210586</v>
      </c>
      <c r="O9" s="47">
        <f t="shared" si="1"/>
        <v>17.090245090082778</v>
      </c>
      <c r="P9" s="9"/>
    </row>
    <row r="10" spans="1:133">
      <c r="A10" s="12"/>
      <c r="B10" s="25">
        <v>312.60000000000002</v>
      </c>
      <c r="C10" s="20" t="s">
        <v>11</v>
      </c>
      <c r="D10" s="46">
        <v>1613177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1613177</v>
      </c>
      <c r="O10" s="47">
        <f t="shared" si="1"/>
        <v>130.918438565168</v>
      </c>
      <c r="P10" s="9"/>
    </row>
    <row r="11" spans="1:133">
      <c r="A11" s="12"/>
      <c r="B11" s="25">
        <v>314.10000000000002</v>
      </c>
      <c r="C11" s="20" t="s">
        <v>12</v>
      </c>
      <c r="D11" s="46">
        <v>1401798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1401798</v>
      </c>
      <c r="O11" s="47">
        <f t="shared" si="1"/>
        <v>113.76383703944165</v>
      </c>
      <c r="P11" s="9"/>
    </row>
    <row r="12" spans="1:133">
      <c r="A12" s="12"/>
      <c r="B12" s="25">
        <v>314.8</v>
      </c>
      <c r="C12" s="20" t="s">
        <v>14</v>
      </c>
      <c r="D12" s="46">
        <v>50546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50546</v>
      </c>
      <c r="O12" s="47">
        <f t="shared" si="1"/>
        <v>4.1020938159389706</v>
      </c>
      <c r="P12" s="9"/>
    </row>
    <row r="13" spans="1:133">
      <c r="A13" s="12"/>
      <c r="B13" s="25">
        <v>315</v>
      </c>
      <c r="C13" s="20" t="s">
        <v>98</v>
      </c>
      <c r="D13" s="46">
        <v>650514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650514</v>
      </c>
      <c r="O13" s="47">
        <f t="shared" si="1"/>
        <v>52.792890764486287</v>
      </c>
      <c r="P13" s="9"/>
    </row>
    <row r="14" spans="1:133">
      <c r="A14" s="12"/>
      <c r="B14" s="25">
        <v>316</v>
      </c>
      <c r="C14" s="20" t="s">
        <v>99</v>
      </c>
      <c r="D14" s="46">
        <v>100807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100807</v>
      </c>
      <c r="O14" s="47">
        <f t="shared" si="1"/>
        <v>8.1810582697614027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1704114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778305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2482419</v>
      </c>
      <c r="O15" s="45">
        <f t="shared" si="1"/>
        <v>201.46234377536115</v>
      </c>
      <c r="P15" s="10"/>
    </row>
    <row r="16" spans="1:133">
      <c r="A16" s="12"/>
      <c r="B16" s="25">
        <v>322</v>
      </c>
      <c r="C16" s="20" t="s">
        <v>0</v>
      </c>
      <c r="D16" s="46">
        <v>272268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272268</v>
      </c>
      <c r="O16" s="47">
        <f t="shared" si="1"/>
        <v>22.096088297354324</v>
      </c>
      <c r="P16" s="9"/>
    </row>
    <row r="17" spans="1:16">
      <c r="A17" s="12"/>
      <c r="B17" s="25">
        <v>323.10000000000002</v>
      </c>
      <c r="C17" s="20" t="s">
        <v>17</v>
      </c>
      <c r="D17" s="46">
        <v>1170590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1170590</v>
      </c>
      <c r="O17" s="47">
        <f t="shared" si="1"/>
        <v>95</v>
      </c>
      <c r="P17" s="9"/>
    </row>
    <row r="18" spans="1:16">
      <c r="A18" s="12"/>
      <c r="B18" s="25">
        <v>323.7</v>
      </c>
      <c r="C18" s="20" t="s">
        <v>82</v>
      </c>
      <c r="D18" s="46">
        <v>242256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242256</v>
      </c>
      <c r="O18" s="47">
        <f t="shared" si="1"/>
        <v>19.660444732997888</v>
      </c>
      <c r="P18" s="9"/>
    </row>
    <row r="19" spans="1:16">
      <c r="A19" s="12"/>
      <c r="B19" s="25">
        <v>324.72000000000003</v>
      </c>
      <c r="C19" s="20" t="s">
        <v>132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778305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778305</v>
      </c>
      <c r="O19" s="47">
        <f t="shared" si="1"/>
        <v>63.163853270572957</v>
      </c>
      <c r="P19" s="9"/>
    </row>
    <row r="20" spans="1:16">
      <c r="A20" s="12"/>
      <c r="B20" s="25">
        <v>329</v>
      </c>
      <c r="C20" s="20" t="s">
        <v>20</v>
      </c>
      <c r="D20" s="46">
        <v>19000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19000</v>
      </c>
      <c r="O20" s="47">
        <f t="shared" si="1"/>
        <v>1.5419574744359681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SUM(D22:D37)</f>
        <v>2061139</v>
      </c>
      <c r="E21" s="32">
        <f t="shared" si="5"/>
        <v>322113</v>
      </c>
      <c r="F21" s="32">
        <f t="shared" si="5"/>
        <v>0</v>
      </c>
      <c r="G21" s="32">
        <f t="shared" si="5"/>
        <v>1801117</v>
      </c>
      <c r="H21" s="32">
        <f t="shared" si="5"/>
        <v>0</v>
      </c>
      <c r="I21" s="32">
        <f t="shared" si="5"/>
        <v>10638</v>
      </c>
      <c r="J21" s="32">
        <f t="shared" si="5"/>
        <v>0</v>
      </c>
      <c r="K21" s="32">
        <f t="shared" si="5"/>
        <v>512</v>
      </c>
      <c r="L21" s="32">
        <f t="shared" si="5"/>
        <v>0</v>
      </c>
      <c r="M21" s="32">
        <f t="shared" si="5"/>
        <v>0</v>
      </c>
      <c r="N21" s="44">
        <f t="shared" si="4"/>
        <v>4195519</v>
      </c>
      <c r="O21" s="45">
        <f t="shared" si="1"/>
        <v>340.49009900990097</v>
      </c>
      <c r="P21" s="10"/>
    </row>
    <row r="22" spans="1:16">
      <c r="A22" s="12"/>
      <c r="B22" s="25">
        <v>331.2</v>
      </c>
      <c r="C22" s="20" t="s">
        <v>21</v>
      </c>
      <c r="D22" s="46">
        <v>45335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45335</v>
      </c>
      <c r="O22" s="47">
        <f t="shared" si="1"/>
        <v>3.6791916896607693</v>
      </c>
      <c r="P22" s="9"/>
    </row>
    <row r="23" spans="1:16">
      <c r="A23" s="12"/>
      <c r="B23" s="25">
        <v>331.41</v>
      </c>
      <c r="C23" s="20" t="s">
        <v>24</v>
      </c>
      <c r="D23" s="46">
        <v>0</v>
      </c>
      <c r="E23" s="46">
        <v>0</v>
      </c>
      <c r="F23" s="46">
        <v>0</v>
      </c>
      <c r="G23" s="46">
        <v>1121256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1121256</v>
      </c>
      <c r="O23" s="47">
        <f t="shared" si="1"/>
        <v>90.996266839798736</v>
      </c>
      <c r="P23" s="9"/>
    </row>
    <row r="24" spans="1:16">
      <c r="A24" s="12"/>
      <c r="B24" s="25">
        <v>331.5</v>
      </c>
      <c r="C24" s="20" t="s">
        <v>23</v>
      </c>
      <c r="D24" s="46">
        <v>47938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47938</v>
      </c>
      <c r="O24" s="47">
        <f t="shared" si="1"/>
        <v>3.8904398636584969</v>
      </c>
      <c r="P24" s="9"/>
    </row>
    <row r="25" spans="1:16">
      <c r="A25" s="12"/>
      <c r="B25" s="25">
        <v>334.41</v>
      </c>
      <c r="C25" s="20" t="s">
        <v>27</v>
      </c>
      <c r="D25" s="46">
        <v>0</v>
      </c>
      <c r="E25" s="46">
        <v>0</v>
      </c>
      <c r="F25" s="46">
        <v>0</v>
      </c>
      <c r="G25" s="46">
        <v>679861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6" si="6">SUM(D25:M25)</f>
        <v>679861</v>
      </c>
      <c r="O25" s="47">
        <f t="shared" si="1"/>
        <v>55.174565817237465</v>
      </c>
      <c r="P25" s="9"/>
    </row>
    <row r="26" spans="1:16">
      <c r="A26" s="12"/>
      <c r="B26" s="25">
        <v>334.49</v>
      </c>
      <c r="C26" s="20" t="s">
        <v>28</v>
      </c>
      <c r="D26" s="46">
        <v>157431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157431</v>
      </c>
      <c r="O26" s="47">
        <f t="shared" si="1"/>
        <v>12.776416166206785</v>
      </c>
      <c r="P26" s="9"/>
    </row>
    <row r="27" spans="1:16">
      <c r="A27" s="12"/>
      <c r="B27" s="25">
        <v>334.5</v>
      </c>
      <c r="C27" s="20" t="s">
        <v>29</v>
      </c>
      <c r="D27" s="46">
        <v>0</v>
      </c>
      <c r="E27" s="46">
        <v>164450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164450</v>
      </c>
      <c r="O27" s="47">
        <f t="shared" si="1"/>
        <v>13.346047719526052</v>
      </c>
      <c r="P27" s="9"/>
    </row>
    <row r="28" spans="1:16">
      <c r="A28" s="12"/>
      <c r="B28" s="25">
        <v>334.9</v>
      </c>
      <c r="C28" s="20" t="s">
        <v>30</v>
      </c>
      <c r="D28" s="46">
        <v>101992</v>
      </c>
      <c r="E28" s="46">
        <v>0</v>
      </c>
      <c r="F28" s="46">
        <v>0</v>
      </c>
      <c r="G28" s="46">
        <v>0</v>
      </c>
      <c r="H28" s="46">
        <v>0</v>
      </c>
      <c r="I28" s="46">
        <v>10638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112630</v>
      </c>
      <c r="O28" s="47">
        <f t="shared" si="1"/>
        <v>9.1405615971433214</v>
      </c>
      <c r="P28" s="9"/>
    </row>
    <row r="29" spans="1:16">
      <c r="A29" s="12"/>
      <c r="B29" s="25">
        <v>335.12</v>
      </c>
      <c r="C29" s="20" t="s">
        <v>100</v>
      </c>
      <c r="D29" s="46">
        <v>95324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95324</v>
      </c>
      <c r="O29" s="47">
        <f t="shared" si="1"/>
        <v>7.7360818049018016</v>
      </c>
      <c r="P29" s="9"/>
    </row>
    <row r="30" spans="1:16">
      <c r="A30" s="12"/>
      <c r="B30" s="25">
        <v>335.14</v>
      </c>
      <c r="C30" s="20" t="s">
        <v>101</v>
      </c>
      <c r="D30" s="46">
        <v>5304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5304</v>
      </c>
      <c r="O30" s="47">
        <f t="shared" si="1"/>
        <v>0.43044960233728291</v>
      </c>
      <c r="P30" s="9"/>
    </row>
    <row r="31" spans="1:16">
      <c r="A31" s="12"/>
      <c r="B31" s="25">
        <v>335.15</v>
      </c>
      <c r="C31" s="20" t="s">
        <v>102</v>
      </c>
      <c r="D31" s="46">
        <v>18918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18918</v>
      </c>
      <c r="O31" s="47">
        <f t="shared" si="1"/>
        <v>1.5353027105989288</v>
      </c>
      <c r="P31" s="9"/>
    </row>
    <row r="32" spans="1:16">
      <c r="A32" s="12"/>
      <c r="B32" s="25">
        <v>335.16</v>
      </c>
      <c r="C32" s="20" t="s">
        <v>103</v>
      </c>
      <c r="D32" s="46">
        <v>305029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305029</v>
      </c>
      <c r="O32" s="47">
        <f t="shared" si="1"/>
        <v>24.754828761564681</v>
      </c>
      <c r="P32" s="9"/>
    </row>
    <row r="33" spans="1:16">
      <c r="A33" s="12"/>
      <c r="B33" s="25">
        <v>335.18</v>
      </c>
      <c r="C33" s="20" t="s">
        <v>104</v>
      </c>
      <c r="D33" s="46">
        <v>973887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973887</v>
      </c>
      <c r="O33" s="47">
        <f t="shared" si="1"/>
        <v>79.036438889790617</v>
      </c>
      <c r="P33" s="9"/>
    </row>
    <row r="34" spans="1:16">
      <c r="A34" s="12"/>
      <c r="B34" s="25">
        <v>335.19</v>
      </c>
      <c r="C34" s="20" t="s">
        <v>105</v>
      </c>
      <c r="D34" s="46">
        <v>279623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279623</v>
      </c>
      <c r="O34" s="47">
        <f t="shared" si="1"/>
        <v>22.692988151274143</v>
      </c>
      <c r="P34" s="9"/>
    </row>
    <row r="35" spans="1:16">
      <c r="A35" s="12"/>
      <c r="B35" s="25">
        <v>335.21</v>
      </c>
      <c r="C35" s="20" t="s">
        <v>83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512</v>
      </c>
      <c r="L35" s="46">
        <v>0</v>
      </c>
      <c r="M35" s="46">
        <v>0</v>
      </c>
      <c r="N35" s="46">
        <f t="shared" si="6"/>
        <v>512</v>
      </c>
      <c r="O35" s="47">
        <f t="shared" si="1"/>
        <v>4.1551696153221879E-2</v>
      </c>
      <c r="P35" s="9"/>
    </row>
    <row r="36" spans="1:16">
      <c r="A36" s="12"/>
      <c r="B36" s="25">
        <v>335.49</v>
      </c>
      <c r="C36" s="20" t="s">
        <v>36</v>
      </c>
      <c r="D36" s="46">
        <v>16777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16777</v>
      </c>
      <c r="O36" s="47">
        <f t="shared" si="1"/>
        <v>1.3615484499269599</v>
      </c>
      <c r="P36" s="9"/>
    </row>
    <row r="37" spans="1:16">
      <c r="A37" s="12"/>
      <c r="B37" s="25">
        <v>338</v>
      </c>
      <c r="C37" s="20" t="s">
        <v>38</v>
      </c>
      <c r="D37" s="46">
        <v>13581</v>
      </c>
      <c r="E37" s="46">
        <v>157663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171244</v>
      </c>
      <c r="O37" s="47">
        <f t="shared" ref="O37:O62" si="7">(N37/O$64)</f>
        <v>13.897419250121734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SUM(D39:D46)</f>
        <v>1951972</v>
      </c>
      <c r="E38" s="32">
        <f t="shared" si="8"/>
        <v>2722163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17513997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22188132</v>
      </c>
      <c r="O38" s="45">
        <f t="shared" si="7"/>
        <v>1800.6924200616784</v>
      </c>
      <c r="P38" s="10"/>
    </row>
    <row r="39" spans="1:16">
      <c r="A39" s="12"/>
      <c r="B39" s="25">
        <v>341.3</v>
      </c>
      <c r="C39" s="20" t="s">
        <v>107</v>
      </c>
      <c r="D39" s="46">
        <v>1330000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9">SUM(D39:M39)</f>
        <v>1330000</v>
      </c>
      <c r="O39" s="47">
        <f t="shared" si="7"/>
        <v>107.93702321051778</v>
      </c>
      <c r="P39" s="9"/>
    </row>
    <row r="40" spans="1:16">
      <c r="A40" s="12"/>
      <c r="B40" s="25">
        <v>342.2</v>
      </c>
      <c r="C40" s="20" t="s">
        <v>49</v>
      </c>
      <c r="D40" s="46">
        <v>0</v>
      </c>
      <c r="E40" s="46">
        <v>2176608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2176608</v>
      </c>
      <c r="O40" s="47">
        <f t="shared" si="7"/>
        <v>176.64405129037493</v>
      </c>
      <c r="P40" s="9"/>
    </row>
    <row r="41" spans="1:16">
      <c r="A41" s="12"/>
      <c r="B41" s="25">
        <v>343.2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3945295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3945295</v>
      </c>
      <c r="O41" s="47">
        <f t="shared" si="7"/>
        <v>320.18300600551856</v>
      </c>
      <c r="P41" s="9"/>
    </row>
    <row r="42" spans="1:16">
      <c r="A42" s="12"/>
      <c r="B42" s="25">
        <v>343.4</v>
      </c>
      <c r="C42" s="20" t="s">
        <v>51</v>
      </c>
      <c r="D42" s="46">
        <v>491709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491709</v>
      </c>
      <c r="O42" s="47">
        <f t="shared" si="7"/>
        <v>39.904966726180817</v>
      </c>
      <c r="P42" s="9"/>
    </row>
    <row r="43" spans="1:16">
      <c r="A43" s="12"/>
      <c r="B43" s="25">
        <v>343.6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13568702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13568702</v>
      </c>
      <c r="O43" s="47">
        <f t="shared" si="7"/>
        <v>1101.1769193312773</v>
      </c>
      <c r="P43" s="9"/>
    </row>
    <row r="44" spans="1:16">
      <c r="A44" s="12"/>
      <c r="B44" s="25">
        <v>344.1</v>
      </c>
      <c r="C44" s="20" t="s">
        <v>108</v>
      </c>
      <c r="D44" s="46">
        <v>0</v>
      </c>
      <c r="E44" s="46">
        <v>544405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544405</v>
      </c>
      <c r="O44" s="47">
        <f t="shared" si="7"/>
        <v>44.181545203700701</v>
      </c>
      <c r="P44" s="9"/>
    </row>
    <row r="45" spans="1:16">
      <c r="A45" s="12"/>
      <c r="B45" s="25">
        <v>347.2</v>
      </c>
      <c r="C45" s="20" t="s">
        <v>55</v>
      </c>
      <c r="D45" s="46">
        <v>126163</v>
      </c>
      <c r="E45" s="46">
        <v>1150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127313</v>
      </c>
      <c r="O45" s="47">
        <f t="shared" si="7"/>
        <v>10.332170102256127</v>
      </c>
      <c r="P45" s="9"/>
    </row>
    <row r="46" spans="1:16">
      <c r="A46" s="12"/>
      <c r="B46" s="25">
        <v>349</v>
      </c>
      <c r="C46" s="20" t="s">
        <v>120</v>
      </c>
      <c r="D46" s="46">
        <v>4100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4100</v>
      </c>
      <c r="O46" s="47">
        <f t="shared" si="7"/>
        <v>0.33273819185197206</v>
      </c>
      <c r="P46" s="9"/>
    </row>
    <row r="47" spans="1:16" ht="15.75">
      <c r="A47" s="29" t="s">
        <v>44</v>
      </c>
      <c r="B47" s="30"/>
      <c r="C47" s="31"/>
      <c r="D47" s="32">
        <f t="shared" ref="D47:M47" si="10">SUM(D48:D49)</f>
        <v>39773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39773</v>
      </c>
      <c r="O47" s="45">
        <f t="shared" si="7"/>
        <v>3.2278039279337771</v>
      </c>
      <c r="P47" s="10"/>
    </row>
    <row r="48" spans="1:16">
      <c r="A48" s="13"/>
      <c r="B48" s="39">
        <v>351.1</v>
      </c>
      <c r="C48" s="21" t="s">
        <v>58</v>
      </c>
      <c r="D48" s="46">
        <v>31070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31070</v>
      </c>
      <c r="O48" s="47">
        <f t="shared" si="7"/>
        <v>2.5215062489855544</v>
      </c>
      <c r="P48" s="9"/>
    </row>
    <row r="49" spans="1:119">
      <c r="A49" s="13"/>
      <c r="B49" s="39">
        <v>354</v>
      </c>
      <c r="C49" s="21" t="s">
        <v>94</v>
      </c>
      <c r="D49" s="46">
        <v>8703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8703</v>
      </c>
      <c r="O49" s="47">
        <f t="shared" si="7"/>
        <v>0.70629767894822271</v>
      </c>
      <c r="P49" s="9"/>
    </row>
    <row r="50" spans="1:119" ht="15.75">
      <c r="A50" s="29" t="s">
        <v>3</v>
      </c>
      <c r="B50" s="30"/>
      <c r="C50" s="31"/>
      <c r="D50" s="32">
        <f t="shared" ref="D50:M50" si="11">SUM(D51:D58)</f>
        <v>210039</v>
      </c>
      <c r="E50" s="32">
        <f t="shared" si="11"/>
        <v>659246</v>
      </c>
      <c r="F50" s="32">
        <f t="shared" si="11"/>
        <v>0</v>
      </c>
      <c r="G50" s="32">
        <f t="shared" si="11"/>
        <v>2500</v>
      </c>
      <c r="H50" s="32">
        <f t="shared" si="11"/>
        <v>0</v>
      </c>
      <c r="I50" s="32">
        <f t="shared" si="11"/>
        <v>723803</v>
      </c>
      <c r="J50" s="32">
        <f t="shared" si="11"/>
        <v>0</v>
      </c>
      <c r="K50" s="32">
        <f t="shared" si="11"/>
        <v>6808074</v>
      </c>
      <c r="L50" s="32">
        <f t="shared" si="11"/>
        <v>0</v>
      </c>
      <c r="M50" s="32">
        <f t="shared" si="11"/>
        <v>0</v>
      </c>
      <c r="N50" s="32">
        <f>SUM(D50:M50)</f>
        <v>8403662</v>
      </c>
      <c r="O50" s="45">
        <f t="shared" si="7"/>
        <v>682.00470702807991</v>
      </c>
      <c r="P50" s="10"/>
    </row>
    <row r="51" spans="1:119">
      <c r="A51" s="12"/>
      <c r="B51" s="25">
        <v>361.1</v>
      </c>
      <c r="C51" s="20" t="s">
        <v>60</v>
      </c>
      <c r="D51" s="46">
        <v>59547</v>
      </c>
      <c r="E51" s="46">
        <v>2262</v>
      </c>
      <c r="F51" s="46">
        <v>0</v>
      </c>
      <c r="G51" s="46">
        <v>2500</v>
      </c>
      <c r="H51" s="46">
        <v>0</v>
      </c>
      <c r="I51" s="46">
        <v>15329</v>
      </c>
      <c r="J51" s="46">
        <v>0</v>
      </c>
      <c r="K51" s="46">
        <v>1304959</v>
      </c>
      <c r="L51" s="46">
        <v>0</v>
      </c>
      <c r="M51" s="46">
        <v>0</v>
      </c>
      <c r="N51" s="46">
        <f>SUM(D51:M51)</f>
        <v>1384597</v>
      </c>
      <c r="O51" s="47">
        <f t="shared" si="7"/>
        <v>112.3678785911378</v>
      </c>
      <c r="P51" s="9"/>
    </row>
    <row r="52" spans="1:119">
      <c r="A52" s="12"/>
      <c r="B52" s="25">
        <v>361.3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3780499</v>
      </c>
      <c r="L52" s="46">
        <v>0</v>
      </c>
      <c r="M52" s="46">
        <v>0</v>
      </c>
      <c r="N52" s="46">
        <f t="shared" ref="N52:N58" si="12">SUM(D52:M52)</f>
        <v>3780499</v>
      </c>
      <c r="O52" s="47">
        <f t="shared" si="7"/>
        <v>306.80887842882652</v>
      </c>
      <c r="P52" s="9"/>
    </row>
    <row r="53" spans="1:119">
      <c r="A53" s="12"/>
      <c r="B53" s="25">
        <v>362</v>
      </c>
      <c r="C53" s="20" t="s">
        <v>62</v>
      </c>
      <c r="D53" s="46">
        <v>39200</v>
      </c>
      <c r="E53" s="46">
        <v>539731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578931</v>
      </c>
      <c r="O53" s="47">
        <f t="shared" si="7"/>
        <v>46.983525401720499</v>
      </c>
      <c r="P53" s="9"/>
    </row>
    <row r="54" spans="1:119">
      <c r="A54" s="12"/>
      <c r="B54" s="25">
        <v>364</v>
      </c>
      <c r="C54" s="20" t="s">
        <v>109</v>
      </c>
      <c r="D54" s="46">
        <v>34502</v>
      </c>
      <c r="E54" s="46">
        <v>6800</v>
      </c>
      <c r="F54" s="46">
        <v>0</v>
      </c>
      <c r="G54" s="46">
        <v>0</v>
      </c>
      <c r="H54" s="46">
        <v>0</v>
      </c>
      <c r="I54" s="46">
        <v>1445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42747</v>
      </c>
      <c r="O54" s="47">
        <f t="shared" si="7"/>
        <v>3.4691608505112805</v>
      </c>
      <c r="P54" s="9"/>
    </row>
    <row r="55" spans="1:119">
      <c r="A55" s="12"/>
      <c r="B55" s="25">
        <v>365</v>
      </c>
      <c r="C55" s="20" t="s">
        <v>110</v>
      </c>
      <c r="D55" s="46">
        <v>3861</v>
      </c>
      <c r="E55" s="46">
        <v>0</v>
      </c>
      <c r="F55" s="46">
        <v>0</v>
      </c>
      <c r="G55" s="46">
        <v>0</v>
      </c>
      <c r="H55" s="46">
        <v>0</v>
      </c>
      <c r="I55" s="46">
        <v>2029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5890</v>
      </c>
      <c r="O55" s="47">
        <f t="shared" si="7"/>
        <v>0.47800681707515014</v>
      </c>
      <c r="P55" s="9"/>
    </row>
    <row r="56" spans="1:119">
      <c r="A56" s="12"/>
      <c r="B56" s="25">
        <v>366</v>
      </c>
      <c r="C56" s="20" t="s">
        <v>65</v>
      </c>
      <c r="D56" s="46">
        <v>40421</v>
      </c>
      <c r="E56" s="46">
        <v>16306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56727</v>
      </c>
      <c r="O56" s="47">
        <f t="shared" si="7"/>
        <v>4.6037169290699564</v>
      </c>
      <c r="P56" s="9"/>
    </row>
    <row r="57" spans="1:119">
      <c r="A57" s="12"/>
      <c r="B57" s="25">
        <v>368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1722616</v>
      </c>
      <c r="L57" s="46">
        <v>0</v>
      </c>
      <c r="M57" s="46">
        <v>0</v>
      </c>
      <c r="N57" s="46">
        <f t="shared" si="12"/>
        <v>1722616</v>
      </c>
      <c r="O57" s="47">
        <f t="shared" si="7"/>
        <v>139.80003246226261</v>
      </c>
      <c r="P57" s="9"/>
    </row>
    <row r="58" spans="1:119">
      <c r="A58" s="12"/>
      <c r="B58" s="25">
        <v>369.9</v>
      </c>
      <c r="C58" s="20" t="s">
        <v>68</v>
      </c>
      <c r="D58" s="46">
        <v>32508</v>
      </c>
      <c r="E58" s="46">
        <v>94147</v>
      </c>
      <c r="F58" s="46">
        <v>0</v>
      </c>
      <c r="G58" s="46">
        <v>0</v>
      </c>
      <c r="H58" s="46">
        <v>0</v>
      </c>
      <c r="I58" s="46">
        <v>705000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831655</v>
      </c>
      <c r="O58" s="47">
        <f t="shared" si="7"/>
        <v>67.493507547476057</v>
      </c>
      <c r="P58" s="9"/>
    </row>
    <row r="59" spans="1:119" ht="15.75">
      <c r="A59" s="29" t="s">
        <v>45</v>
      </c>
      <c r="B59" s="30"/>
      <c r="C59" s="31"/>
      <c r="D59" s="32">
        <f t="shared" ref="D59:M59" si="13">SUM(D60:D61)</f>
        <v>1120000</v>
      </c>
      <c r="E59" s="32">
        <f t="shared" si="13"/>
        <v>221739</v>
      </c>
      <c r="F59" s="32">
        <f t="shared" si="13"/>
        <v>368187</v>
      </c>
      <c r="G59" s="32">
        <f t="shared" si="13"/>
        <v>19575</v>
      </c>
      <c r="H59" s="32">
        <f t="shared" si="13"/>
        <v>0</v>
      </c>
      <c r="I59" s="32">
        <f t="shared" si="13"/>
        <v>2000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1731501</v>
      </c>
      <c r="O59" s="45">
        <f t="shared" si="7"/>
        <v>140.52110047070281</v>
      </c>
      <c r="P59" s="9"/>
    </row>
    <row r="60" spans="1:119">
      <c r="A60" s="12"/>
      <c r="B60" s="25">
        <v>381</v>
      </c>
      <c r="C60" s="20" t="s">
        <v>69</v>
      </c>
      <c r="D60" s="46">
        <v>1120000</v>
      </c>
      <c r="E60" s="46">
        <v>221739</v>
      </c>
      <c r="F60" s="46">
        <v>368187</v>
      </c>
      <c r="G60" s="46">
        <v>19575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1729501</v>
      </c>
      <c r="O60" s="47">
        <f t="shared" si="7"/>
        <v>140.35878915760429</v>
      </c>
      <c r="P60" s="9"/>
    </row>
    <row r="61" spans="1:119" ht="15.75" thickBot="1">
      <c r="A61" s="12"/>
      <c r="B61" s="25">
        <v>389.4</v>
      </c>
      <c r="C61" s="20" t="s">
        <v>133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2000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2000</v>
      </c>
      <c r="O61" s="47">
        <f t="shared" si="7"/>
        <v>0.16231131309852298</v>
      </c>
      <c r="P61" s="9"/>
    </row>
    <row r="62" spans="1:119" ht="16.5" thickBot="1">
      <c r="A62" s="14" t="s">
        <v>56</v>
      </c>
      <c r="B62" s="23"/>
      <c r="C62" s="22"/>
      <c r="D62" s="15">
        <f t="shared" ref="D62:M62" si="14">SUM(D5,D15,D21,D38,D47,D50,D59)</f>
        <v>15546916</v>
      </c>
      <c r="E62" s="15">
        <f t="shared" si="14"/>
        <v>4105035</v>
      </c>
      <c r="F62" s="15">
        <f t="shared" si="14"/>
        <v>368187</v>
      </c>
      <c r="G62" s="15">
        <f t="shared" si="14"/>
        <v>1823192</v>
      </c>
      <c r="H62" s="15">
        <f t="shared" si="14"/>
        <v>0</v>
      </c>
      <c r="I62" s="15">
        <f t="shared" si="14"/>
        <v>19028743</v>
      </c>
      <c r="J62" s="15">
        <f t="shared" si="14"/>
        <v>0</v>
      </c>
      <c r="K62" s="15">
        <f t="shared" si="14"/>
        <v>6977154</v>
      </c>
      <c r="L62" s="15">
        <f t="shared" si="14"/>
        <v>0</v>
      </c>
      <c r="M62" s="15">
        <f t="shared" si="14"/>
        <v>0</v>
      </c>
      <c r="N62" s="15">
        <f>SUM(D62:M62)</f>
        <v>47849227</v>
      </c>
      <c r="O62" s="38">
        <f t="shared" si="7"/>
        <v>3883.2354325596493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134</v>
      </c>
      <c r="M64" s="118"/>
      <c r="N64" s="118"/>
      <c r="O64" s="43">
        <v>12322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88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7983345</v>
      </c>
      <c r="E5" s="27">
        <f t="shared" si="0"/>
        <v>175049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169695</v>
      </c>
      <c r="L5" s="27">
        <f t="shared" si="0"/>
        <v>0</v>
      </c>
      <c r="M5" s="27">
        <f t="shared" si="0"/>
        <v>0</v>
      </c>
      <c r="N5" s="28">
        <f>SUM(D5:M5)</f>
        <v>8328089</v>
      </c>
      <c r="O5" s="33">
        <f t="shared" ref="O5:O36" si="1">(N5/O$61)</f>
        <v>678.95719876080227</v>
      </c>
      <c r="P5" s="6"/>
    </row>
    <row r="6" spans="1:133">
      <c r="A6" s="12"/>
      <c r="B6" s="25">
        <v>311</v>
      </c>
      <c r="C6" s="20" t="s">
        <v>2</v>
      </c>
      <c r="D6" s="46">
        <v>3312774</v>
      </c>
      <c r="E6" s="46">
        <v>117418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3430192</v>
      </c>
      <c r="O6" s="47">
        <f t="shared" si="1"/>
        <v>279.65041578346649</v>
      </c>
      <c r="P6" s="9"/>
    </row>
    <row r="7" spans="1:133">
      <c r="A7" s="12"/>
      <c r="B7" s="25">
        <v>312.41000000000003</v>
      </c>
      <c r="C7" s="20" t="s">
        <v>113</v>
      </c>
      <c r="D7" s="46">
        <v>935573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935573</v>
      </c>
      <c r="O7" s="47">
        <f t="shared" si="1"/>
        <v>76.273683352356102</v>
      </c>
      <c r="P7" s="9"/>
    </row>
    <row r="8" spans="1:133">
      <c r="A8" s="12"/>
      <c r="B8" s="25">
        <v>312.51</v>
      </c>
      <c r="C8" s="20" t="s">
        <v>77</v>
      </c>
      <c r="D8" s="46">
        <v>0</v>
      </c>
      <c r="E8" s="46">
        <v>57631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57631</v>
      </c>
      <c r="L8" s="46">
        <v>0</v>
      </c>
      <c r="M8" s="46">
        <v>0</v>
      </c>
      <c r="N8" s="46">
        <f>SUM(D8:M8)</f>
        <v>115262</v>
      </c>
      <c r="O8" s="47">
        <f t="shared" si="1"/>
        <v>9.3968693950758198</v>
      </c>
      <c r="P8" s="9"/>
    </row>
    <row r="9" spans="1:133">
      <c r="A9" s="12"/>
      <c r="B9" s="25">
        <v>312.52</v>
      </c>
      <c r="C9" s="20" t="s">
        <v>97</v>
      </c>
      <c r="D9" s="46">
        <v>112064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112064</v>
      </c>
      <c r="L9" s="46">
        <v>0</v>
      </c>
      <c r="M9" s="46">
        <v>0</v>
      </c>
      <c r="N9" s="46">
        <f>SUM(D9:M9)</f>
        <v>224128</v>
      </c>
      <c r="O9" s="47">
        <f t="shared" si="1"/>
        <v>18.272297407467796</v>
      </c>
      <c r="P9" s="9"/>
    </row>
    <row r="10" spans="1:133">
      <c r="A10" s="12"/>
      <c r="B10" s="25">
        <v>312.60000000000002</v>
      </c>
      <c r="C10" s="20" t="s">
        <v>11</v>
      </c>
      <c r="D10" s="46">
        <v>1486024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1486024</v>
      </c>
      <c r="O10" s="47">
        <f t="shared" si="1"/>
        <v>121.14984510027719</v>
      </c>
      <c r="P10" s="9"/>
    </row>
    <row r="11" spans="1:133">
      <c r="A11" s="12"/>
      <c r="B11" s="25">
        <v>314.10000000000002</v>
      </c>
      <c r="C11" s="20" t="s">
        <v>12</v>
      </c>
      <c r="D11" s="46">
        <v>1325946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1325946</v>
      </c>
      <c r="O11" s="47">
        <f t="shared" si="1"/>
        <v>108.09929887493885</v>
      </c>
      <c r="P11" s="9"/>
    </row>
    <row r="12" spans="1:133">
      <c r="A12" s="12"/>
      <c r="B12" s="25">
        <v>314.8</v>
      </c>
      <c r="C12" s="20" t="s">
        <v>14</v>
      </c>
      <c r="D12" s="46">
        <v>31479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31479</v>
      </c>
      <c r="O12" s="47">
        <f t="shared" si="1"/>
        <v>2.5663623022990381</v>
      </c>
      <c r="P12" s="9"/>
    </row>
    <row r="13" spans="1:133">
      <c r="A13" s="12"/>
      <c r="B13" s="25">
        <v>315</v>
      </c>
      <c r="C13" s="20" t="s">
        <v>98</v>
      </c>
      <c r="D13" s="46">
        <v>669541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669541</v>
      </c>
      <c r="O13" s="47">
        <f t="shared" si="1"/>
        <v>54.585113321376163</v>
      </c>
      <c r="P13" s="9"/>
    </row>
    <row r="14" spans="1:133">
      <c r="A14" s="12"/>
      <c r="B14" s="25">
        <v>316</v>
      </c>
      <c r="C14" s="20" t="s">
        <v>99</v>
      </c>
      <c r="D14" s="46">
        <v>109944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109944</v>
      </c>
      <c r="O14" s="47">
        <f t="shared" si="1"/>
        <v>8.9633132235447572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1508572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328404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1836976</v>
      </c>
      <c r="O15" s="45">
        <f t="shared" si="1"/>
        <v>149.76161747921083</v>
      </c>
      <c r="P15" s="10"/>
    </row>
    <row r="16" spans="1:133">
      <c r="A16" s="12"/>
      <c r="B16" s="25">
        <v>322</v>
      </c>
      <c r="C16" s="20" t="s">
        <v>0</v>
      </c>
      <c r="D16" s="46">
        <v>112797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112797</v>
      </c>
      <c r="O16" s="47">
        <f t="shared" si="1"/>
        <v>9.1959073862709921</v>
      </c>
      <c r="P16" s="9"/>
    </row>
    <row r="17" spans="1:16">
      <c r="A17" s="12"/>
      <c r="B17" s="25">
        <v>323.10000000000002</v>
      </c>
      <c r="C17" s="20" t="s">
        <v>17</v>
      </c>
      <c r="D17" s="46">
        <v>1150784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1150784</v>
      </c>
      <c r="O17" s="47">
        <f t="shared" si="1"/>
        <v>93.819011902820804</v>
      </c>
      <c r="P17" s="9"/>
    </row>
    <row r="18" spans="1:16">
      <c r="A18" s="12"/>
      <c r="B18" s="25">
        <v>323.7</v>
      </c>
      <c r="C18" s="20" t="s">
        <v>82</v>
      </c>
      <c r="D18" s="46">
        <v>223791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223791</v>
      </c>
      <c r="O18" s="47">
        <f t="shared" si="1"/>
        <v>18.244823088211316</v>
      </c>
      <c r="P18" s="9"/>
    </row>
    <row r="19" spans="1:16">
      <c r="A19" s="12"/>
      <c r="B19" s="25">
        <v>324.22000000000003</v>
      </c>
      <c r="C19" s="20" t="s">
        <v>125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328404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328404</v>
      </c>
      <c r="O19" s="47">
        <f t="shared" si="1"/>
        <v>26.773520300016305</v>
      </c>
      <c r="P19" s="9"/>
    </row>
    <row r="20" spans="1:16">
      <c r="A20" s="12"/>
      <c r="B20" s="25">
        <v>329</v>
      </c>
      <c r="C20" s="20" t="s">
        <v>20</v>
      </c>
      <c r="D20" s="46">
        <v>21200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21200</v>
      </c>
      <c r="O20" s="47">
        <f t="shared" si="1"/>
        <v>1.7283548018914072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SUM(D22:D35)</f>
        <v>1922785</v>
      </c>
      <c r="E21" s="32">
        <f t="shared" si="5"/>
        <v>227355</v>
      </c>
      <c r="F21" s="32">
        <f t="shared" si="5"/>
        <v>0</v>
      </c>
      <c r="G21" s="32">
        <f t="shared" si="5"/>
        <v>3371013</v>
      </c>
      <c r="H21" s="32">
        <f t="shared" si="5"/>
        <v>0</v>
      </c>
      <c r="I21" s="32">
        <f t="shared" si="5"/>
        <v>36162</v>
      </c>
      <c r="J21" s="32">
        <f t="shared" si="5"/>
        <v>0</v>
      </c>
      <c r="K21" s="32">
        <f t="shared" si="5"/>
        <v>1364</v>
      </c>
      <c r="L21" s="32">
        <f t="shared" si="5"/>
        <v>0</v>
      </c>
      <c r="M21" s="32">
        <f t="shared" si="5"/>
        <v>0</v>
      </c>
      <c r="N21" s="44">
        <f t="shared" si="4"/>
        <v>5558679</v>
      </c>
      <c r="O21" s="45">
        <f t="shared" si="1"/>
        <v>453.17780857655305</v>
      </c>
      <c r="P21" s="10"/>
    </row>
    <row r="22" spans="1:16">
      <c r="A22" s="12"/>
      <c r="B22" s="25">
        <v>331.2</v>
      </c>
      <c r="C22" s="20" t="s">
        <v>21</v>
      </c>
      <c r="D22" s="46">
        <v>6359</v>
      </c>
      <c r="E22" s="46">
        <v>66237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72596</v>
      </c>
      <c r="O22" s="47">
        <f t="shared" si="1"/>
        <v>5.9184738300994617</v>
      </c>
      <c r="P22" s="9"/>
    </row>
    <row r="23" spans="1:16">
      <c r="A23" s="12"/>
      <c r="B23" s="25">
        <v>331.41</v>
      </c>
      <c r="C23" s="20" t="s">
        <v>24</v>
      </c>
      <c r="D23" s="46">
        <v>0</v>
      </c>
      <c r="E23" s="46">
        <v>0</v>
      </c>
      <c r="F23" s="46">
        <v>0</v>
      </c>
      <c r="G23" s="46">
        <v>3074931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3074931</v>
      </c>
      <c r="O23" s="47">
        <f t="shared" si="1"/>
        <v>250.68734713843145</v>
      </c>
      <c r="P23" s="9"/>
    </row>
    <row r="24" spans="1:16">
      <c r="A24" s="12"/>
      <c r="B24" s="25">
        <v>334.41</v>
      </c>
      <c r="C24" s="20" t="s">
        <v>27</v>
      </c>
      <c r="D24" s="46">
        <v>0</v>
      </c>
      <c r="E24" s="46">
        <v>0</v>
      </c>
      <c r="F24" s="46">
        <v>0</v>
      </c>
      <c r="G24" s="46">
        <v>296082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4" si="6">SUM(D24:M24)</f>
        <v>296082</v>
      </c>
      <c r="O24" s="47">
        <f t="shared" si="1"/>
        <v>24.138431436491114</v>
      </c>
      <c r="P24" s="9"/>
    </row>
    <row r="25" spans="1:16">
      <c r="A25" s="12"/>
      <c r="B25" s="25">
        <v>334.49</v>
      </c>
      <c r="C25" s="20" t="s">
        <v>28</v>
      </c>
      <c r="D25" s="46">
        <v>321660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321660</v>
      </c>
      <c r="O25" s="47">
        <f t="shared" si="1"/>
        <v>26.223707810207078</v>
      </c>
      <c r="P25" s="9"/>
    </row>
    <row r="26" spans="1:16">
      <c r="A26" s="12"/>
      <c r="B26" s="25">
        <v>334.9</v>
      </c>
      <c r="C26" s="20" t="s">
        <v>30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36162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36162</v>
      </c>
      <c r="O26" s="47">
        <f t="shared" si="1"/>
        <v>2.9481493559432579</v>
      </c>
      <c r="P26" s="9"/>
    </row>
    <row r="27" spans="1:16">
      <c r="A27" s="12"/>
      <c r="B27" s="25">
        <v>335.12</v>
      </c>
      <c r="C27" s="20" t="s">
        <v>100</v>
      </c>
      <c r="D27" s="46">
        <v>98952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98952</v>
      </c>
      <c r="O27" s="47">
        <f t="shared" si="1"/>
        <v>8.0671775639980439</v>
      </c>
      <c r="P27" s="9"/>
    </row>
    <row r="28" spans="1:16">
      <c r="A28" s="12"/>
      <c r="B28" s="25">
        <v>335.14</v>
      </c>
      <c r="C28" s="20" t="s">
        <v>101</v>
      </c>
      <c r="D28" s="46">
        <v>5261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5261</v>
      </c>
      <c r="O28" s="47">
        <f t="shared" si="1"/>
        <v>0.42890917984673083</v>
      </c>
      <c r="P28" s="9"/>
    </row>
    <row r="29" spans="1:16">
      <c r="A29" s="12"/>
      <c r="B29" s="25">
        <v>335.15</v>
      </c>
      <c r="C29" s="20" t="s">
        <v>102</v>
      </c>
      <c r="D29" s="46">
        <v>13989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13989</v>
      </c>
      <c r="O29" s="47">
        <f t="shared" si="1"/>
        <v>1.1404695907386271</v>
      </c>
      <c r="P29" s="9"/>
    </row>
    <row r="30" spans="1:16">
      <c r="A30" s="12"/>
      <c r="B30" s="25">
        <v>335.16</v>
      </c>
      <c r="C30" s="20" t="s">
        <v>103</v>
      </c>
      <c r="D30" s="46">
        <v>316586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316586</v>
      </c>
      <c r="O30" s="47">
        <f t="shared" si="1"/>
        <v>25.810044024131745</v>
      </c>
      <c r="P30" s="9"/>
    </row>
    <row r="31" spans="1:16">
      <c r="A31" s="12"/>
      <c r="B31" s="25">
        <v>335.18</v>
      </c>
      <c r="C31" s="20" t="s">
        <v>104</v>
      </c>
      <c r="D31" s="46">
        <v>889513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889513</v>
      </c>
      <c r="O31" s="47">
        <f t="shared" si="1"/>
        <v>72.518587966737329</v>
      </c>
      <c r="P31" s="9"/>
    </row>
    <row r="32" spans="1:16">
      <c r="A32" s="12"/>
      <c r="B32" s="25">
        <v>335.19</v>
      </c>
      <c r="C32" s="20" t="s">
        <v>105</v>
      </c>
      <c r="D32" s="46">
        <v>239604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239604</v>
      </c>
      <c r="O32" s="47">
        <f t="shared" si="1"/>
        <v>19.533996412848524</v>
      </c>
      <c r="P32" s="9"/>
    </row>
    <row r="33" spans="1:16">
      <c r="A33" s="12"/>
      <c r="B33" s="25">
        <v>335.21</v>
      </c>
      <c r="C33" s="20" t="s">
        <v>83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1364</v>
      </c>
      <c r="L33" s="46">
        <v>0</v>
      </c>
      <c r="M33" s="46">
        <v>0</v>
      </c>
      <c r="N33" s="46">
        <f t="shared" si="6"/>
        <v>1364</v>
      </c>
      <c r="O33" s="47">
        <f t="shared" si="1"/>
        <v>0.11120169574433393</v>
      </c>
      <c r="P33" s="9"/>
    </row>
    <row r="34" spans="1:16">
      <c r="A34" s="12"/>
      <c r="B34" s="25">
        <v>335.49</v>
      </c>
      <c r="C34" s="20" t="s">
        <v>36</v>
      </c>
      <c r="D34" s="46">
        <v>17525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17525</v>
      </c>
      <c r="O34" s="47">
        <f t="shared" si="1"/>
        <v>1.4287461275069298</v>
      </c>
      <c r="P34" s="9"/>
    </row>
    <row r="35" spans="1:16">
      <c r="A35" s="12"/>
      <c r="B35" s="25">
        <v>338</v>
      </c>
      <c r="C35" s="20" t="s">
        <v>38</v>
      </c>
      <c r="D35" s="46">
        <v>13336</v>
      </c>
      <c r="E35" s="46">
        <v>161118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174454</v>
      </c>
      <c r="O35" s="47">
        <f t="shared" si="1"/>
        <v>14.22256644382847</v>
      </c>
      <c r="P35" s="9"/>
    </row>
    <row r="36" spans="1:16" ht="15.75">
      <c r="A36" s="29" t="s">
        <v>43</v>
      </c>
      <c r="B36" s="30"/>
      <c r="C36" s="31"/>
      <c r="D36" s="32">
        <f t="shared" ref="D36:M36" si="7">SUM(D37:D44)</f>
        <v>1942816</v>
      </c>
      <c r="E36" s="32">
        <f t="shared" si="7"/>
        <v>3078929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17072837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22094582</v>
      </c>
      <c r="O36" s="45">
        <f t="shared" si="1"/>
        <v>1801.2866460133703</v>
      </c>
      <c r="P36" s="10"/>
    </row>
    <row r="37" spans="1:16">
      <c r="A37" s="12"/>
      <c r="B37" s="25">
        <v>341.3</v>
      </c>
      <c r="C37" s="20" t="s">
        <v>107</v>
      </c>
      <c r="D37" s="46">
        <v>1330000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8">SUM(D37:M37)</f>
        <v>1330000</v>
      </c>
      <c r="O37" s="47">
        <f t="shared" ref="O37:O59" si="9">(N37/O$61)</f>
        <v>108.42980596771564</v>
      </c>
      <c r="P37" s="9"/>
    </row>
    <row r="38" spans="1:16">
      <c r="A38" s="12"/>
      <c r="B38" s="25">
        <v>342.1</v>
      </c>
      <c r="C38" s="20" t="s">
        <v>91</v>
      </c>
      <c r="D38" s="46">
        <v>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70</v>
      </c>
      <c r="O38" s="47">
        <f t="shared" si="9"/>
        <v>5.7068318930376654E-3</v>
      </c>
      <c r="P38" s="9"/>
    </row>
    <row r="39" spans="1:16">
      <c r="A39" s="12"/>
      <c r="B39" s="25">
        <v>342.2</v>
      </c>
      <c r="C39" s="20" t="s">
        <v>49</v>
      </c>
      <c r="D39" s="46">
        <v>0</v>
      </c>
      <c r="E39" s="46">
        <v>1883539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1883539</v>
      </c>
      <c r="O39" s="47">
        <f t="shared" si="9"/>
        <v>153.55772052828959</v>
      </c>
      <c r="P39" s="9"/>
    </row>
    <row r="40" spans="1:16">
      <c r="A40" s="12"/>
      <c r="B40" s="25">
        <v>343.2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3850831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3850831</v>
      </c>
      <c r="O40" s="47">
        <f t="shared" si="9"/>
        <v>313.9435023642589</v>
      </c>
      <c r="P40" s="9"/>
    </row>
    <row r="41" spans="1:16">
      <c r="A41" s="12"/>
      <c r="B41" s="25">
        <v>343.4</v>
      </c>
      <c r="C41" s="20" t="s">
        <v>51</v>
      </c>
      <c r="D41" s="46">
        <v>483603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483603</v>
      </c>
      <c r="O41" s="47">
        <f t="shared" si="9"/>
        <v>39.426300342409917</v>
      </c>
      <c r="P41" s="9"/>
    </row>
    <row r="42" spans="1:16">
      <c r="A42" s="12"/>
      <c r="B42" s="25">
        <v>343.6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13222006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13222006</v>
      </c>
      <c r="O42" s="47">
        <f t="shared" si="9"/>
        <v>1077.9395075819339</v>
      </c>
      <c r="P42" s="9"/>
    </row>
    <row r="43" spans="1:16">
      <c r="A43" s="12"/>
      <c r="B43" s="25">
        <v>344.1</v>
      </c>
      <c r="C43" s="20" t="s">
        <v>108</v>
      </c>
      <c r="D43" s="46">
        <v>0</v>
      </c>
      <c r="E43" s="46">
        <v>1194190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1194190</v>
      </c>
      <c r="O43" s="47">
        <f t="shared" si="9"/>
        <v>97.35773683352356</v>
      </c>
      <c r="P43" s="9"/>
    </row>
    <row r="44" spans="1:16">
      <c r="A44" s="12"/>
      <c r="B44" s="25">
        <v>347.2</v>
      </c>
      <c r="C44" s="20" t="s">
        <v>55</v>
      </c>
      <c r="D44" s="46">
        <v>129143</v>
      </c>
      <c r="E44" s="46">
        <v>1200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130343</v>
      </c>
      <c r="O44" s="47">
        <f t="shared" si="9"/>
        <v>10.626365563345834</v>
      </c>
      <c r="P44" s="9"/>
    </row>
    <row r="45" spans="1:16" ht="15.75">
      <c r="A45" s="29" t="s">
        <v>44</v>
      </c>
      <c r="B45" s="30"/>
      <c r="C45" s="31"/>
      <c r="D45" s="32">
        <f t="shared" ref="D45:M45" si="10">SUM(D46:D46)</f>
        <v>15555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>SUM(D45:M45)</f>
        <v>15555</v>
      </c>
      <c r="O45" s="45">
        <f t="shared" si="9"/>
        <v>1.2681395728028697</v>
      </c>
      <c r="P45" s="10"/>
    </row>
    <row r="46" spans="1:16">
      <c r="A46" s="13"/>
      <c r="B46" s="39">
        <v>351.1</v>
      </c>
      <c r="C46" s="21" t="s">
        <v>58</v>
      </c>
      <c r="D46" s="46">
        <v>15555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15555</v>
      </c>
      <c r="O46" s="47">
        <f t="shared" si="9"/>
        <v>1.2681395728028697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SUM(D48:D55)</f>
        <v>162454</v>
      </c>
      <c r="E47" s="32">
        <f t="shared" si="11"/>
        <v>704208</v>
      </c>
      <c r="F47" s="32">
        <f t="shared" si="11"/>
        <v>0</v>
      </c>
      <c r="G47" s="32">
        <f t="shared" si="11"/>
        <v>1389</v>
      </c>
      <c r="H47" s="32">
        <f t="shared" si="11"/>
        <v>0</v>
      </c>
      <c r="I47" s="32">
        <f t="shared" si="11"/>
        <v>685628</v>
      </c>
      <c r="J47" s="32">
        <f t="shared" si="11"/>
        <v>0</v>
      </c>
      <c r="K47" s="32">
        <f t="shared" si="11"/>
        <v>7120300</v>
      </c>
      <c r="L47" s="32">
        <f t="shared" si="11"/>
        <v>0</v>
      </c>
      <c r="M47" s="32">
        <f t="shared" si="11"/>
        <v>0</v>
      </c>
      <c r="N47" s="32">
        <f>SUM(D47:M47)</f>
        <v>8673979</v>
      </c>
      <c r="O47" s="45">
        <f t="shared" si="9"/>
        <v>707.15628566769931</v>
      </c>
      <c r="P47" s="10"/>
    </row>
    <row r="48" spans="1:16">
      <c r="A48" s="12"/>
      <c r="B48" s="25">
        <v>361.1</v>
      </c>
      <c r="C48" s="20" t="s">
        <v>60</v>
      </c>
      <c r="D48" s="46">
        <v>36609</v>
      </c>
      <c r="E48" s="46">
        <v>2242</v>
      </c>
      <c r="F48" s="46">
        <v>0</v>
      </c>
      <c r="G48" s="46">
        <v>1389</v>
      </c>
      <c r="H48" s="46">
        <v>0</v>
      </c>
      <c r="I48" s="46">
        <v>20823</v>
      </c>
      <c r="J48" s="46">
        <v>0</v>
      </c>
      <c r="K48" s="46">
        <v>1017405</v>
      </c>
      <c r="L48" s="46">
        <v>0</v>
      </c>
      <c r="M48" s="46">
        <v>0</v>
      </c>
      <c r="N48" s="46">
        <f>SUM(D48:M48)</f>
        <v>1078468</v>
      </c>
      <c r="O48" s="47">
        <f t="shared" si="9"/>
        <v>87.923365400293491</v>
      </c>
      <c r="P48" s="9"/>
    </row>
    <row r="49" spans="1:119">
      <c r="A49" s="12"/>
      <c r="B49" s="25">
        <v>361.3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4386500</v>
      </c>
      <c r="L49" s="46">
        <v>0</v>
      </c>
      <c r="M49" s="46">
        <v>0</v>
      </c>
      <c r="N49" s="46">
        <f t="shared" ref="N49:N55" si="12">SUM(D49:M49)</f>
        <v>4386500</v>
      </c>
      <c r="O49" s="47">
        <f t="shared" si="9"/>
        <v>357.61454426871023</v>
      </c>
      <c r="P49" s="9"/>
    </row>
    <row r="50" spans="1:119">
      <c r="A50" s="12"/>
      <c r="B50" s="25">
        <v>362</v>
      </c>
      <c r="C50" s="20" t="s">
        <v>62</v>
      </c>
      <c r="D50" s="46">
        <v>39768</v>
      </c>
      <c r="E50" s="46">
        <v>543731</v>
      </c>
      <c r="F50" s="46">
        <v>0</v>
      </c>
      <c r="G50" s="46">
        <v>0</v>
      </c>
      <c r="H50" s="46">
        <v>0</v>
      </c>
      <c r="I50" s="46">
        <v>3033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586532</v>
      </c>
      <c r="O50" s="47">
        <f t="shared" si="9"/>
        <v>47.817707484102399</v>
      </c>
      <c r="P50" s="9"/>
    </row>
    <row r="51" spans="1:119">
      <c r="A51" s="12"/>
      <c r="B51" s="25">
        <v>364</v>
      </c>
      <c r="C51" s="20" t="s">
        <v>109</v>
      </c>
      <c r="D51" s="46">
        <v>14813</v>
      </c>
      <c r="E51" s="46">
        <v>0</v>
      </c>
      <c r="F51" s="46">
        <v>0</v>
      </c>
      <c r="G51" s="46">
        <v>0</v>
      </c>
      <c r="H51" s="46">
        <v>0</v>
      </c>
      <c r="I51" s="46">
        <v>824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15637</v>
      </c>
      <c r="O51" s="47">
        <f t="shared" si="9"/>
        <v>1.2748247187347139</v>
      </c>
      <c r="P51" s="9"/>
    </row>
    <row r="52" spans="1:119">
      <c r="A52" s="12"/>
      <c r="B52" s="25">
        <v>365</v>
      </c>
      <c r="C52" s="20" t="s">
        <v>110</v>
      </c>
      <c r="D52" s="46">
        <v>829</v>
      </c>
      <c r="E52" s="46">
        <v>293</v>
      </c>
      <c r="F52" s="46">
        <v>0</v>
      </c>
      <c r="G52" s="46">
        <v>0</v>
      </c>
      <c r="H52" s="46">
        <v>0</v>
      </c>
      <c r="I52" s="46">
        <v>6782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7904</v>
      </c>
      <c r="O52" s="47">
        <f t="shared" si="9"/>
        <v>0.64438284689385295</v>
      </c>
      <c r="P52" s="9"/>
    </row>
    <row r="53" spans="1:119">
      <c r="A53" s="12"/>
      <c r="B53" s="25">
        <v>366</v>
      </c>
      <c r="C53" s="20" t="s">
        <v>65</v>
      </c>
      <c r="D53" s="46">
        <v>36561</v>
      </c>
      <c r="E53" s="46">
        <v>22000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58561</v>
      </c>
      <c r="O53" s="47">
        <f t="shared" si="9"/>
        <v>4.7742540355454102</v>
      </c>
      <c r="P53" s="9"/>
    </row>
    <row r="54" spans="1:119">
      <c r="A54" s="12"/>
      <c r="B54" s="25">
        <v>368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1716209</v>
      </c>
      <c r="L54" s="46">
        <v>0</v>
      </c>
      <c r="M54" s="46">
        <v>0</v>
      </c>
      <c r="N54" s="46">
        <f t="shared" si="12"/>
        <v>1716209</v>
      </c>
      <c r="O54" s="47">
        <f t="shared" si="9"/>
        <v>139.91594651883256</v>
      </c>
      <c r="P54" s="9"/>
    </row>
    <row r="55" spans="1:119">
      <c r="A55" s="12"/>
      <c r="B55" s="25">
        <v>369.9</v>
      </c>
      <c r="C55" s="20" t="s">
        <v>68</v>
      </c>
      <c r="D55" s="46">
        <v>33874</v>
      </c>
      <c r="E55" s="46">
        <v>135942</v>
      </c>
      <c r="F55" s="46">
        <v>0</v>
      </c>
      <c r="G55" s="46">
        <v>0</v>
      </c>
      <c r="H55" s="46">
        <v>0</v>
      </c>
      <c r="I55" s="46">
        <v>654166</v>
      </c>
      <c r="J55" s="46">
        <v>0</v>
      </c>
      <c r="K55" s="46">
        <v>186</v>
      </c>
      <c r="L55" s="46">
        <v>0</v>
      </c>
      <c r="M55" s="46">
        <v>0</v>
      </c>
      <c r="N55" s="46">
        <f t="shared" si="12"/>
        <v>824168</v>
      </c>
      <c r="O55" s="47">
        <f t="shared" si="9"/>
        <v>67.191260394586664</v>
      </c>
      <c r="P55" s="9"/>
    </row>
    <row r="56" spans="1:119" ht="15.75">
      <c r="A56" s="29" t="s">
        <v>45</v>
      </c>
      <c r="B56" s="30"/>
      <c r="C56" s="31"/>
      <c r="D56" s="32">
        <f t="shared" ref="D56:M56" si="13">SUM(D57:D58)</f>
        <v>1270000</v>
      </c>
      <c r="E56" s="32">
        <f t="shared" si="13"/>
        <v>3076502</v>
      </c>
      <c r="F56" s="32">
        <f t="shared" si="13"/>
        <v>368196</v>
      </c>
      <c r="G56" s="32">
        <f t="shared" si="13"/>
        <v>3025240</v>
      </c>
      <c r="H56" s="32">
        <f t="shared" si="13"/>
        <v>0</v>
      </c>
      <c r="I56" s="32">
        <f t="shared" si="13"/>
        <v>0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>SUM(D56:M56)</f>
        <v>7739938</v>
      </c>
      <c r="O56" s="45">
        <f t="shared" si="9"/>
        <v>631.0075004076308</v>
      </c>
      <c r="P56" s="9"/>
    </row>
    <row r="57" spans="1:119">
      <c r="A57" s="12"/>
      <c r="B57" s="25">
        <v>381</v>
      </c>
      <c r="C57" s="20" t="s">
        <v>69</v>
      </c>
      <c r="D57" s="46">
        <v>1270000</v>
      </c>
      <c r="E57" s="46">
        <v>226502</v>
      </c>
      <c r="F57" s="46">
        <v>368196</v>
      </c>
      <c r="G57" s="46">
        <v>3025240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4889938</v>
      </c>
      <c r="O57" s="47">
        <f t="shared" si="9"/>
        <v>398.65791619109734</v>
      </c>
      <c r="P57" s="9"/>
    </row>
    <row r="58" spans="1:119" ht="15.75" thickBot="1">
      <c r="A58" s="12"/>
      <c r="B58" s="25">
        <v>384</v>
      </c>
      <c r="C58" s="20" t="s">
        <v>85</v>
      </c>
      <c r="D58" s="46">
        <v>0</v>
      </c>
      <c r="E58" s="46">
        <v>2850000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2850000</v>
      </c>
      <c r="O58" s="47">
        <f t="shared" si="9"/>
        <v>232.34958421653351</v>
      </c>
      <c r="P58" s="9"/>
    </row>
    <row r="59" spans="1:119" ht="16.5" thickBot="1">
      <c r="A59" s="14" t="s">
        <v>56</v>
      </c>
      <c r="B59" s="23"/>
      <c r="C59" s="22"/>
      <c r="D59" s="15">
        <f t="shared" ref="D59:M59" si="14">SUM(D5,D15,D21,D36,D45,D47,D56)</f>
        <v>14805527</v>
      </c>
      <c r="E59" s="15">
        <f t="shared" si="14"/>
        <v>7262043</v>
      </c>
      <c r="F59" s="15">
        <f t="shared" si="14"/>
        <v>368196</v>
      </c>
      <c r="G59" s="15">
        <f t="shared" si="14"/>
        <v>6397642</v>
      </c>
      <c r="H59" s="15">
        <f t="shared" si="14"/>
        <v>0</v>
      </c>
      <c r="I59" s="15">
        <f t="shared" si="14"/>
        <v>18123031</v>
      </c>
      <c r="J59" s="15">
        <f t="shared" si="14"/>
        <v>0</v>
      </c>
      <c r="K59" s="15">
        <f t="shared" si="14"/>
        <v>7291359</v>
      </c>
      <c r="L59" s="15">
        <f t="shared" si="14"/>
        <v>0</v>
      </c>
      <c r="M59" s="15">
        <f t="shared" si="14"/>
        <v>0</v>
      </c>
      <c r="N59" s="15">
        <f>SUM(D59:M59)</f>
        <v>54247798</v>
      </c>
      <c r="O59" s="38">
        <f t="shared" si="9"/>
        <v>4422.6151964780693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130</v>
      </c>
      <c r="M61" s="118"/>
      <c r="N61" s="118"/>
      <c r="O61" s="43">
        <v>12266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88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7180166</v>
      </c>
      <c r="E5" s="27">
        <f t="shared" si="0"/>
        <v>159000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7339166</v>
      </c>
      <c r="O5" s="33">
        <f t="shared" ref="O5:O36" si="1">(N5/O$60)</f>
        <v>605.49179110634441</v>
      </c>
      <c r="P5" s="6"/>
    </row>
    <row r="6" spans="1:133">
      <c r="A6" s="12"/>
      <c r="B6" s="25">
        <v>311</v>
      </c>
      <c r="C6" s="20" t="s">
        <v>2</v>
      </c>
      <c r="D6" s="46">
        <v>2703768</v>
      </c>
      <c r="E6" s="46">
        <v>98447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2802215</v>
      </c>
      <c r="O6" s="47">
        <f t="shared" si="1"/>
        <v>231.18678326870719</v>
      </c>
      <c r="P6" s="9"/>
    </row>
    <row r="7" spans="1:133">
      <c r="A7" s="12"/>
      <c r="B7" s="25">
        <v>312.41000000000003</v>
      </c>
      <c r="C7" s="20" t="s">
        <v>113</v>
      </c>
      <c r="D7" s="46">
        <v>928581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928581</v>
      </c>
      <c r="O7" s="47">
        <f t="shared" si="1"/>
        <v>76.609273162280346</v>
      </c>
      <c r="P7" s="9"/>
    </row>
    <row r="8" spans="1:133">
      <c r="A8" s="12"/>
      <c r="B8" s="25">
        <v>312.51</v>
      </c>
      <c r="C8" s="20" t="s">
        <v>77</v>
      </c>
      <c r="D8" s="46">
        <v>0</v>
      </c>
      <c r="E8" s="46">
        <v>60553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60553</v>
      </c>
      <c r="O8" s="47">
        <f t="shared" si="1"/>
        <v>4.9957099249236858</v>
      </c>
      <c r="P8" s="9"/>
    </row>
    <row r="9" spans="1:133">
      <c r="A9" s="12"/>
      <c r="B9" s="25">
        <v>312.52</v>
      </c>
      <c r="C9" s="20" t="s">
        <v>97</v>
      </c>
      <c r="D9" s="46">
        <v>118886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118886</v>
      </c>
      <c r="O9" s="47">
        <f t="shared" si="1"/>
        <v>9.808266644666281</v>
      </c>
      <c r="P9" s="9"/>
    </row>
    <row r="10" spans="1:133">
      <c r="A10" s="12"/>
      <c r="B10" s="25">
        <v>312.60000000000002</v>
      </c>
      <c r="C10" s="20" t="s">
        <v>11</v>
      </c>
      <c r="D10" s="46">
        <v>1413142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1413142</v>
      </c>
      <c r="O10" s="47">
        <f t="shared" si="1"/>
        <v>116.58625525946704</v>
      </c>
      <c r="P10" s="9"/>
    </row>
    <row r="11" spans="1:133">
      <c r="A11" s="12"/>
      <c r="B11" s="25">
        <v>314.10000000000002</v>
      </c>
      <c r="C11" s="20" t="s">
        <v>12</v>
      </c>
      <c r="D11" s="46">
        <v>1292991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1292991</v>
      </c>
      <c r="O11" s="47">
        <f t="shared" si="1"/>
        <v>106.67362428842505</v>
      </c>
      <c r="P11" s="9"/>
    </row>
    <row r="12" spans="1:133">
      <c r="A12" s="12"/>
      <c r="B12" s="25">
        <v>314.8</v>
      </c>
      <c r="C12" s="20" t="s">
        <v>14</v>
      </c>
      <c r="D12" s="46">
        <v>2289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2289</v>
      </c>
      <c r="O12" s="47">
        <f t="shared" si="1"/>
        <v>0.18884580480158403</v>
      </c>
      <c r="P12" s="9"/>
    </row>
    <row r="13" spans="1:133">
      <c r="A13" s="12"/>
      <c r="B13" s="25">
        <v>315</v>
      </c>
      <c r="C13" s="20" t="s">
        <v>98</v>
      </c>
      <c r="D13" s="46">
        <v>617779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617779</v>
      </c>
      <c r="O13" s="47">
        <f t="shared" si="1"/>
        <v>50.967659434040094</v>
      </c>
      <c r="P13" s="9"/>
    </row>
    <row r="14" spans="1:133">
      <c r="A14" s="12"/>
      <c r="B14" s="25">
        <v>316</v>
      </c>
      <c r="C14" s="20" t="s">
        <v>99</v>
      </c>
      <c r="D14" s="46">
        <v>102730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102730</v>
      </c>
      <c r="O14" s="47">
        <f t="shared" si="1"/>
        <v>8.4753733190330838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1473332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249645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1722977</v>
      </c>
      <c r="O15" s="45">
        <f t="shared" si="1"/>
        <v>142.14809009157659</v>
      </c>
      <c r="P15" s="10"/>
    </row>
    <row r="16" spans="1:133">
      <c r="A16" s="12"/>
      <c r="B16" s="25">
        <v>322</v>
      </c>
      <c r="C16" s="20" t="s">
        <v>0</v>
      </c>
      <c r="D16" s="46">
        <v>109817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109817</v>
      </c>
      <c r="O16" s="47">
        <f t="shared" si="1"/>
        <v>9.0600610510683932</v>
      </c>
      <c r="P16" s="9"/>
    </row>
    <row r="17" spans="1:16">
      <c r="A17" s="12"/>
      <c r="B17" s="25">
        <v>323.10000000000002</v>
      </c>
      <c r="C17" s="20" t="s">
        <v>17</v>
      </c>
      <c r="D17" s="46">
        <v>1128322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1128322</v>
      </c>
      <c r="O17" s="47">
        <f t="shared" si="1"/>
        <v>93.08819404339576</v>
      </c>
      <c r="P17" s="9"/>
    </row>
    <row r="18" spans="1:16">
      <c r="A18" s="12"/>
      <c r="B18" s="25">
        <v>323.7</v>
      </c>
      <c r="C18" s="20" t="s">
        <v>82</v>
      </c>
      <c r="D18" s="46">
        <v>210193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210193</v>
      </c>
      <c r="O18" s="47">
        <f t="shared" si="1"/>
        <v>17.341225971454499</v>
      </c>
      <c r="P18" s="9"/>
    </row>
    <row r="19" spans="1:16">
      <c r="A19" s="12"/>
      <c r="B19" s="25">
        <v>325.10000000000002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249645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249645</v>
      </c>
      <c r="O19" s="47">
        <f t="shared" si="1"/>
        <v>20.596072931276296</v>
      </c>
      <c r="P19" s="9"/>
    </row>
    <row r="20" spans="1:16">
      <c r="A20" s="12"/>
      <c r="B20" s="25">
        <v>329</v>
      </c>
      <c r="C20" s="20" t="s">
        <v>20</v>
      </c>
      <c r="D20" s="46">
        <v>25000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25000</v>
      </c>
      <c r="O20" s="47">
        <f t="shared" si="1"/>
        <v>2.0625360943816515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SUM(D22:D34)</f>
        <v>1641706</v>
      </c>
      <c r="E21" s="32">
        <f t="shared" si="5"/>
        <v>217401</v>
      </c>
      <c r="F21" s="32">
        <f t="shared" si="5"/>
        <v>0</v>
      </c>
      <c r="G21" s="32">
        <f t="shared" si="5"/>
        <v>5453611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9669</v>
      </c>
      <c r="L21" s="32">
        <f t="shared" si="5"/>
        <v>0</v>
      </c>
      <c r="M21" s="32">
        <f t="shared" si="5"/>
        <v>0</v>
      </c>
      <c r="N21" s="44">
        <f t="shared" si="4"/>
        <v>7322387</v>
      </c>
      <c r="O21" s="45">
        <f t="shared" si="1"/>
        <v>604.10749938123922</v>
      </c>
      <c r="P21" s="10"/>
    </row>
    <row r="22" spans="1:16">
      <c r="A22" s="12"/>
      <c r="B22" s="25">
        <v>331.2</v>
      </c>
      <c r="C22" s="20" t="s">
        <v>21</v>
      </c>
      <c r="D22" s="46">
        <v>52657</v>
      </c>
      <c r="E22" s="46">
        <v>67486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120143</v>
      </c>
      <c r="O22" s="47">
        <f t="shared" si="1"/>
        <v>9.9119709594917911</v>
      </c>
      <c r="P22" s="9"/>
    </row>
    <row r="23" spans="1:16">
      <c r="A23" s="12"/>
      <c r="B23" s="25">
        <v>331.41</v>
      </c>
      <c r="C23" s="20" t="s">
        <v>24</v>
      </c>
      <c r="D23" s="46">
        <v>0</v>
      </c>
      <c r="E23" s="46">
        <v>0</v>
      </c>
      <c r="F23" s="46">
        <v>0</v>
      </c>
      <c r="G23" s="46">
        <v>3916751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3916751</v>
      </c>
      <c r="O23" s="47">
        <f t="shared" si="1"/>
        <v>323.13761240821714</v>
      </c>
      <c r="P23" s="9"/>
    </row>
    <row r="24" spans="1:16">
      <c r="A24" s="12"/>
      <c r="B24" s="25">
        <v>334.41</v>
      </c>
      <c r="C24" s="20" t="s">
        <v>27</v>
      </c>
      <c r="D24" s="46">
        <v>0</v>
      </c>
      <c r="E24" s="46">
        <v>0</v>
      </c>
      <c r="F24" s="46">
        <v>0</v>
      </c>
      <c r="G24" s="46">
        <v>1536860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3" si="6">SUM(D24:M24)</f>
        <v>1536860</v>
      </c>
      <c r="O24" s="47">
        <f t="shared" si="1"/>
        <v>126.79316888045541</v>
      </c>
      <c r="P24" s="9"/>
    </row>
    <row r="25" spans="1:16">
      <c r="A25" s="12"/>
      <c r="B25" s="25">
        <v>334.49</v>
      </c>
      <c r="C25" s="20" t="s">
        <v>28</v>
      </c>
      <c r="D25" s="46">
        <v>21199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21199</v>
      </c>
      <c r="O25" s="47">
        <f t="shared" si="1"/>
        <v>1.7489481065918653</v>
      </c>
      <c r="P25" s="9"/>
    </row>
    <row r="26" spans="1:16">
      <c r="A26" s="12"/>
      <c r="B26" s="25">
        <v>335.12</v>
      </c>
      <c r="C26" s="20" t="s">
        <v>100</v>
      </c>
      <c r="D26" s="46">
        <v>98134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98134</v>
      </c>
      <c r="O26" s="47">
        <f t="shared" si="1"/>
        <v>8.0961966834419599</v>
      </c>
      <c r="P26" s="9"/>
    </row>
    <row r="27" spans="1:16">
      <c r="A27" s="12"/>
      <c r="B27" s="25">
        <v>335.14</v>
      </c>
      <c r="C27" s="20" t="s">
        <v>101</v>
      </c>
      <c r="D27" s="46">
        <v>5409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5409</v>
      </c>
      <c r="O27" s="47">
        <f t="shared" si="1"/>
        <v>0.44625030938041416</v>
      </c>
      <c r="P27" s="9"/>
    </row>
    <row r="28" spans="1:16">
      <c r="A28" s="12"/>
      <c r="B28" s="25">
        <v>335.15</v>
      </c>
      <c r="C28" s="20" t="s">
        <v>102</v>
      </c>
      <c r="D28" s="46">
        <v>17893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17893</v>
      </c>
      <c r="O28" s="47">
        <f t="shared" si="1"/>
        <v>1.4761983334708357</v>
      </c>
      <c r="P28" s="9"/>
    </row>
    <row r="29" spans="1:16">
      <c r="A29" s="12"/>
      <c r="B29" s="25">
        <v>335.16</v>
      </c>
      <c r="C29" s="20" t="s">
        <v>103</v>
      </c>
      <c r="D29" s="46">
        <v>310266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310266</v>
      </c>
      <c r="O29" s="47">
        <f t="shared" si="1"/>
        <v>25.597392954376701</v>
      </c>
      <c r="P29" s="9"/>
    </row>
    <row r="30" spans="1:16">
      <c r="A30" s="12"/>
      <c r="B30" s="25">
        <v>335.18</v>
      </c>
      <c r="C30" s="20" t="s">
        <v>104</v>
      </c>
      <c r="D30" s="46">
        <v>872903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872903</v>
      </c>
      <c r="O30" s="47">
        <f t="shared" si="1"/>
        <v>72.015757775761074</v>
      </c>
      <c r="P30" s="9"/>
    </row>
    <row r="31" spans="1:16">
      <c r="A31" s="12"/>
      <c r="B31" s="25">
        <v>335.19</v>
      </c>
      <c r="C31" s="20" t="s">
        <v>105</v>
      </c>
      <c r="D31" s="46">
        <v>232635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232635</v>
      </c>
      <c r="O31" s="47">
        <f t="shared" si="1"/>
        <v>19.192723372659021</v>
      </c>
      <c r="P31" s="9"/>
    </row>
    <row r="32" spans="1:16">
      <c r="A32" s="12"/>
      <c r="B32" s="25">
        <v>335.21</v>
      </c>
      <c r="C32" s="20" t="s">
        <v>83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9669</v>
      </c>
      <c r="L32" s="46">
        <v>0</v>
      </c>
      <c r="M32" s="46">
        <v>0</v>
      </c>
      <c r="N32" s="46">
        <f t="shared" si="6"/>
        <v>9669</v>
      </c>
      <c r="O32" s="47">
        <f t="shared" si="1"/>
        <v>0.79770645986304756</v>
      </c>
      <c r="P32" s="9"/>
    </row>
    <row r="33" spans="1:16">
      <c r="A33" s="12"/>
      <c r="B33" s="25">
        <v>335.49</v>
      </c>
      <c r="C33" s="20" t="s">
        <v>36</v>
      </c>
      <c r="D33" s="46">
        <v>17929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17929</v>
      </c>
      <c r="O33" s="47">
        <f t="shared" si="1"/>
        <v>1.4791683854467452</v>
      </c>
      <c r="P33" s="9"/>
    </row>
    <row r="34" spans="1:16">
      <c r="A34" s="12"/>
      <c r="B34" s="25">
        <v>338</v>
      </c>
      <c r="C34" s="20" t="s">
        <v>38</v>
      </c>
      <c r="D34" s="46">
        <v>12681</v>
      </c>
      <c r="E34" s="46">
        <v>149915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162596</v>
      </c>
      <c r="O34" s="47">
        <f t="shared" si="1"/>
        <v>13.414404752083161</v>
      </c>
      <c r="P34" s="9"/>
    </row>
    <row r="35" spans="1:16" ht="15.75">
      <c r="A35" s="29" t="s">
        <v>43</v>
      </c>
      <c r="B35" s="30"/>
      <c r="C35" s="31"/>
      <c r="D35" s="32">
        <f t="shared" ref="D35:M35" si="7">SUM(D36:D43)</f>
        <v>1943299</v>
      </c>
      <c r="E35" s="32">
        <f t="shared" si="7"/>
        <v>2256863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16976587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21176749</v>
      </c>
      <c r="O35" s="45">
        <f t="shared" si="1"/>
        <v>1747.1123669664219</v>
      </c>
      <c r="P35" s="10"/>
    </row>
    <row r="36" spans="1:16">
      <c r="A36" s="12"/>
      <c r="B36" s="25">
        <v>341.3</v>
      </c>
      <c r="C36" s="20" t="s">
        <v>107</v>
      </c>
      <c r="D36" s="46">
        <v>1330000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8">SUM(D36:M36)</f>
        <v>1330000</v>
      </c>
      <c r="O36" s="47">
        <f t="shared" si="1"/>
        <v>109.72692022110387</v>
      </c>
      <c r="P36" s="9"/>
    </row>
    <row r="37" spans="1:16">
      <c r="A37" s="12"/>
      <c r="B37" s="25">
        <v>342.1</v>
      </c>
      <c r="C37" s="20" t="s">
        <v>91</v>
      </c>
      <c r="D37" s="46">
        <v>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40</v>
      </c>
      <c r="O37" s="47">
        <f t="shared" ref="O37:O58" si="9">(N37/O$60)</f>
        <v>3.3000577510106429E-3</v>
      </c>
      <c r="P37" s="9"/>
    </row>
    <row r="38" spans="1:16">
      <c r="A38" s="12"/>
      <c r="B38" s="25">
        <v>342.2</v>
      </c>
      <c r="C38" s="20" t="s">
        <v>49</v>
      </c>
      <c r="D38" s="46">
        <v>0</v>
      </c>
      <c r="E38" s="46">
        <v>1854810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1854810</v>
      </c>
      <c r="O38" s="47">
        <f t="shared" si="9"/>
        <v>153.02450292880124</v>
      </c>
      <c r="P38" s="9"/>
    </row>
    <row r="39" spans="1:16">
      <c r="A39" s="12"/>
      <c r="B39" s="25">
        <v>343.2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3851016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3851016</v>
      </c>
      <c r="O39" s="47">
        <f t="shared" si="9"/>
        <v>317.71438000165006</v>
      </c>
      <c r="P39" s="9"/>
    </row>
    <row r="40" spans="1:16">
      <c r="A40" s="12"/>
      <c r="B40" s="25">
        <v>343.4</v>
      </c>
      <c r="C40" s="20" t="s">
        <v>51</v>
      </c>
      <c r="D40" s="46">
        <v>480577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480577</v>
      </c>
      <c r="O40" s="47">
        <f t="shared" si="9"/>
        <v>39.64829634518604</v>
      </c>
      <c r="P40" s="9"/>
    </row>
    <row r="41" spans="1:16">
      <c r="A41" s="12"/>
      <c r="B41" s="25">
        <v>343.6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13125571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13125571</v>
      </c>
      <c r="O41" s="47">
        <f t="shared" si="9"/>
        <v>1082.8785578747629</v>
      </c>
      <c r="P41" s="9"/>
    </row>
    <row r="42" spans="1:16">
      <c r="A42" s="12"/>
      <c r="B42" s="25">
        <v>344.1</v>
      </c>
      <c r="C42" s="20" t="s">
        <v>108</v>
      </c>
      <c r="D42" s="46">
        <v>0</v>
      </c>
      <c r="E42" s="46">
        <v>400353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400353</v>
      </c>
      <c r="O42" s="47">
        <f t="shared" si="9"/>
        <v>33.029700519759096</v>
      </c>
      <c r="P42" s="9"/>
    </row>
    <row r="43" spans="1:16">
      <c r="A43" s="12"/>
      <c r="B43" s="25">
        <v>347.2</v>
      </c>
      <c r="C43" s="20" t="s">
        <v>55</v>
      </c>
      <c r="D43" s="46">
        <v>132682</v>
      </c>
      <c r="E43" s="46">
        <v>1700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134382</v>
      </c>
      <c r="O43" s="47">
        <f t="shared" si="9"/>
        <v>11.086709017407804</v>
      </c>
      <c r="P43" s="9"/>
    </row>
    <row r="44" spans="1:16" ht="15.75">
      <c r="A44" s="29" t="s">
        <v>44</v>
      </c>
      <c r="B44" s="30"/>
      <c r="C44" s="31"/>
      <c r="D44" s="32">
        <f t="shared" ref="D44:M44" si="10">SUM(D45:D46)</f>
        <v>16557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>SUM(D44:M44)</f>
        <v>16557</v>
      </c>
      <c r="O44" s="45">
        <f t="shared" si="9"/>
        <v>1.3659764045870804</v>
      </c>
      <c r="P44" s="10"/>
    </row>
    <row r="45" spans="1:16">
      <c r="A45" s="13"/>
      <c r="B45" s="39">
        <v>351.1</v>
      </c>
      <c r="C45" s="21" t="s">
        <v>58</v>
      </c>
      <c r="D45" s="46">
        <v>16038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16038</v>
      </c>
      <c r="O45" s="47">
        <f t="shared" si="9"/>
        <v>1.3231581552677172</v>
      </c>
      <c r="P45" s="9"/>
    </row>
    <row r="46" spans="1:16">
      <c r="A46" s="13"/>
      <c r="B46" s="39">
        <v>354</v>
      </c>
      <c r="C46" s="21" t="s">
        <v>94</v>
      </c>
      <c r="D46" s="46">
        <v>519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519</v>
      </c>
      <c r="O46" s="47">
        <f t="shared" si="9"/>
        <v>4.2818249319363087E-2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SUM(D48:D55)</f>
        <v>252895</v>
      </c>
      <c r="E47" s="32">
        <f t="shared" si="11"/>
        <v>650827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331285</v>
      </c>
      <c r="J47" s="32">
        <f t="shared" si="11"/>
        <v>0</v>
      </c>
      <c r="K47" s="32">
        <f t="shared" si="11"/>
        <v>6116930</v>
      </c>
      <c r="L47" s="32">
        <f t="shared" si="11"/>
        <v>0</v>
      </c>
      <c r="M47" s="32">
        <f t="shared" si="11"/>
        <v>0</v>
      </c>
      <c r="N47" s="32">
        <f>SUM(D47:M47)</f>
        <v>7351937</v>
      </c>
      <c r="O47" s="45">
        <f t="shared" si="9"/>
        <v>606.54541704479823</v>
      </c>
      <c r="P47" s="10"/>
    </row>
    <row r="48" spans="1:16">
      <c r="A48" s="12"/>
      <c r="B48" s="25">
        <v>361.1</v>
      </c>
      <c r="C48" s="20" t="s">
        <v>60</v>
      </c>
      <c r="D48" s="46">
        <v>31615</v>
      </c>
      <c r="E48" s="46">
        <v>2893</v>
      </c>
      <c r="F48" s="46">
        <v>0</v>
      </c>
      <c r="G48" s="46">
        <v>0</v>
      </c>
      <c r="H48" s="46">
        <v>0</v>
      </c>
      <c r="I48" s="46">
        <v>20893</v>
      </c>
      <c r="J48" s="46">
        <v>0</v>
      </c>
      <c r="K48" s="46">
        <v>1002775</v>
      </c>
      <c r="L48" s="46">
        <v>0</v>
      </c>
      <c r="M48" s="46">
        <v>0</v>
      </c>
      <c r="N48" s="46">
        <f>SUM(D48:M48)</f>
        <v>1058176</v>
      </c>
      <c r="O48" s="47">
        <f t="shared" si="9"/>
        <v>87.301047768335948</v>
      </c>
      <c r="P48" s="9"/>
    </row>
    <row r="49" spans="1:119">
      <c r="A49" s="12"/>
      <c r="B49" s="25">
        <v>361.3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3131915</v>
      </c>
      <c r="L49" s="46">
        <v>0</v>
      </c>
      <c r="M49" s="46">
        <v>0</v>
      </c>
      <c r="N49" s="46">
        <f t="shared" ref="N49:N55" si="12">SUM(D49:M49)</f>
        <v>3131915</v>
      </c>
      <c r="O49" s="47">
        <f t="shared" si="9"/>
        <v>258.38750928141241</v>
      </c>
      <c r="P49" s="9"/>
    </row>
    <row r="50" spans="1:119">
      <c r="A50" s="12"/>
      <c r="B50" s="25">
        <v>362</v>
      </c>
      <c r="C50" s="20" t="s">
        <v>62</v>
      </c>
      <c r="D50" s="46">
        <v>48253</v>
      </c>
      <c r="E50" s="46">
        <v>518202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566455</v>
      </c>
      <c r="O50" s="47">
        <f t="shared" si="9"/>
        <v>46.733355333718343</v>
      </c>
      <c r="P50" s="9"/>
    </row>
    <row r="51" spans="1:119">
      <c r="A51" s="12"/>
      <c r="B51" s="25">
        <v>364</v>
      </c>
      <c r="C51" s="20" t="s">
        <v>109</v>
      </c>
      <c r="D51" s="46">
        <v>59101</v>
      </c>
      <c r="E51" s="46">
        <v>0</v>
      </c>
      <c r="F51" s="46">
        <v>0</v>
      </c>
      <c r="G51" s="46">
        <v>0</v>
      </c>
      <c r="H51" s="46">
        <v>0</v>
      </c>
      <c r="I51" s="46">
        <v>-403852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-344751</v>
      </c>
      <c r="O51" s="47">
        <f t="shared" si="9"/>
        <v>-28.442455242966751</v>
      </c>
      <c r="P51" s="9"/>
    </row>
    <row r="52" spans="1:119">
      <c r="A52" s="12"/>
      <c r="B52" s="25">
        <v>365</v>
      </c>
      <c r="C52" s="20" t="s">
        <v>110</v>
      </c>
      <c r="D52" s="46">
        <v>7300</v>
      </c>
      <c r="E52" s="46">
        <v>0</v>
      </c>
      <c r="F52" s="46">
        <v>0</v>
      </c>
      <c r="G52" s="46">
        <v>0</v>
      </c>
      <c r="H52" s="46">
        <v>0</v>
      </c>
      <c r="I52" s="46">
        <v>50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7350</v>
      </c>
      <c r="O52" s="47">
        <f t="shared" si="9"/>
        <v>0.6063856117482056</v>
      </c>
      <c r="P52" s="9"/>
    </row>
    <row r="53" spans="1:119">
      <c r="A53" s="12"/>
      <c r="B53" s="25">
        <v>366</v>
      </c>
      <c r="C53" s="20" t="s">
        <v>65</v>
      </c>
      <c r="D53" s="46">
        <v>38186</v>
      </c>
      <c r="E53" s="46">
        <v>10000</v>
      </c>
      <c r="F53" s="46">
        <v>0</v>
      </c>
      <c r="G53" s="46">
        <v>0</v>
      </c>
      <c r="H53" s="46">
        <v>0</v>
      </c>
      <c r="I53" s="46">
        <v>1856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50042</v>
      </c>
      <c r="O53" s="47">
        <f t="shared" si="9"/>
        <v>4.1285372494018642</v>
      </c>
      <c r="P53" s="9"/>
    </row>
    <row r="54" spans="1:119">
      <c r="A54" s="12"/>
      <c r="B54" s="25">
        <v>368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1982046</v>
      </c>
      <c r="L54" s="46">
        <v>0</v>
      </c>
      <c r="M54" s="46">
        <v>0</v>
      </c>
      <c r="N54" s="46">
        <f t="shared" si="12"/>
        <v>1982046</v>
      </c>
      <c r="O54" s="47">
        <f t="shared" si="9"/>
        <v>163.521656628991</v>
      </c>
      <c r="P54" s="9"/>
    </row>
    <row r="55" spans="1:119">
      <c r="A55" s="12"/>
      <c r="B55" s="25">
        <v>369.9</v>
      </c>
      <c r="C55" s="20" t="s">
        <v>68</v>
      </c>
      <c r="D55" s="46">
        <v>68440</v>
      </c>
      <c r="E55" s="46">
        <v>119732</v>
      </c>
      <c r="F55" s="46">
        <v>0</v>
      </c>
      <c r="G55" s="46">
        <v>0</v>
      </c>
      <c r="H55" s="46">
        <v>0</v>
      </c>
      <c r="I55" s="46">
        <v>712338</v>
      </c>
      <c r="J55" s="46">
        <v>0</v>
      </c>
      <c r="K55" s="46">
        <v>194</v>
      </c>
      <c r="L55" s="46">
        <v>0</v>
      </c>
      <c r="M55" s="46">
        <v>0</v>
      </c>
      <c r="N55" s="46">
        <f t="shared" si="12"/>
        <v>900704</v>
      </c>
      <c r="O55" s="47">
        <f t="shared" si="9"/>
        <v>74.309380414157246</v>
      </c>
      <c r="P55" s="9"/>
    </row>
    <row r="56" spans="1:119" ht="15.75">
      <c r="A56" s="29" t="s">
        <v>45</v>
      </c>
      <c r="B56" s="30"/>
      <c r="C56" s="31"/>
      <c r="D56" s="32">
        <f t="shared" ref="D56:M56" si="13">SUM(D57:D57)</f>
        <v>1220000</v>
      </c>
      <c r="E56" s="32">
        <f t="shared" si="13"/>
        <v>226502</v>
      </c>
      <c r="F56" s="32">
        <f t="shared" si="13"/>
        <v>368185</v>
      </c>
      <c r="G56" s="32">
        <f t="shared" si="13"/>
        <v>163358</v>
      </c>
      <c r="H56" s="32">
        <f t="shared" si="13"/>
        <v>0</v>
      </c>
      <c r="I56" s="32">
        <f t="shared" si="13"/>
        <v>7500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>SUM(D56:M56)</f>
        <v>1985545</v>
      </c>
      <c r="O56" s="45">
        <f t="shared" si="9"/>
        <v>163.81032918076068</v>
      </c>
      <c r="P56" s="9"/>
    </row>
    <row r="57" spans="1:119" ht="15.75" thickBot="1">
      <c r="A57" s="12"/>
      <c r="B57" s="25">
        <v>381</v>
      </c>
      <c r="C57" s="20" t="s">
        <v>69</v>
      </c>
      <c r="D57" s="46">
        <v>1220000</v>
      </c>
      <c r="E57" s="46">
        <v>226502</v>
      </c>
      <c r="F57" s="46">
        <v>368185</v>
      </c>
      <c r="G57" s="46">
        <v>163358</v>
      </c>
      <c r="H57" s="46">
        <v>0</v>
      </c>
      <c r="I57" s="46">
        <v>7500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1985545</v>
      </c>
      <c r="O57" s="47">
        <f t="shared" si="9"/>
        <v>163.81032918076068</v>
      </c>
      <c r="P57" s="9"/>
    </row>
    <row r="58" spans="1:119" ht="16.5" thickBot="1">
      <c r="A58" s="14" t="s">
        <v>56</v>
      </c>
      <c r="B58" s="23"/>
      <c r="C58" s="22"/>
      <c r="D58" s="15">
        <f t="shared" ref="D58:M58" si="14">SUM(D5,D15,D21,D35,D44,D47,D56)</f>
        <v>13727955</v>
      </c>
      <c r="E58" s="15">
        <f t="shared" si="14"/>
        <v>3510593</v>
      </c>
      <c r="F58" s="15">
        <f t="shared" si="14"/>
        <v>368185</v>
      </c>
      <c r="G58" s="15">
        <f t="shared" si="14"/>
        <v>5616969</v>
      </c>
      <c r="H58" s="15">
        <f t="shared" si="14"/>
        <v>0</v>
      </c>
      <c r="I58" s="15">
        <f t="shared" si="14"/>
        <v>17565017</v>
      </c>
      <c r="J58" s="15">
        <f t="shared" si="14"/>
        <v>0</v>
      </c>
      <c r="K58" s="15">
        <f t="shared" si="14"/>
        <v>6126599</v>
      </c>
      <c r="L58" s="15">
        <f t="shared" si="14"/>
        <v>0</v>
      </c>
      <c r="M58" s="15">
        <f t="shared" si="14"/>
        <v>0</v>
      </c>
      <c r="N58" s="15">
        <f>SUM(D58:M58)</f>
        <v>46915318</v>
      </c>
      <c r="O58" s="38">
        <f t="shared" si="9"/>
        <v>3870.5814701757281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128</v>
      </c>
      <c r="M60" s="118"/>
      <c r="N60" s="118"/>
      <c r="O60" s="43">
        <v>12121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88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7149057</v>
      </c>
      <c r="E5" s="27">
        <f t="shared" si="0"/>
        <v>166899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7315956</v>
      </c>
      <c r="O5" s="33">
        <f t="shared" ref="O5:O36" si="1">(N5/O$60)</f>
        <v>609.66300000000001</v>
      </c>
      <c r="P5" s="6"/>
    </row>
    <row r="6" spans="1:133">
      <c r="A6" s="12"/>
      <c r="B6" s="25">
        <v>311</v>
      </c>
      <c r="C6" s="20" t="s">
        <v>2</v>
      </c>
      <c r="D6" s="46">
        <v>2674982</v>
      </c>
      <c r="E6" s="46">
        <v>96760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2771742</v>
      </c>
      <c r="O6" s="47">
        <f t="shared" si="1"/>
        <v>230.9785</v>
      </c>
      <c r="P6" s="9"/>
    </row>
    <row r="7" spans="1:133">
      <c r="A7" s="12"/>
      <c r="B7" s="25">
        <v>312.41000000000003</v>
      </c>
      <c r="C7" s="20" t="s">
        <v>113</v>
      </c>
      <c r="D7" s="46">
        <v>944024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944024</v>
      </c>
      <c r="O7" s="47">
        <f t="shared" si="1"/>
        <v>78.668666666666667</v>
      </c>
      <c r="P7" s="9"/>
    </row>
    <row r="8" spans="1:133">
      <c r="A8" s="12"/>
      <c r="B8" s="25">
        <v>312.51</v>
      </c>
      <c r="C8" s="20" t="s">
        <v>77</v>
      </c>
      <c r="D8" s="46">
        <v>0</v>
      </c>
      <c r="E8" s="46">
        <v>70139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70139</v>
      </c>
      <c r="O8" s="47">
        <f t="shared" si="1"/>
        <v>5.8449166666666663</v>
      </c>
      <c r="P8" s="9"/>
    </row>
    <row r="9" spans="1:133">
      <c r="A9" s="12"/>
      <c r="B9" s="25">
        <v>312.52</v>
      </c>
      <c r="C9" s="20" t="s">
        <v>97</v>
      </c>
      <c r="D9" s="46">
        <v>95363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95363</v>
      </c>
      <c r="O9" s="47">
        <f t="shared" si="1"/>
        <v>7.9469166666666666</v>
      </c>
      <c r="P9" s="9"/>
    </row>
    <row r="10" spans="1:133">
      <c r="A10" s="12"/>
      <c r="B10" s="25">
        <v>312.60000000000002</v>
      </c>
      <c r="C10" s="20" t="s">
        <v>11</v>
      </c>
      <c r="D10" s="46">
        <v>1338695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1338695</v>
      </c>
      <c r="O10" s="47">
        <f t="shared" si="1"/>
        <v>111.55791666666667</v>
      </c>
      <c r="P10" s="9"/>
    </row>
    <row r="11" spans="1:133">
      <c r="A11" s="12"/>
      <c r="B11" s="25">
        <v>314.10000000000002</v>
      </c>
      <c r="C11" s="20" t="s">
        <v>12</v>
      </c>
      <c r="D11" s="46">
        <v>1404802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1404802</v>
      </c>
      <c r="O11" s="47">
        <f t="shared" si="1"/>
        <v>117.06683333333334</v>
      </c>
      <c r="P11" s="9"/>
    </row>
    <row r="12" spans="1:133">
      <c r="A12" s="12"/>
      <c r="B12" s="25">
        <v>314.8</v>
      </c>
      <c r="C12" s="20" t="s">
        <v>14</v>
      </c>
      <c r="D12" s="46">
        <v>2665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2665</v>
      </c>
      <c r="O12" s="47">
        <f t="shared" si="1"/>
        <v>0.22208333333333333</v>
      </c>
      <c r="P12" s="9"/>
    </row>
    <row r="13" spans="1:133">
      <c r="A13" s="12"/>
      <c r="B13" s="25">
        <v>315</v>
      </c>
      <c r="C13" s="20" t="s">
        <v>98</v>
      </c>
      <c r="D13" s="46">
        <v>586246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586246</v>
      </c>
      <c r="O13" s="47">
        <f t="shared" si="1"/>
        <v>48.853833333333334</v>
      </c>
      <c r="P13" s="9"/>
    </row>
    <row r="14" spans="1:133">
      <c r="A14" s="12"/>
      <c r="B14" s="25">
        <v>316</v>
      </c>
      <c r="C14" s="20" t="s">
        <v>99</v>
      </c>
      <c r="D14" s="46">
        <v>102280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102280</v>
      </c>
      <c r="O14" s="47">
        <f t="shared" si="1"/>
        <v>8.5233333333333334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1617646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187039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1804685</v>
      </c>
      <c r="O15" s="45">
        <f t="shared" si="1"/>
        <v>150.39041666666665</v>
      </c>
      <c r="P15" s="10"/>
    </row>
    <row r="16" spans="1:133">
      <c r="A16" s="12"/>
      <c r="B16" s="25">
        <v>322</v>
      </c>
      <c r="C16" s="20" t="s">
        <v>0</v>
      </c>
      <c r="D16" s="46">
        <v>152867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152867</v>
      </c>
      <c r="O16" s="47">
        <f t="shared" si="1"/>
        <v>12.738916666666666</v>
      </c>
      <c r="P16" s="9"/>
    </row>
    <row r="17" spans="1:16">
      <c r="A17" s="12"/>
      <c r="B17" s="25">
        <v>323.10000000000002</v>
      </c>
      <c r="C17" s="20" t="s">
        <v>17</v>
      </c>
      <c r="D17" s="46">
        <v>1243488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1243488</v>
      </c>
      <c r="O17" s="47">
        <f t="shared" si="1"/>
        <v>103.624</v>
      </c>
      <c r="P17" s="9"/>
    </row>
    <row r="18" spans="1:16">
      <c r="A18" s="12"/>
      <c r="B18" s="25">
        <v>323.7</v>
      </c>
      <c r="C18" s="20" t="s">
        <v>82</v>
      </c>
      <c r="D18" s="46">
        <v>202367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202367</v>
      </c>
      <c r="O18" s="47">
        <f t="shared" si="1"/>
        <v>16.863916666666668</v>
      </c>
      <c r="P18" s="9"/>
    </row>
    <row r="19" spans="1:16">
      <c r="A19" s="12"/>
      <c r="B19" s="25">
        <v>324.22000000000003</v>
      </c>
      <c r="C19" s="20" t="s">
        <v>125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187039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187039</v>
      </c>
      <c r="O19" s="47">
        <f t="shared" si="1"/>
        <v>15.586583333333333</v>
      </c>
      <c r="P19" s="9"/>
    </row>
    <row r="20" spans="1:16">
      <c r="A20" s="12"/>
      <c r="B20" s="25">
        <v>329</v>
      </c>
      <c r="C20" s="20" t="s">
        <v>20</v>
      </c>
      <c r="D20" s="46">
        <v>18924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18924</v>
      </c>
      <c r="O20" s="47">
        <f t="shared" si="1"/>
        <v>1.577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SUM(D22:D33)</f>
        <v>1498768</v>
      </c>
      <c r="E21" s="32">
        <f t="shared" si="5"/>
        <v>232621</v>
      </c>
      <c r="F21" s="32">
        <f t="shared" si="5"/>
        <v>0</v>
      </c>
      <c r="G21" s="32">
        <f t="shared" si="5"/>
        <v>3409411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5140800</v>
      </c>
      <c r="O21" s="45">
        <f t="shared" si="1"/>
        <v>428.4</v>
      </c>
      <c r="P21" s="10"/>
    </row>
    <row r="22" spans="1:16">
      <c r="A22" s="12"/>
      <c r="B22" s="25">
        <v>331.2</v>
      </c>
      <c r="C22" s="20" t="s">
        <v>21</v>
      </c>
      <c r="D22" s="46">
        <v>45203</v>
      </c>
      <c r="E22" s="46">
        <v>78210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123413</v>
      </c>
      <c r="O22" s="47">
        <f t="shared" si="1"/>
        <v>10.284416666666667</v>
      </c>
      <c r="P22" s="9"/>
    </row>
    <row r="23" spans="1:16">
      <c r="A23" s="12"/>
      <c r="B23" s="25">
        <v>331.41</v>
      </c>
      <c r="C23" s="20" t="s">
        <v>24</v>
      </c>
      <c r="D23" s="46">
        <v>0</v>
      </c>
      <c r="E23" s="46">
        <v>0</v>
      </c>
      <c r="F23" s="46">
        <v>0</v>
      </c>
      <c r="G23" s="46">
        <v>2654176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2654176</v>
      </c>
      <c r="O23" s="47">
        <f t="shared" si="1"/>
        <v>221.18133333333333</v>
      </c>
      <c r="P23" s="9"/>
    </row>
    <row r="24" spans="1:16">
      <c r="A24" s="12"/>
      <c r="B24" s="25">
        <v>334.41</v>
      </c>
      <c r="C24" s="20" t="s">
        <v>27</v>
      </c>
      <c r="D24" s="46">
        <v>0</v>
      </c>
      <c r="E24" s="46">
        <v>0</v>
      </c>
      <c r="F24" s="46">
        <v>0</v>
      </c>
      <c r="G24" s="46">
        <v>280985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280985</v>
      </c>
      <c r="O24" s="47">
        <f t="shared" si="1"/>
        <v>23.415416666666665</v>
      </c>
      <c r="P24" s="9"/>
    </row>
    <row r="25" spans="1:16">
      <c r="A25" s="12"/>
      <c r="B25" s="25">
        <v>335.12</v>
      </c>
      <c r="C25" s="20" t="s">
        <v>100</v>
      </c>
      <c r="D25" s="46">
        <v>99549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99549</v>
      </c>
      <c r="O25" s="47">
        <f t="shared" si="1"/>
        <v>8.29575</v>
      </c>
      <c r="P25" s="9"/>
    </row>
    <row r="26" spans="1:16">
      <c r="A26" s="12"/>
      <c r="B26" s="25">
        <v>335.14</v>
      </c>
      <c r="C26" s="20" t="s">
        <v>101</v>
      </c>
      <c r="D26" s="46">
        <v>6250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6250</v>
      </c>
      <c r="O26" s="47">
        <f t="shared" si="1"/>
        <v>0.52083333333333337</v>
      </c>
      <c r="P26" s="9"/>
    </row>
    <row r="27" spans="1:16">
      <c r="A27" s="12"/>
      <c r="B27" s="25">
        <v>335.15</v>
      </c>
      <c r="C27" s="20" t="s">
        <v>102</v>
      </c>
      <c r="D27" s="46">
        <v>13808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13808</v>
      </c>
      <c r="O27" s="47">
        <f t="shared" si="1"/>
        <v>1.1506666666666667</v>
      </c>
      <c r="P27" s="9"/>
    </row>
    <row r="28" spans="1:16">
      <c r="A28" s="12"/>
      <c r="B28" s="25">
        <v>335.16</v>
      </c>
      <c r="C28" s="20" t="s">
        <v>103</v>
      </c>
      <c r="D28" s="46">
        <v>307108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307108</v>
      </c>
      <c r="O28" s="47">
        <f t="shared" si="1"/>
        <v>25.592333333333332</v>
      </c>
      <c r="P28" s="9"/>
    </row>
    <row r="29" spans="1:16">
      <c r="A29" s="12"/>
      <c r="B29" s="25">
        <v>335.18</v>
      </c>
      <c r="C29" s="20" t="s">
        <v>104</v>
      </c>
      <c r="D29" s="46">
        <v>801128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801128</v>
      </c>
      <c r="O29" s="47">
        <f t="shared" si="1"/>
        <v>66.760666666666665</v>
      </c>
      <c r="P29" s="9"/>
    </row>
    <row r="30" spans="1:16">
      <c r="A30" s="12"/>
      <c r="B30" s="25">
        <v>335.19</v>
      </c>
      <c r="C30" s="20" t="s">
        <v>105</v>
      </c>
      <c r="D30" s="46">
        <v>194565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194565</v>
      </c>
      <c r="O30" s="47">
        <f t="shared" si="1"/>
        <v>16.213750000000001</v>
      </c>
      <c r="P30" s="9"/>
    </row>
    <row r="31" spans="1:16">
      <c r="A31" s="12"/>
      <c r="B31" s="25">
        <v>335.49</v>
      </c>
      <c r="C31" s="20" t="s">
        <v>36</v>
      </c>
      <c r="D31" s="46">
        <v>18349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18349</v>
      </c>
      <c r="O31" s="47">
        <f t="shared" si="1"/>
        <v>1.5290833333333333</v>
      </c>
      <c r="P31" s="9"/>
    </row>
    <row r="32" spans="1:16">
      <c r="A32" s="12"/>
      <c r="B32" s="25">
        <v>337.4</v>
      </c>
      <c r="C32" s="20" t="s">
        <v>37</v>
      </c>
      <c r="D32" s="46">
        <v>0</v>
      </c>
      <c r="E32" s="46">
        <v>0</v>
      </c>
      <c r="F32" s="46">
        <v>0</v>
      </c>
      <c r="G32" s="46">
        <v>474250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474250</v>
      </c>
      <c r="O32" s="47">
        <f t="shared" si="1"/>
        <v>39.520833333333336</v>
      </c>
      <c r="P32" s="9"/>
    </row>
    <row r="33" spans="1:16">
      <c r="A33" s="12"/>
      <c r="B33" s="25">
        <v>338</v>
      </c>
      <c r="C33" s="20" t="s">
        <v>38</v>
      </c>
      <c r="D33" s="46">
        <v>12808</v>
      </c>
      <c r="E33" s="46">
        <v>154411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167219</v>
      </c>
      <c r="O33" s="47">
        <f t="shared" si="1"/>
        <v>13.934916666666666</v>
      </c>
      <c r="P33" s="9"/>
    </row>
    <row r="34" spans="1:16" ht="15.75">
      <c r="A34" s="29" t="s">
        <v>43</v>
      </c>
      <c r="B34" s="30"/>
      <c r="C34" s="31"/>
      <c r="D34" s="32">
        <f t="shared" ref="D34:M34" si="7">SUM(D35:D42)</f>
        <v>2555795</v>
      </c>
      <c r="E34" s="32">
        <f t="shared" si="7"/>
        <v>2270688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16526283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21352766</v>
      </c>
      <c r="O34" s="45">
        <f t="shared" si="1"/>
        <v>1779.3971666666666</v>
      </c>
      <c r="P34" s="10"/>
    </row>
    <row r="35" spans="1:16">
      <c r="A35" s="12"/>
      <c r="B35" s="25">
        <v>341.3</v>
      </c>
      <c r="C35" s="20" t="s">
        <v>107</v>
      </c>
      <c r="D35" s="46">
        <v>1950000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8">SUM(D35:M35)</f>
        <v>1950000</v>
      </c>
      <c r="O35" s="47">
        <f t="shared" si="1"/>
        <v>162.5</v>
      </c>
      <c r="P35" s="9"/>
    </row>
    <row r="36" spans="1:16">
      <c r="A36" s="12"/>
      <c r="B36" s="25">
        <v>342.1</v>
      </c>
      <c r="C36" s="20" t="s">
        <v>91</v>
      </c>
      <c r="D36" s="46">
        <v>210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210</v>
      </c>
      <c r="O36" s="47">
        <f t="shared" si="1"/>
        <v>1.7500000000000002E-2</v>
      </c>
      <c r="P36" s="9"/>
    </row>
    <row r="37" spans="1:16">
      <c r="A37" s="12"/>
      <c r="B37" s="25">
        <v>342.2</v>
      </c>
      <c r="C37" s="20" t="s">
        <v>49</v>
      </c>
      <c r="D37" s="46">
        <v>0</v>
      </c>
      <c r="E37" s="46">
        <v>1762832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1762832</v>
      </c>
      <c r="O37" s="47">
        <f t="shared" ref="O37:O58" si="9">(N37/O$60)</f>
        <v>146.90266666666668</v>
      </c>
      <c r="P37" s="9"/>
    </row>
    <row r="38" spans="1:16">
      <c r="A38" s="12"/>
      <c r="B38" s="25">
        <v>343.2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3964425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3964425</v>
      </c>
      <c r="O38" s="47">
        <f t="shared" si="9"/>
        <v>330.36874999999998</v>
      </c>
      <c r="P38" s="9"/>
    </row>
    <row r="39" spans="1:16">
      <c r="A39" s="12"/>
      <c r="B39" s="25">
        <v>343.4</v>
      </c>
      <c r="C39" s="20" t="s">
        <v>51</v>
      </c>
      <c r="D39" s="46">
        <v>480242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480242</v>
      </c>
      <c r="O39" s="47">
        <f t="shared" si="9"/>
        <v>40.020166666666668</v>
      </c>
      <c r="P39" s="9"/>
    </row>
    <row r="40" spans="1:16">
      <c r="A40" s="12"/>
      <c r="B40" s="25">
        <v>343.6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12561858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12561858</v>
      </c>
      <c r="O40" s="47">
        <f t="shared" si="9"/>
        <v>1046.8215</v>
      </c>
      <c r="P40" s="9"/>
    </row>
    <row r="41" spans="1:16">
      <c r="A41" s="12"/>
      <c r="B41" s="25">
        <v>344.1</v>
      </c>
      <c r="C41" s="20" t="s">
        <v>108</v>
      </c>
      <c r="D41" s="46">
        <v>0</v>
      </c>
      <c r="E41" s="46">
        <v>506656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506656</v>
      </c>
      <c r="O41" s="47">
        <f t="shared" si="9"/>
        <v>42.221333333333334</v>
      </c>
      <c r="P41" s="9"/>
    </row>
    <row r="42" spans="1:16">
      <c r="A42" s="12"/>
      <c r="B42" s="25">
        <v>347.2</v>
      </c>
      <c r="C42" s="20" t="s">
        <v>55</v>
      </c>
      <c r="D42" s="46">
        <v>125343</v>
      </c>
      <c r="E42" s="46">
        <v>1200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126543</v>
      </c>
      <c r="O42" s="47">
        <f t="shared" si="9"/>
        <v>10.545249999999999</v>
      </c>
      <c r="P42" s="9"/>
    </row>
    <row r="43" spans="1:16" ht="15.75">
      <c r="A43" s="29" t="s">
        <v>44</v>
      </c>
      <c r="B43" s="30"/>
      <c r="C43" s="31"/>
      <c r="D43" s="32">
        <f t="shared" ref="D43:M43" si="10">SUM(D44:D45)</f>
        <v>18923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18923</v>
      </c>
      <c r="O43" s="45">
        <f t="shared" si="9"/>
        <v>1.5769166666666667</v>
      </c>
      <c r="P43" s="10"/>
    </row>
    <row r="44" spans="1:16">
      <c r="A44" s="13"/>
      <c r="B44" s="39">
        <v>351.1</v>
      </c>
      <c r="C44" s="21" t="s">
        <v>58</v>
      </c>
      <c r="D44" s="46">
        <v>17755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17755</v>
      </c>
      <c r="O44" s="47">
        <f t="shared" si="9"/>
        <v>1.4795833333333333</v>
      </c>
      <c r="P44" s="9"/>
    </row>
    <row r="45" spans="1:16">
      <c r="A45" s="13"/>
      <c r="B45" s="39">
        <v>351.9</v>
      </c>
      <c r="C45" s="21" t="s">
        <v>121</v>
      </c>
      <c r="D45" s="46">
        <v>1168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1168</v>
      </c>
      <c r="O45" s="47">
        <f t="shared" si="9"/>
        <v>9.7333333333333327E-2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SUM(D47:D54)</f>
        <v>201825</v>
      </c>
      <c r="E46" s="32">
        <f t="shared" si="11"/>
        <v>594973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692607</v>
      </c>
      <c r="J46" s="32">
        <f t="shared" si="11"/>
        <v>0</v>
      </c>
      <c r="K46" s="32">
        <f t="shared" si="11"/>
        <v>1520827</v>
      </c>
      <c r="L46" s="32">
        <f t="shared" si="11"/>
        <v>0</v>
      </c>
      <c r="M46" s="32">
        <f t="shared" si="11"/>
        <v>0</v>
      </c>
      <c r="N46" s="32">
        <f>SUM(D46:M46)</f>
        <v>3010232</v>
      </c>
      <c r="O46" s="45">
        <f t="shared" si="9"/>
        <v>250.85266666666666</v>
      </c>
      <c r="P46" s="10"/>
    </row>
    <row r="47" spans="1:16">
      <c r="A47" s="12"/>
      <c r="B47" s="25">
        <v>361.1</v>
      </c>
      <c r="C47" s="20" t="s">
        <v>60</v>
      </c>
      <c r="D47" s="46">
        <v>18844</v>
      </c>
      <c r="E47" s="46">
        <v>2736</v>
      </c>
      <c r="F47" s="46">
        <v>0</v>
      </c>
      <c r="G47" s="46">
        <v>0</v>
      </c>
      <c r="H47" s="46">
        <v>0</v>
      </c>
      <c r="I47" s="46">
        <v>24587</v>
      </c>
      <c r="J47" s="46">
        <v>0</v>
      </c>
      <c r="K47" s="46">
        <v>1079044</v>
      </c>
      <c r="L47" s="46">
        <v>0</v>
      </c>
      <c r="M47" s="46">
        <v>0</v>
      </c>
      <c r="N47" s="46">
        <f>SUM(D47:M47)</f>
        <v>1125211</v>
      </c>
      <c r="O47" s="47">
        <f t="shared" si="9"/>
        <v>93.767583333333334</v>
      </c>
      <c r="P47" s="9"/>
    </row>
    <row r="48" spans="1:16">
      <c r="A48" s="12"/>
      <c r="B48" s="25">
        <v>361.3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-1742351</v>
      </c>
      <c r="L48" s="46">
        <v>0</v>
      </c>
      <c r="M48" s="46">
        <v>0</v>
      </c>
      <c r="N48" s="46">
        <f t="shared" ref="N48:N54" si="12">SUM(D48:M48)</f>
        <v>-1742351</v>
      </c>
      <c r="O48" s="47">
        <f t="shared" si="9"/>
        <v>-145.19591666666668</v>
      </c>
      <c r="P48" s="9"/>
    </row>
    <row r="49" spans="1:119">
      <c r="A49" s="12"/>
      <c r="B49" s="25">
        <v>362</v>
      </c>
      <c r="C49" s="20" t="s">
        <v>62</v>
      </c>
      <c r="D49" s="46">
        <v>47149</v>
      </c>
      <c r="E49" s="46">
        <v>509633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556782</v>
      </c>
      <c r="O49" s="47">
        <f t="shared" si="9"/>
        <v>46.398499999999999</v>
      </c>
      <c r="P49" s="9"/>
    </row>
    <row r="50" spans="1:119">
      <c r="A50" s="12"/>
      <c r="B50" s="25">
        <v>364</v>
      </c>
      <c r="C50" s="20" t="s">
        <v>109</v>
      </c>
      <c r="D50" s="46">
        <v>48565</v>
      </c>
      <c r="E50" s="46">
        <v>35587</v>
      </c>
      <c r="F50" s="46">
        <v>0</v>
      </c>
      <c r="G50" s="46">
        <v>0</v>
      </c>
      <c r="H50" s="46">
        <v>0</v>
      </c>
      <c r="I50" s="46">
        <v>34783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118935</v>
      </c>
      <c r="O50" s="47">
        <f t="shared" si="9"/>
        <v>9.9112500000000008</v>
      </c>
      <c r="P50" s="9"/>
    </row>
    <row r="51" spans="1:119">
      <c r="A51" s="12"/>
      <c r="B51" s="25">
        <v>365</v>
      </c>
      <c r="C51" s="20" t="s">
        <v>110</v>
      </c>
      <c r="D51" s="46">
        <v>10664</v>
      </c>
      <c r="E51" s="46">
        <v>0</v>
      </c>
      <c r="F51" s="46">
        <v>0</v>
      </c>
      <c r="G51" s="46">
        <v>0</v>
      </c>
      <c r="H51" s="46">
        <v>0</v>
      </c>
      <c r="I51" s="46">
        <v>7285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17949</v>
      </c>
      <c r="O51" s="47">
        <f t="shared" si="9"/>
        <v>1.4957499999999999</v>
      </c>
      <c r="P51" s="9"/>
    </row>
    <row r="52" spans="1:119">
      <c r="A52" s="12"/>
      <c r="B52" s="25">
        <v>366</v>
      </c>
      <c r="C52" s="20" t="s">
        <v>65</v>
      </c>
      <c r="D52" s="46">
        <v>24829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24829</v>
      </c>
      <c r="O52" s="47">
        <f t="shared" si="9"/>
        <v>2.0690833333333334</v>
      </c>
      <c r="P52" s="9"/>
    </row>
    <row r="53" spans="1:119">
      <c r="A53" s="12"/>
      <c r="B53" s="25">
        <v>368</v>
      </c>
      <c r="C53" s="20" t="s">
        <v>66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2180376</v>
      </c>
      <c r="L53" s="46">
        <v>0</v>
      </c>
      <c r="M53" s="46">
        <v>0</v>
      </c>
      <c r="N53" s="46">
        <f t="shared" si="12"/>
        <v>2180376</v>
      </c>
      <c r="O53" s="47">
        <f t="shared" si="9"/>
        <v>181.69800000000001</v>
      </c>
      <c r="P53" s="9"/>
    </row>
    <row r="54" spans="1:119">
      <c r="A54" s="12"/>
      <c r="B54" s="25">
        <v>369.9</v>
      </c>
      <c r="C54" s="20" t="s">
        <v>68</v>
      </c>
      <c r="D54" s="46">
        <v>51774</v>
      </c>
      <c r="E54" s="46">
        <v>47017</v>
      </c>
      <c r="F54" s="46">
        <v>0</v>
      </c>
      <c r="G54" s="46">
        <v>0</v>
      </c>
      <c r="H54" s="46">
        <v>0</v>
      </c>
      <c r="I54" s="46">
        <v>625952</v>
      </c>
      <c r="J54" s="46">
        <v>0</v>
      </c>
      <c r="K54" s="46">
        <v>3758</v>
      </c>
      <c r="L54" s="46">
        <v>0</v>
      </c>
      <c r="M54" s="46">
        <v>0</v>
      </c>
      <c r="N54" s="46">
        <f t="shared" si="12"/>
        <v>728501</v>
      </c>
      <c r="O54" s="47">
        <f t="shared" si="9"/>
        <v>60.708416666666665</v>
      </c>
      <c r="P54" s="9"/>
    </row>
    <row r="55" spans="1:119" ht="15.75">
      <c r="A55" s="29" t="s">
        <v>45</v>
      </c>
      <c r="B55" s="30"/>
      <c r="C55" s="31"/>
      <c r="D55" s="32">
        <f t="shared" ref="D55:M55" si="13">SUM(D56:D57)</f>
        <v>568177</v>
      </c>
      <c r="E55" s="32">
        <f t="shared" si="13"/>
        <v>1498427</v>
      </c>
      <c r="F55" s="32">
        <f t="shared" si="13"/>
        <v>368191</v>
      </c>
      <c r="G55" s="32">
        <f t="shared" si="13"/>
        <v>529250</v>
      </c>
      <c r="H55" s="32">
        <f t="shared" si="13"/>
        <v>0</v>
      </c>
      <c r="I55" s="32">
        <f t="shared" si="13"/>
        <v>0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>SUM(D55:M55)</f>
        <v>2964045</v>
      </c>
      <c r="O55" s="45">
        <f t="shared" si="9"/>
        <v>247.00375</v>
      </c>
      <c r="P55" s="9"/>
    </row>
    <row r="56" spans="1:119">
      <c r="A56" s="12"/>
      <c r="B56" s="25">
        <v>381</v>
      </c>
      <c r="C56" s="20" t="s">
        <v>69</v>
      </c>
      <c r="D56" s="46">
        <v>568177</v>
      </c>
      <c r="E56" s="46">
        <v>187177</v>
      </c>
      <c r="F56" s="46">
        <v>368191</v>
      </c>
      <c r="G56" s="46">
        <v>529250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1652795</v>
      </c>
      <c r="O56" s="47">
        <f t="shared" si="9"/>
        <v>137.73291666666665</v>
      </c>
      <c r="P56" s="9"/>
    </row>
    <row r="57" spans="1:119" ht="15.75" thickBot="1">
      <c r="A57" s="12"/>
      <c r="B57" s="25">
        <v>384</v>
      </c>
      <c r="C57" s="20" t="s">
        <v>85</v>
      </c>
      <c r="D57" s="46">
        <v>0</v>
      </c>
      <c r="E57" s="46">
        <v>1311250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1311250</v>
      </c>
      <c r="O57" s="47">
        <f t="shared" si="9"/>
        <v>109.27083333333333</v>
      </c>
      <c r="P57" s="9"/>
    </row>
    <row r="58" spans="1:119" ht="16.5" thickBot="1">
      <c r="A58" s="14" t="s">
        <v>56</v>
      </c>
      <c r="B58" s="23"/>
      <c r="C58" s="22"/>
      <c r="D58" s="15">
        <f t="shared" ref="D58:M58" si="14">SUM(D5,D15,D21,D34,D43,D46,D55)</f>
        <v>13610191</v>
      </c>
      <c r="E58" s="15">
        <f t="shared" si="14"/>
        <v>4763608</v>
      </c>
      <c r="F58" s="15">
        <f t="shared" si="14"/>
        <v>368191</v>
      </c>
      <c r="G58" s="15">
        <f t="shared" si="14"/>
        <v>3938661</v>
      </c>
      <c r="H58" s="15">
        <f t="shared" si="14"/>
        <v>0</v>
      </c>
      <c r="I58" s="15">
        <f t="shared" si="14"/>
        <v>17405929</v>
      </c>
      <c r="J58" s="15">
        <f t="shared" si="14"/>
        <v>0</v>
      </c>
      <c r="K58" s="15">
        <f t="shared" si="14"/>
        <v>1520827</v>
      </c>
      <c r="L58" s="15">
        <f t="shared" si="14"/>
        <v>0</v>
      </c>
      <c r="M58" s="15">
        <f t="shared" si="14"/>
        <v>0</v>
      </c>
      <c r="N58" s="15">
        <f>SUM(D58:M58)</f>
        <v>41607407</v>
      </c>
      <c r="O58" s="38">
        <f t="shared" si="9"/>
        <v>3467.2839166666668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126</v>
      </c>
      <c r="M60" s="118"/>
      <c r="N60" s="118"/>
      <c r="O60" s="43">
        <v>12000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88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2025-04-09T17:51:57Z</cp:lastPrinted>
  <dcterms:created xsi:type="dcterms:W3CDTF">2000-08-31T21:26:31Z</dcterms:created>
  <dcterms:modified xsi:type="dcterms:W3CDTF">2025-04-09T17:52:01Z</dcterms:modified>
</cp:coreProperties>
</file>