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55" documentId="11_E65AEFF75C0A94BCE4C7E01E2098E5E929592E1C" xr6:coauthVersionLast="47" xr6:coauthVersionMax="47" xr10:uidLastSave="{55880BB9-C5DC-4BB8-8079-A74FF328463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'2008'!$A$1:$O$41</definedName>
    <definedName name="_xlnm.Print_Area" localSheetId="14">'2009'!$A$1:$O$41</definedName>
    <definedName name="_xlnm.Print_Area" localSheetId="13">'2010'!$A$1:$O$40</definedName>
    <definedName name="_xlnm.Print_Area" localSheetId="12">'2011'!$A$1:$O$42</definedName>
    <definedName name="_xlnm.Print_Area" localSheetId="11">'2012'!$A$1:$O$44</definedName>
    <definedName name="_xlnm.Print_Area" localSheetId="10">'2013'!$A$1:$O$41</definedName>
    <definedName name="_xlnm.Print_Area" localSheetId="9">'2014'!$A$1:$O$40</definedName>
    <definedName name="_xlnm.Print_Area" localSheetId="8">'2015'!$A$1:$O$40</definedName>
    <definedName name="_xlnm.Print_Area" localSheetId="7">'2016'!$A$1:$O$41</definedName>
    <definedName name="_xlnm.Print_Area" localSheetId="6">'2017'!$A$1:$O$44</definedName>
    <definedName name="_xlnm.Print_Area" localSheetId="5">'2018'!$A$1:$O$42</definedName>
    <definedName name="_xlnm.Print_Area" localSheetId="4">'2019'!$A$1:$O$40</definedName>
    <definedName name="_xlnm.Print_Area" localSheetId="3">'2020'!$A$1:$O$43</definedName>
    <definedName name="_xlnm.Print_Area" localSheetId="2">'2021'!$A$1:$P$41</definedName>
    <definedName name="_xlnm.Print_Area" localSheetId="1">'2022'!$A$1:$P$47</definedName>
    <definedName name="_xlnm.Print_Area" localSheetId="0">'2023'!$A$1:$P$45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48" l="1"/>
  <c r="F41" i="48"/>
  <c r="G41" i="48"/>
  <c r="H41" i="48"/>
  <c r="I41" i="48"/>
  <c r="J41" i="48"/>
  <c r="K41" i="48"/>
  <c r="L41" i="48"/>
  <c r="M41" i="48"/>
  <c r="N41" i="48"/>
  <c r="D41" i="48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E43" i="47"/>
  <c r="F43" i="47"/>
  <c r="G43" i="47"/>
  <c r="H43" i="47"/>
  <c r="I43" i="47"/>
  <c r="J43" i="47"/>
  <c r="K43" i="47"/>
  <c r="L43" i="47"/>
  <c r="M43" i="47"/>
  <c r="N43" i="47"/>
  <c r="D43" i="47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6" i="46"/>
  <c r="P36" i="46"/>
  <c r="N35" i="46"/>
  <c r="M35" i="46"/>
  <c r="L35" i="46"/>
  <c r="K35" i="46"/>
  <c r="J35" i="46"/>
  <c r="I35" i="46"/>
  <c r="O35" i="46" s="1"/>
  <c r="P35" i="46" s="1"/>
  <c r="H35" i="46"/>
  <c r="G35" i="46"/>
  <c r="F35" i="46"/>
  <c r="E35" i="46"/>
  <c r="D35" i="46"/>
  <c r="O34" i="46"/>
  <c r="P34" i="46"/>
  <c r="O33" i="46"/>
  <c r="P33" i="46"/>
  <c r="O32" i="46"/>
  <c r="P32" i="46"/>
  <c r="O31" i="46"/>
  <c r="P31" i="46" s="1"/>
  <c r="N30" i="46"/>
  <c r="M30" i="46"/>
  <c r="L30" i="46"/>
  <c r="K30" i="46"/>
  <c r="J30" i="46"/>
  <c r="I30" i="46"/>
  <c r="H30" i="46"/>
  <c r="O30" i="46" s="1"/>
  <c r="P30" i="46" s="1"/>
  <c r="G30" i="46"/>
  <c r="F30" i="46"/>
  <c r="E30" i="46"/>
  <c r="D30" i="46"/>
  <c r="O29" i="46"/>
  <c r="P29" i="46"/>
  <c r="N28" i="46"/>
  <c r="M28" i="46"/>
  <c r="L28" i="46"/>
  <c r="K28" i="46"/>
  <c r="J28" i="46"/>
  <c r="I28" i="46"/>
  <c r="I37" i="46" s="1"/>
  <c r="H28" i="46"/>
  <c r="G28" i="46"/>
  <c r="F28" i="46"/>
  <c r="E28" i="46"/>
  <c r="D28" i="46"/>
  <c r="O27" i="46"/>
  <c r="P27" i="46" s="1"/>
  <c r="O26" i="46"/>
  <c r="P26" i="46" s="1"/>
  <c r="O25" i="46"/>
  <c r="P25" i="46" s="1"/>
  <c r="O24" i="46"/>
  <c r="P24" i="46" s="1"/>
  <c r="O23" i="46"/>
  <c r="P23" i="46"/>
  <c r="N22" i="46"/>
  <c r="M22" i="46"/>
  <c r="L22" i="46"/>
  <c r="K22" i="46"/>
  <c r="J22" i="46"/>
  <c r="O22" i="46" s="1"/>
  <c r="P22" i="46" s="1"/>
  <c r="I22" i="46"/>
  <c r="H22" i="46"/>
  <c r="G22" i="46"/>
  <c r="F22" i="46"/>
  <c r="E22" i="46"/>
  <c r="D22" i="46"/>
  <c r="O21" i="46"/>
  <c r="P21" i="46"/>
  <c r="O20" i="46"/>
  <c r="P20" i="46"/>
  <c r="O19" i="46"/>
  <c r="P19" i="46"/>
  <c r="O18" i="46"/>
  <c r="P18" i="46"/>
  <c r="O17" i="46"/>
  <c r="P17" i="46"/>
  <c r="O16" i="46"/>
  <c r="P16" i="46"/>
  <c r="O15" i="46"/>
  <c r="P15" i="46"/>
  <c r="O14" i="46"/>
  <c r="P14" i="46"/>
  <c r="O13" i="46"/>
  <c r="P13" i="46" s="1"/>
  <c r="N12" i="46"/>
  <c r="M12" i="46"/>
  <c r="L12" i="46"/>
  <c r="K12" i="46"/>
  <c r="O12" i="46" s="1"/>
  <c r="P12" i="46" s="1"/>
  <c r="J12" i="46"/>
  <c r="I12" i="46"/>
  <c r="H12" i="46"/>
  <c r="G12" i="46"/>
  <c r="F12" i="46"/>
  <c r="E12" i="46"/>
  <c r="D12" i="46"/>
  <c r="O11" i="46"/>
  <c r="P11" i="46"/>
  <c r="N10" i="46"/>
  <c r="M10" i="46"/>
  <c r="L10" i="46"/>
  <c r="L37" i="46" s="1"/>
  <c r="K10" i="46"/>
  <c r="J10" i="46"/>
  <c r="I10" i="46"/>
  <c r="H10" i="46"/>
  <c r="G10" i="46"/>
  <c r="F10" i="46"/>
  <c r="E10" i="46"/>
  <c r="D10" i="46"/>
  <c r="O10" i="46" s="1"/>
  <c r="P10" i="46" s="1"/>
  <c r="O9" i="46"/>
  <c r="P9" i="46"/>
  <c r="O8" i="46"/>
  <c r="P8" i="46"/>
  <c r="O7" i="46"/>
  <c r="P7" i="46"/>
  <c r="O6" i="46"/>
  <c r="P6" i="46"/>
  <c r="N5" i="46"/>
  <c r="N37" i="46" s="1"/>
  <c r="M5" i="46"/>
  <c r="L5" i="46"/>
  <c r="K5" i="46"/>
  <c r="O5" i="46" s="1"/>
  <c r="P5" i="46" s="1"/>
  <c r="J5" i="46"/>
  <c r="I5" i="46"/>
  <c r="H5" i="46"/>
  <c r="G5" i="46"/>
  <c r="F5" i="46"/>
  <c r="E5" i="46"/>
  <c r="D5" i="46"/>
  <c r="N38" i="45"/>
  <c r="O38" i="45"/>
  <c r="M37" i="45"/>
  <c r="L37" i="45"/>
  <c r="K37" i="45"/>
  <c r="J37" i="45"/>
  <c r="I37" i="45"/>
  <c r="H37" i="45"/>
  <c r="G37" i="45"/>
  <c r="F37" i="45"/>
  <c r="E37" i="45"/>
  <c r="N37" i="45" s="1"/>
  <c r="O37" i="45" s="1"/>
  <c r="D37" i="45"/>
  <c r="N36" i="45"/>
  <c r="O36" i="45" s="1"/>
  <c r="N35" i="45"/>
  <c r="O35" i="45" s="1"/>
  <c r="N34" i="45"/>
  <c r="O34" i="45"/>
  <c r="N33" i="45"/>
  <c r="O33" i="45"/>
  <c r="M32" i="45"/>
  <c r="M39" i="45" s="1"/>
  <c r="L32" i="45"/>
  <c r="L39" i="45" s="1"/>
  <c r="K32" i="45"/>
  <c r="N32" i="45" s="1"/>
  <c r="O32" i="45" s="1"/>
  <c r="J32" i="45"/>
  <c r="I32" i="45"/>
  <c r="H32" i="45"/>
  <c r="H39" i="45" s="1"/>
  <c r="G32" i="45"/>
  <c r="F32" i="45"/>
  <c r="E32" i="45"/>
  <c r="D32" i="45"/>
  <c r="N31" i="45"/>
  <c r="O31" i="45" s="1"/>
  <c r="N30" i="45"/>
  <c r="O30" i="45" s="1"/>
  <c r="N29" i="45"/>
  <c r="O29" i="45" s="1"/>
  <c r="N28" i="45"/>
  <c r="O28" i="45"/>
  <c r="N27" i="45"/>
  <c r="O27" i="45"/>
  <c r="N26" i="45"/>
  <c r="O26" i="45"/>
  <c r="N25" i="45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/>
  <c r="N19" i="45"/>
  <c r="O19" i="45" s="1"/>
  <c r="N18" i="45"/>
  <c r="O18" i="45"/>
  <c r="N17" i="45"/>
  <c r="O17" i="45"/>
  <c r="N16" i="45"/>
  <c r="O16" i="45" s="1"/>
  <c r="M15" i="45"/>
  <c r="L15" i="45"/>
  <c r="K15" i="45"/>
  <c r="K39" i="45" s="1"/>
  <c r="J15" i="45"/>
  <c r="J39" i="45" s="1"/>
  <c r="I15" i="45"/>
  <c r="H15" i="45"/>
  <c r="G15" i="45"/>
  <c r="F15" i="45"/>
  <c r="E15" i="45"/>
  <c r="E39" i="45" s="1"/>
  <c r="D15" i="45"/>
  <c r="D39" i="45" s="1"/>
  <c r="N14" i="45"/>
  <c r="O14" i="45"/>
  <c r="N13" i="45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/>
  <c r="N8" i="45"/>
  <c r="O8" i="45"/>
  <c r="N7" i="45"/>
  <c r="O7" i="45" s="1"/>
  <c r="N6" i="45"/>
  <c r="O6" i="45"/>
  <c r="M5" i="45"/>
  <c r="L5" i="45"/>
  <c r="K5" i="45"/>
  <c r="J5" i="45"/>
  <c r="I5" i="45"/>
  <c r="I39" i="45" s="1"/>
  <c r="H5" i="45"/>
  <c r="G5" i="45"/>
  <c r="G39" i="45" s="1"/>
  <c r="F5" i="45"/>
  <c r="F39" i="45" s="1"/>
  <c r="E5" i="45"/>
  <c r="D5" i="45"/>
  <c r="N35" i="44"/>
  <c r="O35" i="44"/>
  <c r="M34" i="44"/>
  <c r="L34" i="44"/>
  <c r="L36" i="44" s="1"/>
  <c r="K34" i="44"/>
  <c r="J34" i="44"/>
  <c r="J36" i="44" s="1"/>
  <c r="I34" i="44"/>
  <c r="N34" i="44" s="1"/>
  <c r="O34" i="44" s="1"/>
  <c r="H34" i="44"/>
  <c r="G34" i="44"/>
  <c r="F34" i="44"/>
  <c r="E34" i="44"/>
  <c r="D34" i="44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H36" i="44" s="1"/>
  <c r="G30" i="44"/>
  <c r="F30" i="44"/>
  <c r="F36" i="44" s="1"/>
  <c r="E30" i="44"/>
  <c r="N30" i="44" s="1"/>
  <c r="O30" i="44" s="1"/>
  <c r="D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/>
  <c r="N25" i="44"/>
  <c r="O25" i="44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/>
  <c r="N19" i="44"/>
  <c r="O19" i="44"/>
  <c r="N18" i="44"/>
  <c r="O18" i="44" s="1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D36" i="44" s="1"/>
  <c r="N14" i="44"/>
  <c r="O14" i="44"/>
  <c r="N13" i="44"/>
  <c r="O13" i="44"/>
  <c r="M12" i="44"/>
  <c r="M36" i="44" s="1"/>
  <c r="L12" i="44"/>
  <c r="K12" i="44"/>
  <c r="J12" i="44"/>
  <c r="I12" i="44"/>
  <c r="H12" i="44"/>
  <c r="G12" i="44"/>
  <c r="F12" i="44"/>
  <c r="E12" i="44"/>
  <c r="E36" i="44" s="1"/>
  <c r="D12" i="44"/>
  <c r="N11" i="44"/>
  <c r="O11" i="44" s="1"/>
  <c r="N10" i="44"/>
  <c r="O10" i="44" s="1"/>
  <c r="N9" i="44"/>
  <c r="O9" i="44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N5" i="44" s="1"/>
  <c r="O5" i="44" s="1"/>
  <c r="F5" i="44"/>
  <c r="E5" i="44"/>
  <c r="D5" i="44"/>
  <c r="N37" i="43"/>
  <c r="O37" i="43" s="1"/>
  <c r="M36" i="43"/>
  <c r="L36" i="43"/>
  <c r="L38" i="43" s="1"/>
  <c r="K36" i="43"/>
  <c r="K38" i="43" s="1"/>
  <c r="J36" i="43"/>
  <c r="I36" i="43"/>
  <c r="I38" i="43" s="1"/>
  <c r="H36" i="43"/>
  <c r="G36" i="43"/>
  <c r="G38" i="43" s="1"/>
  <c r="F36" i="43"/>
  <c r="E36" i="43"/>
  <c r="D36" i="43"/>
  <c r="N35" i="43"/>
  <c r="O35" i="43" s="1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2" i="43" s="1"/>
  <c r="O32" i="43" s="1"/>
  <c r="N31" i="43"/>
  <c r="O31" i="43" s="1"/>
  <c r="M30" i="43"/>
  <c r="L30" i="43"/>
  <c r="K30" i="43"/>
  <c r="J30" i="43"/>
  <c r="I30" i="43"/>
  <c r="H30" i="43"/>
  <c r="G30" i="43"/>
  <c r="F30" i="43"/>
  <c r="N30" i="43" s="1"/>
  <c r="O30" i="43" s="1"/>
  <c r="E30" i="43"/>
  <c r="D30" i="43"/>
  <c r="N29" i="43"/>
  <c r="O29" i="43" s="1"/>
  <c r="N28" i="43"/>
  <c r="O28" i="43"/>
  <c r="N27" i="43"/>
  <c r="O27" i="43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F38" i="43" s="1"/>
  <c r="E24" i="43"/>
  <c r="D24" i="43"/>
  <c r="N23" i="43"/>
  <c r="O23" i="43" s="1"/>
  <c r="N22" i="43"/>
  <c r="O22" i="43"/>
  <c r="N21" i="43"/>
  <c r="O21" i="43"/>
  <c r="N20" i="43"/>
  <c r="O20" i="43"/>
  <c r="N19" i="43"/>
  <c r="O19" i="43" s="1"/>
  <c r="N18" i="43"/>
  <c r="O18" i="43"/>
  <c r="N17" i="43"/>
  <c r="O17" i="43" s="1"/>
  <c r="M16" i="43"/>
  <c r="L16" i="43"/>
  <c r="K16" i="43"/>
  <c r="J16" i="43"/>
  <c r="J38" i="43" s="1"/>
  <c r="I16" i="43"/>
  <c r="H16" i="43"/>
  <c r="G16" i="43"/>
  <c r="F16" i="43"/>
  <c r="E16" i="43"/>
  <c r="D16" i="43"/>
  <c r="N15" i="43"/>
  <c r="O15" i="43"/>
  <c r="N14" i="43"/>
  <c r="O14" i="43"/>
  <c r="M13" i="43"/>
  <c r="M38" i="43" s="1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N10" i="43"/>
  <c r="O10" i="43"/>
  <c r="N9" i="43"/>
  <c r="O9" i="43"/>
  <c r="N8" i="43"/>
  <c r="O8" i="43"/>
  <c r="N7" i="43"/>
  <c r="O7" i="43" s="1"/>
  <c r="N6" i="43"/>
  <c r="O6" i="43"/>
  <c r="M5" i="43"/>
  <c r="L5" i="43"/>
  <c r="K5" i="43"/>
  <c r="J5" i="43"/>
  <c r="I5" i="43"/>
  <c r="H5" i="43"/>
  <c r="N5" i="43" s="1"/>
  <c r="O5" i="43" s="1"/>
  <c r="G5" i="43"/>
  <c r="F5" i="43"/>
  <c r="E5" i="43"/>
  <c r="D5" i="43"/>
  <c r="N39" i="42"/>
  <c r="O39" i="42"/>
  <c r="M38" i="42"/>
  <c r="L38" i="42"/>
  <c r="L40" i="42" s="1"/>
  <c r="K38" i="42"/>
  <c r="K40" i="42" s="1"/>
  <c r="J38" i="42"/>
  <c r="I38" i="42"/>
  <c r="N38" i="42" s="1"/>
  <c r="O38" i="42" s="1"/>
  <c r="H38" i="42"/>
  <c r="G38" i="42"/>
  <c r="F38" i="42"/>
  <c r="E38" i="42"/>
  <c r="D38" i="42"/>
  <c r="N37" i="42"/>
  <c r="O37" i="42" s="1"/>
  <c r="N36" i="42"/>
  <c r="O36" i="42"/>
  <c r="N35" i="42"/>
  <c r="O35" i="42" s="1"/>
  <c r="M34" i="42"/>
  <c r="L34" i="42"/>
  <c r="K34" i="42"/>
  <c r="J34" i="42"/>
  <c r="I34" i="42"/>
  <c r="H34" i="42"/>
  <c r="G34" i="42"/>
  <c r="F34" i="42"/>
  <c r="E34" i="42"/>
  <c r="N34" i="42" s="1"/>
  <c r="O34" i="42" s="1"/>
  <c r="D34" i="42"/>
  <c r="N33" i="42"/>
  <c r="O33" i="42"/>
  <c r="M32" i="42"/>
  <c r="L32" i="42"/>
  <c r="K32" i="42"/>
  <c r="J32" i="42"/>
  <c r="I32" i="42"/>
  <c r="H32" i="42"/>
  <c r="N32" i="42" s="1"/>
  <c r="O32" i="42" s="1"/>
  <c r="G32" i="42"/>
  <c r="F32" i="42"/>
  <c r="E32" i="42"/>
  <c r="D32" i="42"/>
  <c r="N31" i="42"/>
  <c r="O31" i="42"/>
  <c r="N30" i="42"/>
  <c r="O30" i="42"/>
  <c r="N29" i="42"/>
  <c r="O29" i="42"/>
  <c r="N28" i="42"/>
  <c r="O28" i="42" s="1"/>
  <c r="N27" i="42"/>
  <c r="O27" i="42"/>
  <c r="N26" i="42"/>
  <c r="O26" i="42"/>
  <c r="M25" i="42"/>
  <c r="L25" i="42"/>
  <c r="K25" i="42"/>
  <c r="J25" i="42"/>
  <c r="N25" i="42" s="1"/>
  <c r="O25" i="42" s="1"/>
  <c r="I25" i="42"/>
  <c r="H25" i="42"/>
  <c r="G25" i="42"/>
  <c r="F25" i="42"/>
  <c r="E25" i="42"/>
  <c r="D25" i="42"/>
  <c r="N24" i="42"/>
  <c r="O24" i="42"/>
  <c r="N23" i="42"/>
  <c r="O23" i="42"/>
  <c r="N22" i="42"/>
  <c r="O22" i="42" s="1"/>
  <c r="N21" i="42"/>
  <c r="O21" i="42"/>
  <c r="N20" i="42"/>
  <c r="O20" i="42"/>
  <c r="N19" i="42"/>
  <c r="O19" i="42" s="1"/>
  <c r="N18" i="42"/>
  <c r="O18" i="42"/>
  <c r="N17" i="42"/>
  <c r="O17" i="42" s="1"/>
  <c r="M16" i="42"/>
  <c r="L16" i="42"/>
  <c r="K16" i="42"/>
  <c r="J16" i="42"/>
  <c r="I16" i="42"/>
  <c r="I40" i="42" s="1"/>
  <c r="H16" i="42"/>
  <c r="G16" i="42"/>
  <c r="F16" i="42"/>
  <c r="E16" i="42"/>
  <c r="E40" i="42" s="1"/>
  <c r="D16" i="42"/>
  <c r="N15" i="42"/>
  <c r="O15" i="42"/>
  <c r="N14" i="42"/>
  <c r="O14" i="42"/>
  <c r="M13" i="42"/>
  <c r="L13" i="42"/>
  <c r="K13" i="42"/>
  <c r="J13" i="42"/>
  <c r="J40" i="42" s="1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J5" i="42"/>
  <c r="I5" i="42"/>
  <c r="H5" i="42"/>
  <c r="H40" i="42" s="1"/>
  <c r="G5" i="42"/>
  <c r="F5" i="42"/>
  <c r="E5" i="42"/>
  <c r="D5" i="42"/>
  <c r="N5" i="42" s="1"/>
  <c r="O5" i="42" s="1"/>
  <c r="E37" i="41"/>
  <c r="N36" i="41"/>
  <c r="O36" i="41" s="1"/>
  <c r="M35" i="41"/>
  <c r="L35" i="41"/>
  <c r="K35" i="41"/>
  <c r="J35" i="41"/>
  <c r="I35" i="41"/>
  <c r="H35" i="41"/>
  <c r="G35" i="41"/>
  <c r="F35" i="41"/>
  <c r="E35" i="41"/>
  <c r="N35" i="41" s="1"/>
  <c r="O35" i="41" s="1"/>
  <c r="D35" i="41"/>
  <c r="N34" i="41"/>
  <c r="O34" i="41"/>
  <c r="N33" i="41"/>
  <c r="O33" i="4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/>
  <c r="N23" i="41"/>
  <c r="O23" i="41" s="1"/>
  <c r="N22" i="41"/>
  <c r="O22" i="41"/>
  <c r="N21" i="41"/>
  <c r="O21" i="41"/>
  <c r="N20" i="41"/>
  <c r="O20" i="41" s="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/>
  <c r="N14" i="41"/>
  <c r="O14" i="41" s="1"/>
  <c r="M13" i="41"/>
  <c r="M37" i="41" s="1"/>
  <c r="L13" i="41"/>
  <c r="K13" i="41"/>
  <c r="J13" i="41"/>
  <c r="I13" i="41"/>
  <c r="H13" i="41"/>
  <c r="G13" i="41"/>
  <c r="F13" i="41"/>
  <c r="E13" i="41"/>
  <c r="D13" i="41"/>
  <c r="D37" i="41" s="1"/>
  <c r="N12" i="41"/>
  <c r="O12" i="41"/>
  <c r="N11" i="41"/>
  <c r="O11" i="41" s="1"/>
  <c r="N10" i="41"/>
  <c r="O10" i="41"/>
  <c r="N9" i="41"/>
  <c r="O9" i="41"/>
  <c r="N8" i="41"/>
  <c r="O8" i="41" s="1"/>
  <c r="N7" i="41"/>
  <c r="O7" i="41"/>
  <c r="N6" i="41"/>
  <c r="O6" i="41" s="1"/>
  <c r="M5" i="41"/>
  <c r="L5" i="41"/>
  <c r="L37" i="41" s="1"/>
  <c r="K5" i="41"/>
  <c r="K37" i="41" s="1"/>
  <c r="J5" i="41"/>
  <c r="J37" i="41" s="1"/>
  <c r="I5" i="41"/>
  <c r="I37" i="41" s="1"/>
  <c r="H5" i="41"/>
  <c r="H37" i="41" s="1"/>
  <c r="G5" i="41"/>
  <c r="G37" i="41" s="1"/>
  <c r="F5" i="41"/>
  <c r="F37" i="41" s="1"/>
  <c r="E5" i="41"/>
  <c r="N5" i="41" s="1"/>
  <c r="O5" i="41" s="1"/>
  <c r="D5" i="4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/>
  <c r="N32" i="40"/>
  <c r="O32" i="40" s="1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E29" i="40"/>
  <c r="N29" i="40" s="1"/>
  <c r="O29" i="40" s="1"/>
  <c r="D29" i="40"/>
  <c r="N28" i="40"/>
  <c r="O28" i="40"/>
  <c r="N27" i="40"/>
  <c r="O27" i="40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/>
  <c r="N21" i="40"/>
  <c r="O21" i="40"/>
  <c r="N20" i="40"/>
  <c r="O20" i="40" s="1"/>
  <c r="N19" i="40"/>
  <c r="O19" i="40"/>
  <c r="N18" i="40"/>
  <c r="O18" i="40" s="1"/>
  <c r="N17" i="40"/>
  <c r="O17" i="40" s="1"/>
  <c r="M16" i="40"/>
  <c r="L16" i="40"/>
  <c r="K16" i="40"/>
  <c r="K36" i="40" s="1"/>
  <c r="J16" i="40"/>
  <c r="I16" i="40"/>
  <c r="H16" i="40"/>
  <c r="G16" i="40"/>
  <c r="F16" i="40"/>
  <c r="E16" i="40"/>
  <c r="D16" i="40"/>
  <c r="N15" i="40"/>
  <c r="O15" i="40"/>
  <c r="N14" i="40"/>
  <c r="O14" i="40" s="1"/>
  <c r="M13" i="40"/>
  <c r="L13" i="40"/>
  <c r="L36" i="40" s="1"/>
  <c r="K13" i="40"/>
  <c r="J13" i="40"/>
  <c r="I13" i="40"/>
  <c r="H13" i="40"/>
  <c r="G13" i="40"/>
  <c r="F13" i="40"/>
  <c r="E13" i="40"/>
  <c r="D13" i="40"/>
  <c r="D36" i="40" s="1"/>
  <c r="N12" i="40"/>
  <c r="O12" i="40"/>
  <c r="N11" i="40"/>
  <c r="O11" i="40" s="1"/>
  <c r="N10" i="40"/>
  <c r="O10" i="40"/>
  <c r="N9" i="40"/>
  <c r="O9" i="40"/>
  <c r="N8" i="40"/>
  <c r="O8" i="40" s="1"/>
  <c r="N7" i="40"/>
  <c r="O7" i="40"/>
  <c r="N6" i="40"/>
  <c r="O6" i="40" s="1"/>
  <c r="M5" i="40"/>
  <c r="M36" i="40" s="1"/>
  <c r="L5" i="40"/>
  <c r="K5" i="40"/>
  <c r="J5" i="40"/>
  <c r="J36" i="40" s="1"/>
  <c r="I5" i="40"/>
  <c r="I36" i="40" s="1"/>
  <c r="H5" i="40"/>
  <c r="H36" i="40" s="1"/>
  <c r="G5" i="40"/>
  <c r="G36" i="40" s="1"/>
  <c r="F5" i="40"/>
  <c r="F36" i="40" s="1"/>
  <c r="E5" i="40"/>
  <c r="E36" i="40" s="1"/>
  <c r="D5" i="40"/>
  <c r="N35" i="39"/>
  <c r="O35" i="39"/>
  <c r="M34" i="39"/>
  <c r="L34" i="39"/>
  <c r="K34" i="39"/>
  <c r="J34" i="39"/>
  <c r="I34" i="39"/>
  <c r="H34" i="39"/>
  <c r="H36" i="39" s="1"/>
  <c r="G34" i="39"/>
  <c r="F34" i="39"/>
  <c r="E34" i="39"/>
  <c r="N34" i="39" s="1"/>
  <c r="O34" i="39" s="1"/>
  <c r="D34" i="39"/>
  <c r="N33" i="39"/>
  <c r="O33" i="39"/>
  <c r="N32" i="39"/>
  <c r="O32" i="39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/>
  <c r="N26" i="39"/>
  <c r="O26" i="39"/>
  <c r="N25" i="39"/>
  <c r="O25" i="39"/>
  <c r="M24" i="39"/>
  <c r="M36" i="39" s="1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 s="1"/>
  <c r="N21" i="39"/>
  <c r="O21" i="39"/>
  <c r="N20" i="39"/>
  <c r="O20" i="39"/>
  <c r="N19" i="39"/>
  <c r="O19" i="39"/>
  <c r="N18" i="39"/>
  <c r="O18" i="39" s="1"/>
  <c r="N17" i="39"/>
  <c r="O17" i="39"/>
  <c r="M16" i="39"/>
  <c r="L16" i="39"/>
  <c r="K16" i="39"/>
  <c r="J16" i="39"/>
  <c r="J36" i="39" s="1"/>
  <c r="I16" i="39"/>
  <c r="I36" i="39" s="1"/>
  <c r="H16" i="39"/>
  <c r="G16" i="39"/>
  <c r="F16" i="39"/>
  <c r="E16" i="39"/>
  <c r="D16" i="39"/>
  <c r="N15" i="39"/>
  <c r="O15" i="39"/>
  <c r="N14" i="39"/>
  <c r="O14" i="39"/>
  <c r="M13" i="39"/>
  <c r="L13" i="39"/>
  <c r="K13" i="39"/>
  <c r="K36" i="39" s="1"/>
  <c r="J13" i="39"/>
  <c r="I13" i="39"/>
  <c r="H13" i="39"/>
  <c r="G13" i="39"/>
  <c r="N13" i="39"/>
  <c r="O13" i="39"/>
  <c r="F13" i="39"/>
  <c r="E13" i="39"/>
  <c r="D13" i="39"/>
  <c r="N12" i="39"/>
  <c r="O12" i="39"/>
  <c r="N11" i="39"/>
  <c r="O11" i="39"/>
  <c r="N10" i="39"/>
  <c r="O10" i="39"/>
  <c r="N9" i="39"/>
  <c r="O9" i="39"/>
  <c r="N8" i="39"/>
  <c r="O8" i="39"/>
  <c r="N7" i="39"/>
  <c r="O7" i="39" s="1"/>
  <c r="N6" i="39"/>
  <c r="O6" i="39"/>
  <c r="M5" i="39"/>
  <c r="L5" i="39"/>
  <c r="L36" i="39"/>
  <c r="K5" i="39"/>
  <c r="J5" i="39"/>
  <c r="I5" i="39"/>
  <c r="H5" i="39"/>
  <c r="G5" i="39"/>
  <c r="G36" i="39" s="1"/>
  <c r="F5" i="39"/>
  <c r="F36" i="39"/>
  <c r="E5" i="39"/>
  <c r="E36" i="39" s="1"/>
  <c r="D5" i="39"/>
  <c r="D36" i="39" s="1"/>
  <c r="N36" i="38"/>
  <c r="O36" i="38"/>
  <c r="M35" i="38"/>
  <c r="L35" i="38"/>
  <c r="K35" i="38"/>
  <c r="J35" i="38"/>
  <c r="I35" i="38"/>
  <c r="H35" i="38"/>
  <c r="G35" i="38"/>
  <c r="F35" i="38"/>
  <c r="E35" i="38"/>
  <c r="N35" i="38" s="1"/>
  <c r="O35" i="38" s="1"/>
  <c r="D35" i="38"/>
  <c r="N34" i="38"/>
  <c r="O34" i="38"/>
  <c r="N33" i="38"/>
  <c r="O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N30" i="38" s="1"/>
  <c r="O30" i="38" s="1"/>
  <c r="E30" i="38"/>
  <c r="D30" i="38"/>
  <c r="N29" i="38"/>
  <c r="O29" i="38" s="1"/>
  <c r="N28" i="38"/>
  <c r="O28" i="38"/>
  <c r="N27" i="38"/>
  <c r="O27" i="38"/>
  <c r="N26" i="38"/>
  <c r="O26" i="38"/>
  <c r="N25" i="38"/>
  <c r="O25" i="38" s="1"/>
  <c r="M24" i="38"/>
  <c r="L24" i="38"/>
  <c r="K24" i="38"/>
  <c r="J24" i="38"/>
  <c r="I24" i="38"/>
  <c r="H24" i="38"/>
  <c r="G24" i="38"/>
  <c r="N24" i="38"/>
  <c r="O24" i="38" s="1"/>
  <c r="F24" i="38"/>
  <c r="E24" i="38"/>
  <c r="D24" i="38"/>
  <c r="N23" i="38"/>
  <c r="O23" i="38"/>
  <c r="N22" i="38"/>
  <c r="O22" i="38"/>
  <c r="N21" i="38"/>
  <c r="O21" i="38"/>
  <c r="N20" i="38"/>
  <c r="O20" i="38" s="1"/>
  <c r="N19" i="38"/>
  <c r="O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J37" i="38" s="1"/>
  <c r="I14" i="38"/>
  <c r="H14" i="38"/>
  <c r="G14" i="38"/>
  <c r="F14" i="38"/>
  <c r="F37" i="38" s="1"/>
  <c r="E14" i="38"/>
  <c r="N14" i="38" s="1"/>
  <c r="O14" i="38" s="1"/>
  <c r="D14" i="38"/>
  <c r="N13" i="38"/>
  <c r="O13" i="38"/>
  <c r="M12" i="38"/>
  <c r="L12" i="38"/>
  <c r="K12" i="38"/>
  <c r="J12" i="38"/>
  <c r="I12" i="38"/>
  <c r="I37" i="38" s="1"/>
  <c r="H12" i="38"/>
  <c r="N12" i="38" s="1"/>
  <c r="O12" i="38" s="1"/>
  <c r="G12" i="38"/>
  <c r="F12" i="38"/>
  <c r="E12" i="38"/>
  <c r="D12" i="38"/>
  <c r="N11" i="38"/>
  <c r="O11" i="38"/>
  <c r="N10" i="38"/>
  <c r="O10" i="38"/>
  <c r="N9" i="38"/>
  <c r="O9" i="38"/>
  <c r="N8" i="38"/>
  <c r="O8" i="38" s="1"/>
  <c r="N7" i="38"/>
  <c r="O7" i="38"/>
  <c r="N6" i="38"/>
  <c r="O6" i="38" s="1"/>
  <c r="M5" i="38"/>
  <c r="M37" i="38" s="1"/>
  <c r="L5" i="38"/>
  <c r="L37" i="38"/>
  <c r="K5" i="38"/>
  <c r="J5" i="38"/>
  <c r="I5" i="38"/>
  <c r="H5" i="38"/>
  <c r="G5" i="38"/>
  <c r="G37" i="38" s="1"/>
  <c r="F5" i="38"/>
  <c r="E5" i="38"/>
  <c r="E37" i="38" s="1"/>
  <c r="D5" i="38"/>
  <c r="D37" i="38"/>
  <c r="N36" i="37"/>
  <c r="O36" i="37" s="1"/>
  <c r="M35" i="37"/>
  <c r="M37" i="37" s="1"/>
  <c r="L35" i="37"/>
  <c r="K35" i="37"/>
  <c r="J35" i="37"/>
  <c r="N35" i="37" s="1"/>
  <c r="O35" i="37" s="1"/>
  <c r="I35" i="37"/>
  <c r="H35" i="37"/>
  <c r="G35" i="37"/>
  <c r="F35" i="37"/>
  <c r="E35" i="37"/>
  <c r="D35" i="37"/>
  <c r="N34" i="37"/>
  <c r="O34" i="37"/>
  <c r="N33" i="37"/>
  <c r="O33" i="37" s="1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/>
  <c r="N28" i="37"/>
  <c r="O28" i="37"/>
  <c r="N27" i="37"/>
  <c r="O27" i="37" s="1"/>
  <c r="N26" i="37"/>
  <c r="O26" i="37"/>
  <c r="M25" i="37"/>
  <c r="L25" i="37"/>
  <c r="K25" i="37"/>
  <c r="J25" i="37"/>
  <c r="I25" i="37"/>
  <c r="H25" i="37"/>
  <c r="N25" i="37" s="1"/>
  <c r="O25" i="37" s="1"/>
  <c r="G25" i="37"/>
  <c r="F25" i="37"/>
  <c r="E25" i="37"/>
  <c r="D25" i="37"/>
  <c r="N24" i="37"/>
  <c r="O24" i="37"/>
  <c r="N23" i="37"/>
  <c r="O23" i="37"/>
  <c r="N22" i="37"/>
  <c r="O22" i="37"/>
  <c r="N21" i="37"/>
  <c r="O21" i="37" s="1"/>
  <c r="N20" i="37"/>
  <c r="O20" i="37"/>
  <c r="N19" i="37"/>
  <c r="O19" i="37" s="1"/>
  <c r="N18" i="37"/>
  <c r="O18" i="37" s="1"/>
  <c r="N17" i="37"/>
  <c r="O17" i="37"/>
  <c r="M16" i="37"/>
  <c r="L16" i="37"/>
  <c r="K16" i="37"/>
  <c r="J16" i="37"/>
  <c r="I16" i="37"/>
  <c r="H16" i="37"/>
  <c r="G16" i="37"/>
  <c r="G37" i="37" s="1"/>
  <c r="F16" i="37"/>
  <c r="F37" i="37" s="1"/>
  <c r="E16" i="37"/>
  <c r="E37" i="37" s="1"/>
  <c r="D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N11" i="37"/>
  <c r="O11" i="37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K37" i="37"/>
  <c r="J5" i="37"/>
  <c r="J37" i="37"/>
  <c r="I5" i="37"/>
  <c r="I37" i="37" s="1"/>
  <c r="H5" i="37"/>
  <c r="H37" i="37" s="1"/>
  <c r="G5" i="37"/>
  <c r="F5" i="37"/>
  <c r="E5" i="37"/>
  <c r="D5" i="37"/>
  <c r="N39" i="36"/>
  <c r="O39" i="36" s="1"/>
  <c r="N38" i="36"/>
  <c r="O38" i="36"/>
  <c r="N37" i="36"/>
  <c r="O37" i="36" s="1"/>
  <c r="M36" i="36"/>
  <c r="L36" i="36"/>
  <c r="K36" i="36"/>
  <c r="J36" i="36"/>
  <c r="I36" i="36"/>
  <c r="H36" i="36"/>
  <c r="G36" i="36"/>
  <c r="G40" i="36" s="1"/>
  <c r="F36" i="36"/>
  <c r="E36" i="36"/>
  <c r="N36" i="36" s="1"/>
  <c r="O36" i="36" s="1"/>
  <c r="D36" i="36"/>
  <c r="N35" i="36"/>
  <c r="O35" i="36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F40" i="36" s="1"/>
  <c r="E32" i="36"/>
  <c r="D32" i="36"/>
  <c r="N32" i="36" s="1"/>
  <c r="O32" i="36" s="1"/>
  <c r="N31" i="36"/>
  <c r="O31" i="36"/>
  <c r="N30" i="36"/>
  <c r="O30" i="36" s="1"/>
  <c r="N29" i="36"/>
  <c r="O29" i="36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/>
  <c r="N19" i="36"/>
  <c r="O19" i="36"/>
  <c r="N18" i="36"/>
  <c r="O18" i="36"/>
  <c r="N17" i="36"/>
  <c r="O17" i="36"/>
  <c r="M16" i="36"/>
  <c r="L16" i="36"/>
  <c r="L40" i="36" s="1"/>
  <c r="K16" i="36"/>
  <c r="J16" i="36"/>
  <c r="I16" i="36"/>
  <c r="H16" i="36"/>
  <c r="G16" i="36"/>
  <c r="F16" i="36"/>
  <c r="E16" i="36"/>
  <c r="E40" i="36" s="1"/>
  <c r="D16" i="36"/>
  <c r="N16" i="36" s="1"/>
  <c r="O16" i="36" s="1"/>
  <c r="N15" i="36"/>
  <c r="O15" i="36"/>
  <c r="N14" i="36"/>
  <c r="O14" i="36"/>
  <c r="M13" i="36"/>
  <c r="L13" i="36"/>
  <c r="K13" i="36"/>
  <c r="J13" i="36"/>
  <c r="J40" i="36" s="1"/>
  <c r="I13" i="36"/>
  <c r="H13" i="36"/>
  <c r="N13" i="36" s="1"/>
  <c r="O13" i="36" s="1"/>
  <c r="G13" i="36"/>
  <c r="F13" i="36"/>
  <c r="E13" i="36"/>
  <c r="D13" i="36"/>
  <c r="D40" i="36" s="1"/>
  <c r="N12" i="36"/>
  <c r="O12" i="36"/>
  <c r="N11" i="36"/>
  <c r="O11" i="36"/>
  <c r="N10" i="36"/>
  <c r="O10" i="36" s="1"/>
  <c r="N9" i="36"/>
  <c r="O9" i="36"/>
  <c r="N8" i="36"/>
  <c r="O8" i="36"/>
  <c r="N7" i="36"/>
  <c r="O7" i="36"/>
  <c r="N6" i="36"/>
  <c r="O6" i="36"/>
  <c r="M5" i="36"/>
  <c r="M40" i="36"/>
  <c r="L5" i="36"/>
  <c r="K5" i="36"/>
  <c r="K40" i="36" s="1"/>
  <c r="J5" i="36"/>
  <c r="I5" i="36"/>
  <c r="I40" i="36" s="1"/>
  <c r="H5" i="36"/>
  <c r="H40" i="36" s="1"/>
  <c r="G5" i="36"/>
  <c r="F5" i="36"/>
  <c r="E5" i="36"/>
  <c r="D5" i="36"/>
  <c r="N37" i="35"/>
  <c r="O37" i="35"/>
  <c r="M36" i="35"/>
  <c r="L36" i="35"/>
  <c r="K36" i="35"/>
  <c r="K38" i="35" s="1"/>
  <c r="J36" i="35"/>
  <c r="J38" i="35" s="1"/>
  <c r="I36" i="35"/>
  <c r="H36" i="35"/>
  <c r="G36" i="35"/>
  <c r="F36" i="35"/>
  <c r="E36" i="35"/>
  <c r="N36" i="35" s="1"/>
  <c r="O36" i="35" s="1"/>
  <c r="D36" i="35"/>
  <c r="N35" i="35"/>
  <c r="O35" i="35"/>
  <c r="N34" i="35"/>
  <c r="O34" i="35" s="1"/>
  <c r="M33" i="35"/>
  <c r="L33" i="35"/>
  <c r="K33" i="35"/>
  <c r="J33" i="35"/>
  <c r="I33" i="35"/>
  <c r="H33" i="35"/>
  <c r="G33" i="35"/>
  <c r="F33" i="35"/>
  <c r="E33" i="35"/>
  <c r="N33" i="35" s="1"/>
  <c r="O33" i="35" s="1"/>
  <c r="D33" i="35"/>
  <c r="N32" i="35"/>
  <c r="O32" i="35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N22" i="35" s="1"/>
  <c r="O22" i="35" s="1"/>
  <c r="E22" i="35"/>
  <c r="D22" i="35"/>
  <c r="N21" i="35"/>
  <c r="O21" i="35" s="1"/>
  <c r="N20" i="35"/>
  <c r="O20" i="35"/>
  <c r="N19" i="35"/>
  <c r="O19" i="35"/>
  <c r="N18" i="35"/>
  <c r="O18" i="35"/>
  <c r="N17" i="35"/>
  <c r="O17" i="35" s="1"/>
  <c r="N16" i="35"/>
  <c r="O16" i="35"/>
  <c r="M15" i="35"/>
  <c r="L15" i="35"/>
  <c r="K15" i="35"/>
  <c r="J15" i="35"/>
  <c r="I15" i="35"/>
  <c r="H15" i="35"/>
  <c r="H38" i="35" s="1"/>
  <c r="G15" i="35"/>
  <c r="F15" i="35"/>
  <c r="E15" i="35"/>
  <c r="D15" i="35"/>
  <c r="N14" i="35"/>
  <c r="O14" i="35"/>
  <c r="N13" i="35"/>
  <c r="O13" i="35"/>
  <c r="M12" i="35"/>
  <c r="M38" i="35" s="1"/>
  <c r="L12" i="35"/>
  <c r="L38" i="35" s="1"/>
  <c r="K12" i="35"/>
  <c r="J12" i="35"/>
  <c r="I12" i="35"/>
  <c r="H12" i="35"/>
  <c r="G12" i="35"/>
  <c r="F12" i="35"/>
  <c r="F38" i="35" s="1"/>
  <c r="E12" i="35"/>
  <c r="D12" i="35"/>
  <c r="N11" i="35"/>
  <c r="O11" i="35" s="1"/>
  <c r="N10" i="35"/>
  <c r="O10" i="35"/>
  <c r="N9" i="35"/>
  <c r="O9" i="35"/>
  <c r="N8" i="35"/>
  <c r="O8" i="35"/>
  <c r="N7" i="35"/>
  <c r="O7" i="35"/>
  <c r="N6" i="35"/>
  <c r="O6" i="35"/>
  <c r="M5" i="35"/>
  <c r="L5" i="35"/>
  <c r="K5" i="35"/>
  <c r="J5" i="35"/>
  <c r="I5" i="35"/>
  <c r="I38" i="35" s="1"/>
  <c r="H5" i="35"/>
  <c r="G5" i="35"/>
  <c r="G38" i="35" s="1"/>
  <c r="F5" i="35"/>
  <c r="E5" i="35"/>
  <c r="D5" i="35"/>
  <c r="D38" i="35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/>
  <c r="N31" i="34"/>
  <c r="O31" i="34"/>
  <c r="N30" i="34"/>
  <c r="O30" i="34"/>
  <c r="M29" i="34"/>
  <c r="L29" i="34"/>
  <c r="L36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 s="1"/>
  <c r="N26" i="34"/>
  <c r="O26" i="34"/>
  <c r="N25" i="34"/>
  <c r="O25" i="34"/>
  <c r="N24" i="34"/>
  <c r="O24" i="34"/>
  <c r="M23" i="34"/>
  <c r="M36" i="34" s="1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/>
  <c r="N20" i="34"/>
  <c r="O20" i="34"/>
  <c r="N19" i="34"/>
  <c r="O19" i="34"/>
  <c r="N18" i="34"/>
  <c r="O18" i="34" s="1"/>
  <c r="N17" i="34"/>
  <c r="O17" i="34"/>
  <c r="N16" i="34"/>
  <c r="O16" i="34" s="1"/>
  <c r="M15" i="34"/>
  <c r="L15" i="34"/>
  <c r="K15" i="34"/>
  <c r="J15" i="34"/>
  <c r="J36" i="34" s="1"/>
  <c r="I15" i="34"/>
  <c r="H15" i="34"/>
  <c r="G15" i="34"/>
  <c r="F15" i="34"/>
  <c r="E15" i="34"/>
  <c r="E36" i="34" s="1"/>
  <c r="D15" i="34"/>
  <c r="N15" i="34" s="1"/>
  <c r="O15" i="34" s="1"/>
  <c r="N14" i="34"/>
  <c r="O14" i="34"/>
  <c r="N13" i="34"/>
  <c r="O13" i="34" s="1"/>
  <c r="M12" i="34"/>
  <c r="L12" i="34"/>
  <c r="K12" i="34"/>
  <c r="J12" i="34"/>
  <c r="I12" i="34"/>
  <c r="H12" i="34"/>
  <c r="G12" i="34"/>
  <c r="G36" i="34" s="1"/>
  <c r="F12" i="34"/>
  <c r="N12" i="34" s="1"/>
  <c r="O12" i="34" s="1"/>
  <c r="E12" i="34"/>
  <c r="D12" i="34"/>
  <c r="N11" i="34"/>
  <c r="O11" i="34" s="1"/>
  <c r="N10" i="34"/>
  <c r="O10" i="34"/>
  <c r="N9" i="34"/>
  <c r="O9" i="34"/>
  <c r="N8" i="34"/>
  <c r="O8" i="34"/>
  <c r="N7" i="34"/>
  <c r="O7" i="34" s="1"/>
  <c r="N6" i="34"/>
  <c r="O6" i="34"/>
  <c r="M5" i="34"/>
  <c r="L5" i="34"/>
  <c r="K5" i="34"/>
  <c r="K36" i="34" s="1"/>
  <c r="J5" i="34"/>
  <c r="I5" i="34"/>
  <c r="I36" i="34" s="1"/>
  <c r="H5" i="34"/>
  <c r="H36" i="34" s="1"/>
  <c r="G5" i="34"/>
  <c r="F5" i="34"/>
  <c r="E5" i="34"/>
  <c r="D5" i="34"/>
  <c r="D36" i="34" s="1"/>
  <c r="N25" i="33"/>
  <c r="O25" i="33"/>
  <c r="N26" i="33"/>
  <c r="O26" i="33"/>
  <c r="N27" i="33"/>
  <c r="O27" i="33" s="1"/>
  <c r="N28" i="33"/>
  <c r="O28" i="33"/>
  <c r="N29" i="33"/>
  <c r="O29" i="33" s="1"/>
  <c r="N30" i="33"/>
  <c r="O30" i="33" s="1"/>
  <c r="N16" i="33"/>
  <c r="O16" i="33"/>
  <c r="N17" i="33"/>
  <c r="O17" i="33" s="1"/>
  <c r="N18" i="33"/>
  <c r="O18" i="33" s="1"/>
  <c r="N19" i="33"/>
  <c r="O19" i="33"/>
  <c r="N20" i="33"/>
  <c r="O20" i="33"/>
  <c r="N21" i="33"/>
  <c r="O21" i="33"/>
  <c r="N22" i="33"/>
  <c r="O22" i="33" s="1"/>
  <c r="N23" i="33"/>
  <c r="O23" i="33"/>
  <c r="E24" i="33"/>
  <c r="F24" i="33"/>
  <c r="G24" i="33"/>
  <c r="N24" i="33" s="1"/>
  <c r="O24" i="33" s="1"/>
  <c r="H24" i="33"/>
  <c r="I24" i="33"/>
  <c r="I37" i="33"/>
  <c r="J24" i="33"/>
  <c r="K24" i="33"/>
  <c r="L24" i="33"/>
  <c r="M24" i="33"/>
  <c r="D24" i="33"/>
  <c r="E15" i="33"/>
  <c r="F15" i="33"/>
  <c r="G15" i="33"/>
  <c r="G37" i="33" s="1"/>
  <c r="N15" i="33"/>
  <c r="O15" i="33"/>
  <c r="H15" i="33"/>
  <c r="I15" i="33"/>
  <c r="J15" i="33"/>
  <c r="K15" i="33"/>
  <c r="L15" i="33"/>
  <c r="M15" i="33"/>
  <c r="D15" i="33"/>
  <c r="E12" i="33"/>
  <c r="F12" i="33"/>
  <c r="G12" i="33"/>
  <c r="H12" i="33"/>
  <c r="I12" i="33"/>
  <c r="J12" i="33"/>
  <c r="K12" i="33"/>
  <c r="L12" i="33"/>
  <c r="M12" i="33"/>
  <c r="M37" i="33" s="1"/>
  <c r="D12" i="33"/>
  <c r="N12" i="33" s="1"/>
  <c r="O12" i="33" s="1"/>
  <c r="E5" i="33"/>
  <c r="E37" i="33" s="1"/>
  <c r="F5" i="33"/>
  <c r="F37" i="33" s="1"/>
  <c r="G5" i="33"/>
  <c r="H5" i="33"/>
  <c r="H37" i="33" s="1"/>
  <c r="I5" i="33"/>
  <c r="J5" i="33"/>
  <c r="J37" i="33" s="1"/>
  <c r="K5" i="33"/>
  <c r="L5" i="33"/>
  <c r="L37" i="33" s="1"/>
  <c r="M5" i="33"/>
  <c r="D5" i="33"/>
  <c r="D37" i="33" s="1"/>
  <c r="E35" i="33"/>
  <c r="F35" i="33"/>
  <c r="G35" i="33"/>
  <c r="H35" i="33"/>
  <c r="I35" i="33"/>
  <c r="J35" i="33"/>
  <c r="N35" i="33" s="1"/>
  <c r="O35" i="33" s="1"/>
  <c r="K35" i="33"/>
  <c r="K37" i="33" s="1"/>
  <c r="L35" i="33"/>
  <c r="M35" i="33"/>
  <c r="D35" i="33"/>
  <c r="N36" i="33"/>
  <c r="O36" i="33" s="1"/>
  <c r="N33" i="33"/>
  <c r="O33" i="33" s="1"/>
  <c r="N34" i="33"/>
  <c r="O34" i="33"/>
  <c r="N32" i="33"/>
  <c r="O32" i="33" s="1"/>
  <c r="E31" i="33"/>
  <c r="N31" i="33" s="1"/>
  <c r="O31" i="33" s="1"/>
  <c r="F31" i="33"/>
  <c r="G31" i="33"/>
  <c r="H31" i="33"/>
  <c r="I31" i="33"/>
  <c r="J31" i="33"/>
  <c r="K31" i="33"/>
  <c r="L31" i="33"/>
  <c r="M31" i="33"/>
  <c r="D31" i="33"/>
  <c r="N13" i="33"/>
  <c r="O13" i="33" s="1"/>
  <c r="N14" i="33"/>
  <c r="O14" i="33"/>
  <c r="N7" i="33"/>
  <c r="O7" i="33"/>
  <c r="N8" i="33"/>
  <c r="O8" i="33" s="1"/>
  <c r="N9" i="33"/>
  <c r="O9" i="33"/>
  <c r="N10" i="33"/>
  <c r="O10" i="33"/>
  <c r="N11" i="33"/>
  <c r="O11" i="33"/>
  <c r="N6" i="33"/>
  <c r="O6" i="33"/>
  <c r="F36" i="34"/>
  <c r="L37" i="37"/>
  <c r="N5" i="36"/>
  <c r="O5" i="36" s="1"/>
  <c r="N29" i="39"/>
  <c r="O29" i="39"/>
  <c r="N16" i="39"/>
  <c r="O16" i="39" s="1"/>
  <c r="N5" i="35"/>
  <c r="O5" i="35"/>
  <c r="E38" i="35"/>
  <c r="K37" i="38"/>
  <c r="N15" i="35"/>
  <c r="O15" i="35" s="1"/>
  <c r="N13" i="40"/>
  <c r="O13" i="40"/>
  <c r="N16" i="40"/>
  <c r="O16" i="40" s="1"/>
  <c r="N30" i="41"/>
  <c r="O30" i="41" s="1"/>
  <c r="M40" i="42"/>
  <c r="F40" i="42"/>
  <c r="G40" i="42"/>
  <c r="N16" i="43"/>
  <c r="O16" i="43"/>
  <c r="E38" i="43"/>
  <c r="G36" i="44"/>
  <c r="N28" i="44"/>
  <c r="O28" i="44" s="1"/>
  <c r="N22" i="44"/>
  <c r="O22" i="44" s="1"/>
  <c r="N15" i="44"/>
  <c r="O15" i="44"/>
  <c r="K36" i="44"/>
  <c r="N11" i="45"/>
  <c r="O11" i="45" s="1"/>
  <c r="N5" i="45"/>
  <c r="O5" i="45"/>
  <c r="N23" i="45"/>
  <c r="O23" i="45" s="1"/>
  <c r="O28" i="46"/>
  <c r="P28" i="46" s="1"/>
  <c r="G37" i="46"/>
  <c r="F37" i="46"/>
  <c r="D37" i="46"/>
  <c r="E37" i="46"/>
  <c r="H37" i="46"/>
  <c r="M37" i="46"/>
  <c r="O35" i="48" l="1"/>
  <c r="P35" i="48" s="1"/>
  <c r="O14" i="48"/>
  <c r="P14" i="48" s="1"/>
  <c r="O39" i="48"/>
  <c r="P39" i="48" s="1"/>
  <c r="O18" i="48"/>
  <c r="P18" i="48" s="1"/>
  <c r="O5" i="48"/>
  <c r="P5" i="48" s="1"/>
  <c r="O27" i="48"/>
  <c r="P27" i="48" s="1"/>
  <c r="O28" i="47"/>
  <c r="P28" i="47" s="1"/>
  <c r="O18" i="47"/>
  <c r="P18" i="47" s="1"/>
  <c r="O5" i="47"/>
  <c r="P5" i="47" s="1"/>
  <c r="O36" i="47"/>
  <c r="P36" i="47" s="1"/>
  <c r="O14" i="47"/>
  <c r="P14" i="47" s="1"/>
  <c r="O41" i="47"/>
  <c r="P41" i="47" s="1"/>
  <c r="N36" i="39"/>
  <c r="O36" i="39" s="1"/>
  <c r="N39" i="45"/>
  <c r="O39" i="45" s="1"/>
  <c r="N36" i="34"/>
  <c r="O36" i="34" s="1"/>
  <c r="N37" i="38"/>
  <c r="O37" i="38" s="1"/>
  <c r="N38" i="35"/>
  <c r="O38" i="35" s="1"/>
  <c r="N40" i="36"/>
  <c r="O40" i="36" s="1"/>
  <c r="N37" i="41"/>
  <c r="O37" i="41" s="1"/>
  <c r="N36" i="40"/>
  <c r="O36" i="40" s="1"/>
  <c r="N37" i="33"/>
  <c r="O37" i="33" s="1"/>
  <c r="N15" i="45"/>
  <c r="O15" i="45" s="1"/>
  <c r="D37" i="37"/>
  <c r="N37" i="37" s="1"/>
  <c r="O37" i="37" s="1"/>
  <c r="J37" i="46"/>
  <c r="O37" i="46" s="1"/>
  <c r="P37" i="46" s="1"/>
  <c r="N12" i="44"/>
  <c r="O12" i="44" s="1"/>
  <c r="N24" i="43"/>
  <c r="O24" i="43" s="1"/>
  <c r="N5" i="34"/>
  <c r="O5" i="34" s="1"/>
  <c r="I36" i="44"/>
  <c r="N36" i="44" s="1"/>
  <c r="O36" i="44" s="1"/>
  <c r="N36" i="43"/>
  <c r="O36" i="43" s="1"/>
  <c r="N5" i="33"/>
  <c r="O5" i="33" s="1"/>
  <c r="D38" i="43"/>
  <c r="N13" i="42"/>
  <c r="O13" i="42" s="1"/>
  <c r="H37" i="38"/>
  <c r="N16" i="37"/>
  <c r="O16" i="37" s="1"/>
  <c r="N13" i="41"/>
  <c r="O13" i="41" s="1"/>
  <c r="N12" i="35"/>
  <c r="O12" i="35" s="1"/>
  <c r="H38" i="43"/>
  <c r="K37" i="46"/>
  <c r="N5" i="39"/>
  <c r="O5" i="39" s="1"/>
  <c r="D40" i="42"/>
  <c r="N40" i="42" s="1"/>
  <c r="O40" i="42" s="1"/>
  <c r="N16" i="42"/>
  <c r="O16" i="42" s="1"/>
  <c r="N5" i="40"/>
  <c r="O5" i="40" s="1"/>
  <c r="N5" i="37"/>
  <c r="O5" i="37" s="1"/>
  <c r="N5" i="38"/>
  <c r="O5" i="38" s="1"/>
  <c r="O41" i="48" l="1"/>
  <c r="P41" i="48" s="1"/>
  <c r="O43" i="47"/>
  <c r="P43" i="47" s="1"/>
  <c r="N38" i="43"/>
  <c r="O38" i="43" s="1"/>
</calcChain>
</file>

<file path=xl/sharedStrings.xml><?xml version="1.0" encoding="utf-8"?>
<sst xmlns="http://schemas.openxmlformats.org/spreadsheetml/2006/main" count="867" uniqueCount="146">
  <si>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</si>
  <si>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</si>
  <si>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</si>
  <si>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</si>
  <si>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</si>
  <si>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</si>
  <si>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</si>
  <si>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</si>
  <si>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</si>
  <si>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</si>
  <si>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</si>
  <si>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</si>
  <si>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Propane</t>
  </si>
  <si>
    <t>Communications Services Taxes</t>
  </si>
  <si>
    <t>Permits, Fees, and Special Assessments</t>
  </si>
  <si>
    <t>Franchise Fee - Electricity</t>
  </si>
  <si>
    <t>Other Permits, Fees, and Special Assessments</t>
  </si>
  <si>
    <t>Intergovernmental Revenue</t>
  </si>
  <si>
    <t>Federal Grant - Culture / Recreation</t>
  </si>
  <si>
    <t>Federal Grant - Other Federal Grants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</si>
  <si>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</si>
  <si>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</si>
  <si>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</si>
  <si>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</si>
  <si>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</si>
  <si>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</si>
  <si>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</si>
  <si>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</si>
  <si>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</si>
  <si>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</si>
  <si>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</si>
  <si>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</si>
  <si>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</si>
  <si>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</si>
  <si>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</si>
  <si>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</si>
  <si>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Transportation (User Fees) - Other Transportation Charges</t>
  </si>
  <si>
    <t>Human Services - Animal Control and Shelter Fees</t>
  </si>
  <si>
    <t>Total - All Account Codes</t>
  </si>
  <si>
    <t>Local Fiscal Year Ended September 30, 2009</t>
  </si>
  <si>
    <t>Interest and Other Earnings - Interest</t>
  </si>
  <si>
    <t>Rents and Royalties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</si>
  <si>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</si>
  <si>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</si>
  <si>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</si>
  <si>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</si>
  <si>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</si>
  <si>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</si>
  <si>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</si>
  <si>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</si>
  <si>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</si>
  <si>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Lake Butler Revenues Reported by Account Code and Fund Type</t>
  </si>
  <si>
    <t>Local Fiscal Year Ended September 30, 2010</t>
  </si>
  <si>
    <t>Utility Service Tax - Gas</t>
  </si>
  <si>
    <t>Federal Grant - Public Safety</t>
  </si>
  <si>
    <t>Federal Payments in Lieu of Taxes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</si>
  <si>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</si>
  <si>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</si>
  <si>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</si>
  <si>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</si>
  <si>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</si>
  <si>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State Shared Revenues - Public Safety - Firefighter Supplemental Compensation</t>
  </si>
  <si>
    <t>Physical Environment - Cemetary</t>
  </si>
  <si>
    <t>Physical Environment - Other Physical Environment Charges</t>
  </si>
  <si>
    <t>Culture / Recreation - Special Events</t>
  </si>
  <si>
    <t>Culture / Recreation - Special Recreation Facilities</t>
  </si>
  <si>
    <t>2011 Municipal Population:</t>
  </si>
  <si>
    <t>Local Fiscal Year Ended September 30, 2012</t>
  </si>
  <si>
    <t>Local Business Tax</t>
  </si>
  <si>
    <t>General Gov't (Not Court-Related) - Other General Gov't Charges and Fees</t>
  </si>
  <si>
    <t>Other Charges for Services</t>
  </si>
  <si>
    <t>Proceeds of General Capital Asset Dispositions - Sales</t>
  </si>
  <si>
    <t>Proprietary Non-Operating Sources - Interest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</si>
  <si>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</si>
  <si>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</si>
  <si>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</si>
  <si>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</si>
  <si>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Building Permits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</si>
  <si>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</si>
  <si>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</si>
  <si>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</si>
  <si>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</si>
  <si>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</si>
  <si>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Transportation - Mass Transit</t>
  </si>
  <si>
    <t>2013 Municipal Population:</t>
  </si>
  <si>
    <t>Local Fiscal Year Ended September 30, 2008</t>
  </si>
  <si>
    <t>Utility Service Tax - Telecommunications</t>
  </si>
  <si>
    <t>Permits and Franchise Fees</t>
  </si>
  <si>
    <t>Other Permits and Fees</t>
  </si>
  <si>
    <t>State Grant - Culture / Recreation</t>
  </si>
  <si>
    <t>State Shared Revenues - General Gov't - Other General Government</t>
  </si>
  <si>
    <t>Disposition of Fixed Assets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</si>
  <si>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</si>
  <si>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</si>
  <si>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</si>
  <si>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</si>
  <si>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</si>
  <si>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</si>
  <si>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Federal Grant - Economic Environment</t>
  </si>
  <si>
    <t>2016 Municipal Population:</t>
  </si>
  <si>
    <t>Local Fiscal Year Ended September 30, 2017</t>
  </si>
  <si>
    <t>State Shared Revenues - Transportation - Other Transportation</t>
  </si>
  <si>
    <t>Transportation - Other Transportation Charges</t>
  </si>
  <si>
    <t>Judgments, Fines, and Forfeits</t>
  </si>
  <si>
    <t>Other Judgments, Fines, and Forfeits</t>
  </si>
  <si>
    <t>2017 Municipal Population:</t>
  </si>
  <si>
    <t>Local Fiscal Year Ended September 30, 2018</t>
  </si>
  <si>
    <t>2018 Municipal Population:</t>
  </si>
  <si>
    <t>Local Fiscal Year Ended September 30, 2019</t>
  </si>
  <si>
    <t>Licenses</t>
  </si>
  <si>
    <t>State Grant - Other</t>
  </si>
  <si>
    <t>2019 Municipal Population:</t>
  </si>
  <si>
    <t>Local Fiscal Year Ended September 30, 2020</t>
  </si>
  <si>
    <t>Second Local Option Fuel Tax (1 to 5 Cents)</t>
  </si>
  <si>
    <t>Franchise Fee - Other</t>
  </si>
  <si>
    <t>State Grant - Public Safety</t>
  </si>
  <si>
    <t>State Grant - Physical Environment - Water Supply System</t>
  </si>
  <si>
    <t>State Grant - Physical Environment - Sewer / Wastewater</t>
  </si>
  <si>
    <t>State Shared Revenues - Other</t>
  </si>
  <si>
    <t>General Government - Public Records Modernization Trust Fund</t>
  </si>
  <si>
    <t>Physical Environment - Water / Sewer Combination Utility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</si>
  <si>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</si>
  <si>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</si>
  <si>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</si>
  <si>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</si>
  <si>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</si>
  <si>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</si>
  <si>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</si>
  <si>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Intergovernmental Revenues</t>
  </si>
  <si>
    <t>Federal Grant - Human Services - Public Assistance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</si>
  <si>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</si>
  <si>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</si>
  <si>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</si>
  <si>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</si>
  <si>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County Ninth-Cent Voted Fuel Tax</t>
  </si>
  <si>
    <t>Utility Service Tax - Fuel Oil</t>
  </si>
  <si>
    <t>Local Communications Services Taxes</t>
  </si>
  <si>
    <t>Building Permits (Buildling Permit Fees)</t>
  </si>
  <si>
    <t>Permits - Other</t>
  </si>
  <si>
    <t>Federal Grant - American Rescue Plan Act Funds</t>
  </si>
  <si>
    <t>Federal Grant - Human Services - Other Human Services</t>
  </si>
  <si>
    <t>State Grant - Physical Environment - Other Physical Environment</t>
  </si>
  <si>
    <t>Court-Related Revenues - Court Service Reimbursement - State Reimbursement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</si>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</sst>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0453B-082F-46FB-B32C-3442AAB1683B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51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44</v>
      </c>
      <c r="B3" s="105"/>
      <c r="C3" s="106"/>
      <c r="D3" s="110" t="s">
        <v>26</v>
      </c>
      <c r="E3" s="111"/>
      <c r="F3" s="111"/>
      <c r="G3" s="111"/>
      <c r="H3" s="112"/>
      <c r="I3" s="110" t="s">
        <v>27</v>
      </c>
      <c r="J3" s="112"/>
      <c r="K3" s="110" t="s">
        <v>29</v>
      </c>
      <c r="L3" s="111"/>
      <c r="M3" s="112"/>
      <c r="N3" s="49"/>
      <c r="O3" s="50"/>
      <c r="P3" s="113" t="s">
        <v>123</v>
      </c>
      <c r="Q3" s="51"/>
      <c r="R3"/>
    </row>
    <row r="4" spans="1:134" ht="32.25" customHeight="1" thickBot="1">
      <c r="A4" s="107"/>
      <c r="B4" s="108"/>
      <c r="C4" s="109"/>
      <c r="D4" s="52" t="s">
        <v>3</v>
      </c>
      <c r="E4" s="52" t="s">
        <v>45</v>
      </c>
      <c r="F4" s="52" t="s">
        <v>46</v>
      </c>
      <c r="G4" s="52" t="s">
        <v>47</v>
      </c>
      <c r="H4" s="52" t="s">
        <v>4</v>
      </c>
      <c r="I4" s="52" t="s">
        <v>5</v>
      </c>
      <c r="J4" s="53" t="s">
        <v>48</v>
      </c>
      <c r="K4" s="53" t="s">
        <v>6</v>
      </c>
      <c r="L4" s="53" t="s">
        <v>7</v>
      </c>
      <c r="M4" s="53" t="s">
        <v>124</v>
      </c>
      <c r="N4" s="53" t="s">
        <v>8</v>
      </c>
      <c r="O4" s="53" t="s">
        <v>125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126</v>
      </c>
      <c r="B5" s="57"/>
      <c r="C5" s="57"/>
      <c r="D5" s="58">
        <f>SUM(D6:D13)</f>
        <v>528407</v>
      </c>
      <c r="E5" s="58">
        <f>SUM(E6:E13)</f>
        <v>39437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567844</v>
      </c>
      <c r="P5" s="60">
        <f>(O5/P$43)</f>
        <v>283.7801099450275</v>
      </c>
      <c r="Q5" s="61"/>
    </row>
    <row r="6" spans="1:134">
      <c r="A6" s="63"/>
      <c r="B6" s="64">
        <v>311</v>
      </c>
      <c r="C6" s="65" t="s">
        <v>1</v>
      </c>
      <c r="D6" s="66">
        <v>103359</v>
      </c>
      <c r="E6" s="66">
        <v>39437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142796</v>
      </c>
      <c r="P6" s="67">
        <f>(O6/P$43)</f>
        <v>71.362318840579704</v>
      </c>
      <c r="Q6" s="68"/>
    </row>
    <row r="7" spans="1:134">
      <c r="A7" s="63"/>
      <c r="B7" s="64">
        <v>312.3</v>
      </c>
      <c r="C7" s="65" t="s">
        <v>134</v>
      </c>
      <c r="D7" s="66">
        <v>44242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44242</v>
      </c>
      <c r="P7" s="67">
        <f>(O7/P$43)</f>
        <v>22.109945027486258</v>
      </c>
      <c r="Q7" s="68"/>
    </row>
    <row r="8" spans="1:134">
      <c r="A8" s="63"/>
      <c r="B8" s="64">
        <v>312.41000000000003</v>
      </c>
      <c r="C8" s="65" t="s">
        <v>127</v>
      </c>
      <c r="D8" s="66">
        <v>195238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195238</v>
      </c>
      <c r="P8" s="67">
        <f>(O8/P$43)</f>
        <v>97.570214892553722</v>
      </c>
      <c r="Q8" s="68"/>
    </row>
    <row r="9" spans="1:134">
      <c r="A9" s="63"/>
      <c r="B9" s="64">
        <v>314.10000000000002</v>
      </c>
      <c r="C9" s="65" t="s">
        <v>11</v>
      </c>
      <c r="D9" s="66">
        <v>42989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42989</v>
      </c>
      <c r="P9" s="67">
        <f>(O9/P$43)</f>
        <v>21.48375812093953</v>
      </c>
      <c r="Q9" s="68"/>
    </row>
    <row r="10" spans="1:134">
      <c r="A10" s="63"/>
      <c r="B10" s="64">
        <v>314.7</v>
      </c>
      <c r="C10" s="65" t="s">
        <v>135</v>
      </c>
      <c r="D10" s="66">
        <v>42679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42679</v>
      </c>
      <c r="P10" s="67">
        <f>(O10/P$43)</f>
        <v>21.328835582208896</v>
      </c>
      <c r="Q10" s="68"/>
    </row>
    <row r="11" spans="1:134">
      <c r="A11" s="63"/>
      <c r="B11" s="64">
        <v>314.8</v>
      </c>
      <c r="C11" s="65" t="s">
        <v>12</v>
      </c>
      <c r="D11" s="66">
        <v>2990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2990</v>
      </c>
      <c r="P11" s="67">
        <f>(O11/P$43)</f>
        <v>1.4942528735632183</v>
      </c>
      <c r="Q11" s="68"/>
    </row>
    <row r="12" spans="1:134">
      <c r="A12" s="63"/>
      <c r="B12" s="64">
        <v>315.2</v>
      </c>
      <c r="C12" s="65" t="s">
        <v>136</v>
      </c>
      <c r="D12" s="66">
        <v>90874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90874</v>
      </c>
      <c r="P12" s="67">
        <f>(O12/P$43)</f>
        <v>45.414292853573215</v>
      </c>
      <c r="Q12" s="68"/>
    </row>
    <row r="13" spans="1:134">
      <c r="A13" s="63"/>
      <c r="B13" s="64">
        <v>316</v>
      </c>
      <c r="C13" s="65" t="s">
        <v>76</v>
      </c>
      <c r="D13" s="66">
        <v>6036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6036</v>
      </c>
      <c r="P13" s="67">
        <f>(O13/P$43)</f>
        <v>3.0164917541229386</v>
      </c>
      <c r="Q13" s="68"/>
    </row>
    <row r="14" spans="1:134" ht="15.75">
      <c r="A14" s="69" t="s">
        <v>14</v>
      </c>
      <c r="B14" s="70"/>
      <c r="C14" s="71"/>
      <c r="D14" s="72">
        <f>SUM(D15:D17)</f>
        <v>196657</v>
      </c>
      <c r="E14" s="72">
        <f>SUM(E15:E17)</f>
        <v>0</v>
      </c>
      <c r="F14" s="72">
        <f>SUM(F15:F17)</f>
        <v>0</v>
      </c>
      <c r="G14" s="72">
        <f>SUM(G15:G17)</f>
        <v>0</v>
      </c>
      <c r="H14" s="72">
        <f>SUM(H15:H17)</f>
        <v>0</v>
      </c>
      <c r="I14" s="72">
        <f>SUM(I15:I17)</f>
        <v>0</v>
      </c>
      <c r="J14" s="72">
        <f>SUM(J15:J17)</f>
        <v>0</v>
      </c>
      <c r="K14" s="72">
        <f>SUM(K15:K17)</f>
        <v>0</v>
      </c>
      <c r="L14" s="72">
        <f>SUM(L15:L17)</f>
        <v>0</v>
      </c>
      <c r="M14" s="72">
        <f>SUM(M15:M17)</f>
        <v>0</v>
      </c>
      <c r="N14" s="72">
        <f>SUM(N15:N17)</f>
        <v>0</v>
      </c>
      <c r="O14" s="73">
        <f>SUM(D14:N14)</f>
        <v>196657</v>
      </c>
      <c r="P14" s="74">
        <f>(O14/P$43)</f>
        <v>98.27936031984008</v>
      </c>
      <c r="Q14" s="75"/>
    </row>
    <row r="15" spans="1:134">
      <c r="A15" s="63"/>
      <c r="B15" s="64">
        <v>322</v>
      </c>
      <c r="C15" s="65" t="s">
        <v>137</v>
      </c>
      <c r="D15" s="66">
        <v>3800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3800</v>
      </c>
      <c r="P15" s="67">
        <f>(O15/P$43)</f>
        <v>1.8990504747626187</v>
      </c>
      <c r="Q15" s="68"/>
    </row>
    <row r="16" spans="1:134">
      <c r="A16" s="63"/>
      <c r="B16" s="64">
        <v>322.89999999999998</v>
      </c>
      <c r="C16" s="65" t="s">
        <v>138</v>
      </c>
      <c r="D16" s="66">
        <v>21996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7" si="1">SUM(D16:N16)</f>
        <v>21996</v>
      </c>
      <c r="P16" s="67">
        <f>(O16/P$43)</f>
        <v>10.992503748125937</v>
      </c>
      <c r="Q16" s="68"/>
    </row>
    <row r="17" spans="1:17">
      <c r="A17" s="63"/>
      <c r="B17" s="64">
        <v>323.10000000000002</v>
      </c>
      <c r="C17" s="65" t="s">
        <v>15</v>
      </c>
      <c r="D17" s="66">
        <v>170861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170861</v>
      </c>
      <c r="P17" s="67">
        <f>(O17/P$43)</f>
        <v>85.387806096951522</v>
      </c>
      <c r="Q17" s="68"/>
    </row>
    <row r="18" spans="1:17" ht="15.75">
      <c r="A18" s="69" t="s">
        <v>128</v>
      </c>
      <c r="B18" s="70"/>
      <c r="C18" s="71"/>
      <c r="D18" s="72">
        <f>SUM(D19:D26)</f>
        <v>194138</v>
      </c>
      <c r="E18" s="72">
        <f>SUM(E19:E26)</f>
        <v>0</v>
      </c>
      <c r="F18" s="72">
        <f>SUM(F19:F26)</f>
        <v>0</v>
      </c>
      <c r="G18" s="72">
        <f>SUM(G19:G26)</f>
        <v>0</v>
      </c>
      <c r="H18" s="72">
        <f>SUM(H19:H26)</f>
        <v>0</v>
      </c>
      <c r="I18" s="72">
        <f>SUM(I19:I26)</f>
        <v>1748932</v>
      </c>
      <c r="J18" s="72">
        <f>SUM(J19:J26)</f>
        <v>0</v>
      </c>
      <c r="K18" s="72">
        <f>SUM(K19:K26)</f>
        <v>0</v>
      </c>
      <c r="L18" s="72">
        <f>SUM(L19:L26)</f>
        <v>0</v>
      </c>
      <c r="M18" s="72">
        <f>SUM(M19:M26)</f>
        <v>0</v>
      </c>
      <c r="N18" s="72">
        <f>SUM(N19:N26)</f>
        <v>0</v>
      </c>
      <c r="O18" s="73">
        <f>SUM(D18:N18)</f>
        <v>1943070</v>
      </c>
      <c r="P18" s="74">
        <f>(O18/P$43)</f>
        <v>971.04947526236879</v>
      </c>
      <c r="Q18" s="75"/>
    </row>
    <row r="19" spans="1:17">
      <c r="A19" s="63"/>
      <c r="B19" s="64">
        <v>331.51</v>
      </c>
      <c r="C19" s="65" t="s">
        <v>139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529440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5" si="2">SUM(D19:N19)</f>
        <v>529440</v>
      </c>
      <c r="P19" s="67">
        <f>(O19/P$43)</f>
        <v>264.58770614692656</v>
      </c>
      <c r="Q19" s="68"/>
    </row>
    <row r="20" spans="1:17">
      <c r="A20" s="63"/>
      <c r="B20" s="64">
        <v>334.31</v>
      </c>
      <c r="C20" s="65" t="s">
        <v>116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1219492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1219492</v>
      </c>
      <c r="P20" s="67">
        <f>(O20/P$43)</f>
        <v>609.44127936031987</v>
      </c>
      <c r="Q20" s="68"/>
    </row>
    <row r="21" spans="1:17">
      <c r="A21" s="63"/>
      <c r="B21" s="64">
        <v>334.9</v>
      </c>
      <c r="C21" s="65" t="s">
        <v>110</v>
      </c>
      <c r="D21" s="66">
        <v>7705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7705</v>
      </c>
      <c r="P21" s="67">
        <f>(O21/P$43)</f>
        <v>3.8505747126436782</v>
      </c>
      <c r="Q21" s="68"/>
    </row>
    <row r="22" spans="1:17">
      <c r="A22" s="63"/>
      <c r="B22" s="64">
        <v>335.14</v>
      </c>
      <c r="C22" s="65" t="s">
        <v>79</v>
      </c>
      <c r="D22" s="66">
        <v>1062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1062</v>
      </c>
      <c r="P22" s="67">
        <f>(O22/P$43)</f>
        <v>0.53073463268365817</v>
      </c>
      <c r="Q22" s="68"/>
    </row>
    <row r="23" spans="1:17">
      <c r="A23" s="63"/>
      <c r="B23" s="64">
        <v>335.15</v>
      </c>
      <c r="C23" s="65" t="s">
        <v>80</v>
      </c>
      <c r="D23" s="66">
        <v>852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852</v>
      </c>
      <c r="P23" s="67">
        <f>(O23/P$43)</f>
        <v>0.42578710644677659</v>
      </c>
      <c r="Q23" s="68"/>
    </row>
    <row r="24" spans="1:17">
      <c r="A24" s="63"/>
      <c r="B24" s="64">
        <v>335.18</v>
      </c>
      <c r="C24" s="65" t="s">
        <v>130</v>
      </c>
      <c r="D24" s="66">
        <v>71556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71556</v>
      </c>
      <c r="P24" s="67">
        <f>(O24/P$43)</f>
        <v>35.760119940029988</v>
      </c>
      <c r="Q24" s="68"/>
    </row>
    <row r="25" spans="1:17">
      <c r="A25" s="63"/>
      <c r="B25" s="64">
        <v>335.19</v>
      </c>
      <c r="C25" s="65" t="s">
        <v>131</v>
      </c>
      <c r="D25" s="66">
        <v>3099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3099</v>
      </c>
      <c r="P25" s="67">
        <f>(O25/P$43)</f>
        <v>1.5487256371814093</v>
      </c>
      <c r="Q25" s="68"/>
    </row>
    <row r="26" spans="1:17">
      <c r="A26" s="63"/>
      <c r="B26" s="64">
        <v>335.9</v>
      </c>
      <c r="C26" s="65" t="s">
        <v>118</v>
      </c>
      <c r="D26" s="66">
        <v>109864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" si="3">SUM(D26:N26)</f>
        <v>109864</v>
      </c>
      <c r="P26" s="67">
        <f>(O26/P$43)</f>
        <v>54.904547726136933</v>
      </c>
      <c r="Q26" s="68"/>
    </row>
    <row r="27" spans="1:17" ht="15.75">
      <c r="A27" s="69" t="s">
        <v>30</v>
      </c>
      <c r="B27" s="70"/>
      <c r="C27" s="71"/>
      <c r="D27" s="72">
        <f>SUM(D28:D34)</f>
        <v>79246</v>
      </c>
      <c r="E27" s="72">
        <f>SUM(E28:E34)</f>
        <v>0</v>
      </c>
      <c r="F27" s="72">
        <f>SUM(F28:F34)</f>
        <v>0</v>
      </c>
      <c r="G27" s="72">
        <f>SUM(G28:G34)</f>
        <v>0</v>
      </c>
      <c r="H27" s="72">
        <f>SUM(H28:H34)</f>
        <v>0</v>
      </c>
      <c r="I27" s="72">
        <f>SUM(I28:I34)</f>
        <v>1329076</v>
      </c>
      <c r="J27" s="72">
        <f>SUM(J28:J34)</f>
        <v>0</v>
      </c>
      <c r="K27" s="72">
        <f>SUM(K28:K34)</f>
        <v>0</v>
      </c>
      <c r="L27" s="72">
        <f>SUM(L28:L34)</f>
        <v>0</v>
      </c>
      <c r="M27" s="72">
        <f>SUM(M28:M34)</f>
        <v>0</v>
      </c>
      <c r="N27" s="72">
        <f>SUM(N28:N34)</f>
        <v>0</v>
      </c>
      <c r="O27" s="72">
        <f>SUM(D27:N27)</f>
        <v>1408322</v>
      </c>
      <c r="P27" s="74">
        <f>(O27/P$43)</f>
        <v>703.80909545227382</v>
      </c>
      <c r="Q27" s="75"/>
    </row>
    <row r="28" spans="1:17">
      <c r="A28" s="63"/>
      <c r="B28" s="64">
        <v>343.3</v>
      </c>
      <c r="C28" s="65" t="s">
        <v>33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329390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4" si="4">SUM(D28:N28)</f>
        <v>329390</v>
      </c>
      <c r="P28" s="67">
        <f>(O28/P$43)</f>
        <v>164.61269365317341</v>
      </c>
      <c r="Q28" s="68"/>
    </row>
    <row r="29" spans="1:17">
      <c r="A29" s="63"/>
      <c r="B29" s="64">
        <v>343.4</v>
      </c>
      <c r="C29" s="65" t="s">
        <v>34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243622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243622</v>
      </c>
      <c r="P29" s="67">
        <f>(O29/P$43)</f>
        <v>121.75012493753124</v>
      </c>
      <c r="Q29" s="68"/>
    </row>
    <row r="30" spans="1:17">
      <c r="A30" s="63"/>
      <c r="B30" s="64">
        <v>343.5</v>
      </c>
      <c r="C30" s="65" t="s">
        <v>35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756064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756064</v>
      </c>
      <c r="P30" s="67">
        <f>(O30/P$43)</f>
        <v>377.84307846076962</v>
      </c>
      <c r="Q30" s="68"/>
    </row>
    <row r="31" spans="1:17">
      <c r="A31" s="63"/>
      <c r="B31" s="64">
        <v>343.8</v>
      </c>
      <c r="C31" s="65" t="s">
        <v>62</v>
      </c>
      <c r="D31" s="66">
        <v>2400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2400</v>
      </c>
      <c r="P31" s="67">
        <f>(O31/P$43)</f>
        <v>1.199400299850075</v>
      </c>
      <c r="Q31" s="68"/>
    </row>
    <row r="32" spans="1:17">
      <c r="A32" s="63"/>
      <c r="B32" s="64">
        <v>346.4</v>
      </c>
      <c r="C32" s="65" t="s">
        <v>37</v>
      </c>
      <c r="D32" s="66">
        <v>105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105</v>
      </c>
      <c r="P32" s="67">
        <f>(O32/P$43)</f>
        <v>5.2473763118440778E-2</v>
      </c>
      <c r="Q32" s="68"/>
    </row>
    <row r="33" spans="1:120">
      <c r="A33" s="63"/>
      <c r="B33" s="64">
        <v>347.4</v>
      </c>
      <c r="C33" s="65" t="s">
        <v>64</v>
      </c>
      <c r="D33" s="66">
        <v>3250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3250</v>
      </c>
      <c r="P33" s="67">
        <f>(O33/P$43)</f>
        <v>1.6241879060469766</v>
      </c>
      <c r="Q33" s="68"/>
    </row>
    <row r="34" spans="1:120">
      <c r="A34" s="63"/>
      <c r="B34" s="64">
        <v>348.85</v>
      </c>
      <c r="C34" s="65" t="s">
        <v>142</v>
      </c>
      <c r="D34" s="66">
        <v>73491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73491</v>
      </c>
      <c r="P34" s="67">
        <f>(O34/P$43)</f>
        <v>36.72713643178411</v>
      </c>
      <c r="Q34" s="68"/>
    </row>
    <row r="35" spans="1:120" ht="15.75">
      <c r="A35" s="69" t="s">
        <v>2</v>
      </c>
      <c r="B35" s="70"/>
      <c r="C35" s="71"/>
      <c r="D35" s="72">
        <f>SUM(D36:D38)</f>
        <v>59932</v>
      </c>
      <c r="E35" s="72">
        <f>SUM(E36:E38)</f>
        <v>126</v>
      </c>
      <c r="F35" s="72">
        <f>SUM(F36:F38)</f>
        <v>0</v>
      </c>
      <c r="G35" s="72">
        <f>SUM(G36:G38)</f>
        <v>0</v>
      </c>
      <c r="H35" s="72">
        <f>SUM(H36:H38)</f>
        <v>0</v>
      </c>
      <c r="I35" s="72">
        <f>SUM(I36:I38)</f>
        <v>25027</v>
      </c>
      <c r="J35" s="72">
        <f>SUM(J36:J38)</f>
        <v>0</v>
      </c>
      <c r="K35" s="72">
        <f>SUM(K36:K38)</f>
        <v>0</v>
      </c>
      <c r="L35" s="72">
        <f>SUM(L36:L38)</f>
        <v>0</v>
      </c>
      <c r="M35" s="72">
        <f>SUM(M36:M38)</f>
        <v>0</v>
      </c>
      <c r="N35" s="72">
        <f>SUM(N36:N38)</f>
        <v>0</v>
      </c>
      <c r="O35" s="72">
        <f>SUM(D35:N35)</f>
        <v>85085</v>
      </c>
      <c r="P35" s="74">
        <f>(O35/P$43)</f>
        <v>42.521239380309844</v>
      </c>
      <c r="Q35" s="75"/>
    </row>
    <row r="36" spans="1:120">
      <c r="A36" s="63"/>
      <c r="B36" s="64">
        <v>361.1</v>
      </c>
      <c r="C36" s="65" t="s">
        <v>40</v>
      </c>
      <c r="D36" s="66">
        <v>275</v>
      </c>
      <c r="E36" s="66">
        <v>126</v>
      </c>
      <c r="F36" s="66">
        <v>0</v>
      </c>
      <c r="G36" s="66">
        <v>0</v>
      </c>
      <c r="H36" s="66">
        <v>0</v>
      </c>
      <c r="I36" s="66">
        <v>1319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>SUM(D36:N36)</f>
        <v>1720</v>
      </c>
      <c r="P36" s="67">
        <f>(O36/P$43)</f>
        <v>0.8595702148925537</v>
      </c>
      <c r="Q36" s="68"/>
    </row>
    <row r="37" spans="1:120">
      <c r="A37" s="63"/>
      <c r="B37" s="64">
        <v>362</v>
      </c>
      <c r="C37" s="65" t="s">
        <v>41</v>
      </c>
      <c r="D37" s="66">
        <v>42948</v>
      </c>
      <c r="E37" s="66">
        <v>0</v>
      </c>
      <c r="F37" s="66">
        <v>0</v>
      </c>
      <c r="G37" s="66">
        <v>0</v>
      </c>
      <c r="H37" s="66">
        <v>0</v>
      </c>
      <c r="I37" s="66">
        <v>3396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0" si="5">SUM(D37:N37)</f>
        <v>46344</v>
      </c>
      <c r="P37" s="67">
        <f>(O37/P$43)</f>
        <v>23.160419790104946</v>
      </c>
      <c r="Q37" s="68"/>
    </row>
    <row r="38" spans="1:120">
      <c r="A38" s="63"/>
      <c r="B38" s="64">
        <v>369.9</v>
      </c>
      <c r="C38" s="65" t="s">
        <v>42</v>
      </c>
      <c r="D38" s="66">
        <v>16709</v>
      </c>
      <c r="E38" s="66">
        <v>0</v>
      </c>
      <c r="F38" s="66">
        <v>0</v>
      </c>
      <c r="G38" s="66">
        <v>0</v>
      </c>
      <c r="H38" s="66">
        <v>0</v>
      </c>
      <c r="I38" s="66">
        <v>20312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5"/>
        <v>37021</v>
      </c>
      <c r="P38" s="67">
        <f>(O38/P$43)</f>
        <v>18.501249375312344</v>
      </c>
      <c r="Q38" s="68"/>
    </row>
    <row r="39" spans="1:120" ht="15.75">
      <c r="A39" s="69" t="s">
        <v>31</v>
      </c>
      <c r="B39" s="70"/>
      <c r="C39" s="71"/>
      <c r="D39" s="72">
        <f>SUM(D40:D40)</f>
        <v>0</v>
      </c>
      <c r="E39" s="72">
        <f>SUM(E40:E40)</f>
        <v>0</v>
      </c>
      <c r="F39" s="72">
        <f>SUM(F40:F40)</f>
        <v>0</v>
      </c>
      <c r="G39" s="72">
        <f>SUM(G40:G40)</f>
        <v>0</v>
      </c>
      <c r="H39" s="72">
        <f>SUM(H40:H40)</f>
        <v>0</v>
      </c>
      <c r="I39" s="72">
        <f>SUM(I40:I40)</f>
        <v>50000</v>
      </c>
      <c r="J39" s="72">
        <f>SUM(J40:J40)</f>
        <v>0</v>
      </c>
      <c r="K39" s="72">
        <f>SUM(K40:K40)</f>
        <v>0</v>
      </c>
      <c r="L39" s="72">
        <f>SUM(L40:L40)</f>
        <v>0</v>
      </c>
      <c r="M39" s="72">
        <f>SUM(M40:M40)</f>
        <v>0</v>
      </c>
      <c r="N39" s="72">
        <f>SUM(N40:N40)</f>
        <v>0</v>
      </c>
      <c r="O39" s="72">
        <f t="shared" si="5"/>
        <v>50000</v>
      </c>
      <c r="P39" s="74">
        <f>(O39/P$43)</f>
        <v>24.987506246876563</v>
      </c>
      <c r="Q39" s="68"/>
    </row>
    <row r="40" spans="1:120" ht="15.75" thickBot="1">
      <c r="A40" s="63"/>
      <c r="B40" s="64">
        <v>381</v>
      </c>
      <c r="C40" s="65" t="s">
        <v>43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50000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5"/>
        <v>50000</v>
      </c>
      <c r="P40" s="67">
        <f>(O40/P$43)</f>
        <v>24.987506246876563</v>
      </c>
      <c r="Q40" s="68"/>
    </row>
    <row r="41" spans="1:120" ht="16.5" thickBot="1">
      <c r="A41" s="76" t="s">
        <v>38</v>
      </c>
      <c r="B41" s="77"/>
      <c r="C41" s="78"/>
      <c r="D41" s="79">
        <f>SUM(D5,D14,D18,D27,D35,D39)</f>
        <v>1058380</v>
      </c>
      <c r="E41" s="79">
        <f t="shared" ref="E41:N41" si="6">SUM(E5,E14,E18,E27,E35,E39)</f>
        <v>39563</v>
      </c>
      <c r="F41" s="79">
        <f t="shared" si="6"/>
        <v>0</v>
      </c>
      <c r="G41" s="79">
        <f t="shared" si="6"/>
        <v>0</v>
      </c>
      <c r="H41" s="79">
        <f t="shared" si="6"/>
        <v>0</v>
      </c>
      <c r="I41" s="79">
        <f t="shared" si="6"/>
        <v>3153035</v>
      </c>
      <c r="J41" s="79">
        <f t="shared" si="6"/>
        <v>0</v>
      </c>
      <c r="K41" s="79">
        <f t="shared" si="6"/>
        <v>0</v>
      </c>
      <c r="L41" s="79">
        <f t="shared" si="6"/>
        <v>0</v>
      </c>
      <c r="M41" s="79">
        <f t="shared" si="6"/>
        <v>0</v>
      </c>
      <c r="N41" s="79">
        <f t="shared" si="6"/>
        <v>0</v>
      </c>
      <c r="O41" s="79">
        <f>SUM(D41:N41)</f>
        <v>4250978</v>
      </c>
      <c r="P41" s="80">
        <f>(O41/P$43)</f>
        <v>2124.4267866066966</v>
      </c>
      <c r="Q41" s="61"/>
      <c r="R41" s="8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</row>
    <row r="42" spans="1:120">
      <c r="A42" s="82"/>
      <c r="B42" s="83"/>
      <c r="C42" s="83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5"/>
    </row>
    <row r="43" spans="1:120">
      <c r="A43" s="86"/>
      <c r="B43" s="87"/>
      <c r="C43" s="87"/>
      <c r="D43" s="88"/>
      <c r="E43" s="88"/>
      <c r="F43" s="88"/>
      <c r="G43" s="88"/>
      <c r="H43" s="88"/>
      <c r="I43" s="88"/>
      <c r="J43" s="88"/>
      <c r="K43" s="88"/>
      <c r="L43" s="88"/>
      <c r="M43" s="91" t="s">
        <v>145</v>
      </c>
      <c r="N43" s="91"/>
      <c r="O43" s="91"/>
      <c r="P43" s="89">
        <v>2001</v>
      </c>
    </row>
    <row r="44" spans="1:120">
      <c r="A44" s="92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4"/>
    </row>
    <row r="45" spans="1:120" ht="15.75" customHeight="1" thickBot="1">
      <c r="A45" s="95" t="s">
        <v>58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331206</v>
      </c>
      <c r="E5" s="25">
        <f t="shared" si="0"/>
        <v>51429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382635</v>
      </c>
      <c r="O5" s="31">
        <f t="shared" ref="O5:O36" si="1">(N5/O$38)</f>
        <v>206.49487317862926</v>
      </c>
      <c r="P5" s="6"/>
    </row>
    <row r="6" spans="1:133">
      <c r="A6" s="12"/>
      <c r="B6" s="23">
        <v>311</v>
      </c>
      <c r="C6" s="19" t="s">
        <v>1</v>
      </c>
      <c r="D6" s="43">
        <v>64852</v>
      </c>
      <c r="E6" s="43">
        <v>51429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116281</v>
      </c>
      <c r="O6" s="44">
        <f t="shared" si="1"/>
        <v>62.752833243389098</v>
      </c>
      <c r="P6" s="9"/>
    </row>
    <row r="7" spans="1:133">
      <c r="A7" s="12"/>
      <c r="B7" s="23">
        <v>312.10000000000002</v>
      </c>
      <c r="C7" s="19" t="s">
        <v>9</v>
      </c>
      <c r="D7" s="43">
        <v>32732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32732</v>
      </c>
      <c r="O7" s="44">
        <f t="shared" si="1"/>
        <v>17.664328116567727</v>
      </c>
      <c r="P7" s="9"/>
    </row>
    <row r="8" spans="1:133">
      <c r="A8" s="12"/>
      <c r="B8" s="23">
        <v>312.60000000000002</v>
      </c>
      <c r="C8" s="19" t="s">
        <v>10</v>
      </c>
      <c r="D8" s="43">
        <v>91419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91419</v>
      </c>
      <c r="O8" s="44">
        <f t="shared" si="1"/>
        <v>49.335671883432269</v>
      </c>
      <c r="P8" s="9"/>
    </row>
    <row r="9" spans="1:133">
      <c r="A9" s="12"/>
      <c r="B9" s="23">
        <v>314.10000000000002</v>
      </c>
      <c r="C9" s="19" t="s">
        <v>11</v>
      </c>
      <c r="D9" s="43">
        <v>34851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34851</v>
      </c>
      <c r="O9" s="44">
        <f t="shared" si="1"/>
        <v>18.807879114948733</v>
      </c>
      <c r="P9" s="9"/>
    </row>
    <row r="10" spans="1:133">
      <c r="A10" s="12"/>
      <c r="B10" s="23">
        <v>314.39999999999998</v>
      </c>
      <c r="C10" s="19" t="s">
        <v>53</v>
      </c>
      <c r="D10" s="43">
        <v>3805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3805</v>
      </c>
      <c r="O10" s="44">
        <f t="shared" si="1"/>
        <v>2.0534268753372911</v>
      </c>
      <c r="P10" s="9"/>
    </row>
    <row r="11" spans="1:133">
      <c r="A11" s="12"/>
      <c r="B11" s="23">
        <v>315</v>
      </c>
      <c r="C11" s="19" t="s">
        <v>75</v>
      </c>
      <c r="D11" s="43">
        <v>90082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90082</v>
      </c>
      <c r="O11" s="44">
        <f t="shared" si="1"/>
        <v>48.614139233675118</v>
      </c>
      <c r="P11" s="9"/>
    </row>
    <row r="12" spans="1:133">
      <c r="A12" s="12"/>
      <c r="B12" s="23">
        <v>316</v>
      </c>
      <c r="C12" s="19" t="s">
        <v>76</v>
      </c>
      <c r="D12" s="43">
        <v>13465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13465</v>
      </c>
      <c r="O12" s="44">
        <f t="shared" si="1"/>
        <v>7.2665947112790068</v>
      </c>
      <c r="P12" s="9"/>
    </row>
    <row r="13" spans="1:133" ht="15.75">
      <c r="A13" s="27" t="s">
        <v>14</v>
      </c>
      <c r="B13" s="28"/>
      <c r="C13" s="29"/>
      <c r="D13" s="30">
        <f t="shared" ref="D13:M13" si="3">SUM(D14:D15)</f>
        <v>135914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6" si="4">SUM(D13:M13)</f>
        <v>135914</v>
      </c>
      <c r="O13" s="42">
        <f t="shared" si="1"/>
        <v>73.348084187803565</v>
      </c>
      <c r="P13" s="10"/>
    </row>
    <row r="14" spans="1:133">
      <c r="A14" s="12"/>
      <c r="B14" s="23">
        <v>322</v>
      </c>
      <c r="C14" s="19" t="s">
        <v>77</v>
      </c>
      <c r="D14" s="43">
        <v>3031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3031</v>
      </c>
      <c r="O14" s="44">
        <f t="shared" si="1"/>
        <v>1.6357258499730167</v>
      </c>
      <c r="P14" s="9"/>
    </row>
    <row r="15" spans="1:133">
      <c r="A15" s="12"/>
      <c r="B15" s="23">
        <v>323.10000000000002</v>
      </c>
      <c r="C15" s="19" t="s">
        <v>15</v>
      </c>
      <c r="D15" s="43">
        <v>132883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132883</v>
      </c>
      <c r="O15" s="44">
        <f t="shared" si="1"/>
        <v>71.712358337830551</v>
      </c>
      <c r="P15" s="9"/>
    </row>
    <row r="16" spans="1:133" ht="15.75">
      <c r="A16" s="27" t="s">
        <v>17</v>
      </c>
      <c r="B16" s="28"/>
      <c r="C16" s="29"/>
      <c r="D16" s="30">
        <f t="shared" ref="D16:M16" si="5">SUM(D17:D23)</f>
        <v>121449</v>
      </c>
      <c r="E16" s="30">
        <f t="shared" si="5"/>
        <v>421</v>
      </c>
      <c r="F16" s="30">
        <f t="shared" si="5"/>
        <v>0</v>
      </c>
      <c r="G16" s="30">
        <f t="shared" si="5"/>
        <v>55411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177281</v>
      </c>
      <c r="O16" s="42">
        <f t="shared" si="1"/>
        <v>95.672423097679442</v>
      </c>
      <c r="P16" s="10"/>
    </row>
    <row r="17" spans="1:16">
      <c r="A17" s="12"/>
      <c r="B17" s="23">
        <v>331.2</v>
      </c>
      <c r="C17" s="19" t="s">
        <v>54</v>
      </c>
      <c r="D17" s="43">
        <v>0</v>
      </c>
      <c r="E17" s="43">
        <v>421</v>
      </c>
      <c r="F17" s="43">
        <v>0</v>
      </c>
      <c r="G17" s="43">
        <v>55411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55832</v>
      </c>
      <c r="O17" s="44">
        <f t="shared" si="1"/>
        <v>30.130599028602266</v>
      </c>
      <c r="P17" s="9"/>
    </row>
    <row r="18" spans="1:16">
      <c r="A18" s="12"/>
      <c r="B18" s="23">
        <v>333</v>
      </c>
      <c r="C18" s="19" t="s">
        <v>55</v>
      </c>
      <c r="D18" s="43">
        <v>2168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2168</v>
      </c>
      <c r="O18" s="44">
        <f t="shared" si="1"/>
        <v>1.1699946033459254</v>
      </c>
      <c r="P18" s="9"/>
    </row>
    <row r="19" spans="1:16">
      <c r="A19" s="12"/>
      <c r="B19" s="23">
        <v>335.12</v>
      </c>
      <c r="C19" s="19" t="s">
        <v>78</v>
      </c>
      <c r="D19" s="43">
        <v>57916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57916</v>
      </c>
      <c r="O19" s="44">
        <f t="shared" si="1"/>
        <v>31.255261737722613</v>
      </c>
      <c r="P19" s="9"/>
    </row>
    <row r="20" spans="1:16">
      <c r="A20" s="12"/>
      <c r="B20" s="23">
        <v>335.14</v>
      </c>
      <c r="C20" s="19" t="s">
        <v>79</v>
      </c>
      <c r="D20" s="43">
        <v>887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887</v>
      </c>
      <c r="O20" s="44">
        <f t="shared" si="1"/>
        <v>0.47868321640582839</v>
      </c>
      <c r="P20" s="9"/>
    </row>
    <row r="21" spans="1:16">
      <c r="A21" s="12"/>
      <c r="B21" s="23">
        <v>335.15</v>
      </c>
      <c r="C21" s="19" t="s">
        <v>80</v>
      </c>
      <c r="D21" s="43">
        <v>482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482</v>
      </c>
      <c r="O21" s="44">
        <f t="shared" si="1"/>
        <v>0.2601187263896384</v>
      </c>
      <c r="P21" s="9"/>
    </row>
    <row r="22" spans="1:16">
      <c r="A22" s="12"/>
      <c r="B22" s="23">
        <v>335.16</v>
      </c>
      <c r="C22" s="19" t="s">
        <v>81</v>
      </c>
      <c r="D22" s="43">
        <v>21010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21010</v>
      </c>
      <c r="O22" s="44">
        <f t="shared" si="1"/>
        <v>11.33837021046951</v>
      </c>
      <c r="P22" s="9"/>
    </row>
    <row r="23" spans="1:16">
      <c r="A23" s="12"/>
      <c r="B23" s="23">
        <v>335.18</v>
      </c>
      <c r="C23" s="19" t="s">
        <v>82</v>
      </c>
      <c r="D23" s="43">
        <v>38986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38986</v>
      </c>
      <c r="O23" s="44">
        <f t="shared" si="1"/>
        <v>21.039395574743658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SUM(D25:D28)</f>
        <v>68356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1174734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4"/>
        <v>1243090</v>
      </c>
      <c r="O24" s="42">
        <f t="shared" si="1"/>
        <v>670.85267134376681</v>
      </c>
      <c r="P24" s="10"/>
    </row>
    <row r="25" spans="1:16">
      <c r="A25" s="12"/>
      <c r="B25" s="23">
        <v>343.3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308405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308405</v>
      </c>
      <c r="O25" s="44">
        <f t="shared" si="1"/>
        <v>166.43550998381005</v>
      </c>
      <c r="P25" s="9"/>
    </row>
    <row r="26" spans="1:16">
      <c r="A26" s="12"/>
      <c r="B26" s="23">
        <v>343.4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150291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150291</v>
      </c>
      <c r="O26" s="44">
        <f t="shared" si="1"/>
        <v>81.106853750674588</v>
      </c>
      <c r="P26" s="9"/>
    </row>
    <row r="27" spans="1:16">
      <c r="A27" s="12"/>
      <c r="B27" s="23">
        <v>343.5</v>
      </c>
      <c r="C27" s="19" t="s">
        <v>35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716038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716038</v>
      </c>
      <c r="O27" s="44">
        <f t="shared" si="1"/>
        <v>386.42093901780896</v>
      </c>
      <c r="P27" s="9"/>
    </row>
    <row r="28" spans="1:16">
      <c r="A28" s="12"/>
      <c r="B28" s="23">
        <v>344.3</v>
      </c>
      <c r="C28" s="19" t="s">
        <v>83</v>
      </c>
      <c r="D28" s="43">
        <v>68356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68356</v>
      </c>
      <c r="O28" s="44">
        <f t="shared" si="1"/>
        <v>36.889368591473286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SUM(D30:D33)</f>
        <v>43871</v>
      </c>
      <c r="E29" s="30">
        <f t="shared" si="7"/>
        <v>410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5083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49364</v>
      </c>
      <c r="O29" s="42">
        <f t="shared" si="1"/>
        <v>26.640043173232595</v>
      </c>
      <c r="P29" s="10"/>
    </row>
    <row r="30" spans="1:16">
      <c r="A30" s="12"/>
      <c r="B30" s="23">
        <v>361.1</v>
      </c>
      <c r="C30" s="19" t="s">
        <v>40</v>
      </c>
      <c r="D30" s="43">
        <v>597</v>
      </c>
      <c r="E30" s="43">
        <v>410</v>
      </c>
      <c r="F30" s="43">
        <v>0</v>
      </c>
      <c r="G30" s="43">
        <v>0</v>
      </c>
      <c r="H30" s="43">
        <v>0</v>
      </c>
      <c r="I30" s="43">
        <v>548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1555</v>
      </c>
      <c r="O30" s="44">
        <f t="shared" si="1"/>
        <v>0.83917970858068003</v>
      </c>
      <c r="P30" s="9"/>
    </row>
    <row r="31" spans="1:16">
      <c r="A31" s="12"/>
      <c r="B31" s="23">
        <v>362</v>
      </c>
      <c r="C31" s="19" t="s">
        <v>41</v>
      </c>
      <c r="D31" s="43">
        <v>24826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24826</v>
      </c>
      <c r="O31" s="44">
        <f t="shared" si="1"/>
        <v>13.39773340528872</v>
      </c>
      <c r="P31" s="9"/>
    </row>
    <row r="32" spans="1:16">
      <c r="A32" s="12"/>
      <c r="B32" s="23">
        <v>366</v>
      </c>
      <c r="C32" s="19" t="s">
        <v>56</v>
      </c>
      <c r="D32" s="43">
        <v>985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985</v>
      </c>
      <c r="O32" s="44">
        <f t="shared" si="1"/>
        <v>0.53157042633567186</v>
      </c>
      <c r="P32" s="9"/>
    </row>
    <row r="33" spans="1:119">
      <c r="A33" s="12"/>
      <c r="B33" s="23">
        <v>369.9</v>
      </c>
      <c r="C33" s="19" t="s">
        <v>42</v>
      </c>
      <c r="D33" s="43">
        <v>17463</v>
      </c>
      <c r="E33" s="43">
        <v>0</v>
      </c>
      <c r="F33" s="43">
        <v>0</v>
      </c>
      <c r="G33" s="43">
        <v>0</v>
      </c>
      <c r="H33" s="43">
        <v>0</v>
      </c>
      <c r="I33" s="43">
        <v>4535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21998</v>
      </c>
      <c r="O33" s="44">
        <f t="shared" si="1"/>
        <v>11.871559633027523</v>
      </c>
      <c r="P33" s="9"/>
    </row>
    <row r="34" spans="1:119" ht="15.75">
      <c r="A34" s="27" t="s">
        <v>31</v>
      </c>
      <c r="B34" s="28"/>
      <c r="C34" s="29"/>
      <c r="D34" s="30">
        <f t="shared" ref="D34:M34" si="8">SUM(D35:D35)</f>
        <v>152427</v>
      </c>
      <c r="E34" s="30">
        <f t="shared" si="8"/>
        <v>10519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0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si="4"/>
        <v>162946</v>
      </c>
      <c r="O34" s="42">
        <f t="shared" si="1"/>
        <v>87.936319481921203</v>
      </c>
      <c r="P34" s="9"/>
    </row>
    <row r="35" spans="1:119" ht="15.75" thickBot="1">
      <c r="A35" s="12"/>
      <c r="B35" s="23">
        <v>381</v>
      </c>
      <c r="C35" s="19" t="s">
        <v>43</v>
      </c>
      <c r="D35" s="43">
        <v>152427</v>
      </c>
      <c r="E35" s="43">
        <v>10519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162946</v>
      </c>
      <c r="O35" s="44">
        <f t="shared" si="1"/>
        <v>87.936319481921203</v>
      </c>
      <c r="P35" s="9"/>
    </row>
    <row r="36" spans="1:119" ht="16.5" thickBot="1">
      <c r="A36" s="13" t="s">
        <v>38</v>
      </c>
      <c r="B36" s="21"/>
      <c r="C36" s="20"/>
      <c r="D36" s="14">
        <f>SUM(D5,D13,D16,D24,D29,D34)</f>
        <v>853223</v>
      </c>
      <c r="E36" s="14">
        <f t="shared" ref="E36:M36" si="9">SUM(E5,E13,E16,E24,E29,E34)</f>
        <v>62779</v>
      </c>
      <c r="F36" s="14">
        <f t="shared" si="9"/>
        <v>0</v>
      </c>
      <c r="G36" s="14">
        <f t="shared" si="9"/>
        <v>55411</v>
      </c>
      <c r="H36" s="14">
        <f t="shared" si="9"/>
        <v>0</v>
      </c>
      <c r="I36" s="14">
        <f t="shared" si="9"/>
        <v>1179817</v>
      </c>
      <c r="J36" s="14">
        <f t="shared" si="9"/>
        <v>0</v>
      </c>
      <c r="K36" s="14">
        <f t="shared" si="9"/>
        <v>0</v>
      </c>
      <c r="L36" s="14">
        <f t="shared" si="9"/>
        <v>0</v>
      </c>
      <c r="M36" s="14">
        <f t="shared" si="9"/>
        <v>0</v>
      </c>
      <c r="N36" s="14">
        <f t="shared" si="4"/>
        <v>2151230</v>
      </c>
      <c r="O36" s="36">
        <f t="shared" si="1"/>
        <v>1160.9444144630329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5" t="s">
        <v>94</v>
      </c>
      <c r="M38" s="115"/>
      <c r="N38" s="115"/>
      <c r="O38" s="40">
        <v>1853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58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312744</v>
      </c>
      <c r="E5" s="25">
        <f t="shared" si="0"/>
        <v>50650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363394</v>
      </c>
      <c r="O5" s="31">
        <f t="shared" ref="O5:O37" si="1">(N5/O$39)</f>
        <v>194.1207264957265</v>
      </c>
      <c r="P5" s="6"/>
    </row>
    <row r="6" spans="1:133">
      <c r="A6" s="12"/>
      <c r="B6" s="23">
        <v>311</v>
      </c>
      <c r="C6" s="19" t="s">
        <v>1</v>
      </c>
      <c r="D6" s="43">
        <v>63504</v>
      </c>
      <c r="E6" s="43">
        <v>50650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114154</v>
      </c>
      <c r="O6" s="44">
        <f t="shared" si="1"/>
        <v>60.979700854700852</v>
      </c>
      <c r="P6" s="9"/>
    </row>
    <row r="7" spans="1:133">
      <c r="A7" s="12"/>
      <c r="B7" s="23">
        <v>312.10000000000002</v>
      </c>
      <c r="C7" s="19" t="s">
        <v>9</v>
      </c>
      <c r="D7" s="43">
        <v>32600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32600</v>
      </c>
      <c r="O7" s="44">
        <f t="shared" si="1"/>
        <v>17.414529914529915</v>
      </c>
      <c r="P7" s="9"/>
    </row>
    <row r="8" spans="1:133">
      <c r="A8" s="12"/>
      <c r="B8" s="23">
        <v>312.60000000000002</v>
      </c>
      <c r="C8" s="19" t="s">
        <v>10</v>
      </c>
      <c r="D8" s="43">
        <v>86316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86316</v>
      </c>
      <c r="O8" s="44">
        <f t="shared" si="1"/>
        <v>46.108974358974358</v>
      </c>
      <c r="P8" s="9"/>
    </row>
    <row r="9" spans="1:133">
      <c r="A9" s="12"/>
      <c r="B9" s="23">
        <v>314.10000000000002</v>
      </c>
      <c r="C9" s="19" t="s">
        <v>11</v>
      </c>
      <c r="D9" s="43">
        <v>31424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31424</v>
      </c>
      <c r="O9" s="44">
        <f t="shared" si="1"/>
        <v>16.786324786324787</v>
      </c>
      <c r="P9" s="9"/>
    </row>
    <row r="10" spans="1:133">
      <c r="A10" s="12"/>
      <c r="B10" s="23">
        <v>314.39999999999998</v>
      </c>
      <c r="C10" s="19" t="s">
        <v>53</v>
      </c>
      <c r="D10" s="43">
        <v>4027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4027</v>
      </c>
      <c r="O10" s="44">
        <f t="shared" si="1"/>
        <v>2.1511752136752138</v>
      </c>
      <c r="P10" s="9"/>
    </row>
    <row r="11" spans="1:133">
      <c r="A11" s="12"/>
      <c r="B11" s="23">
        <v>315</v>
      </c>
      <c r="C11" s="19" t="s">
        <v>75</v>
      </c>
      <c r="D11" s="43">
        <v>86641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86641</v>
      </c>
      <c r="O11" s="44">
        <f t="shared" si="1"/>
        <v>46.282585470085472</v>
      </c>
      <c r="P11" s="9"/>
    </row>
    <row r="12" spans="1:133">
      <c r="A12" s="12"/>
      <c r="B12" s="23">
        <v>316</v>
      </c>
      <c r="C12" s="19" t="s">
        <v>76</v>
      </c>
      <c r="D12" s="43">
        <v>8232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8232</v>
      </c>
      <c r="O12" s="44">
        <f t="shared" si="1"/>
        <v>4.3974358974358978</v>
      </c>
      <c r="P12" s="9"/>
    </row>
    <row r="13" spans="1:133" ht="15.75">
      <c r="A13" s="27" t="s">
        <v>14</v>
      </c>
      <c r="B13" s="28"/>
      <c r="C13" s="29"/>
      <c r="D13" s="30">
        <f t="shared" ref="D13:M13" si="3">SUM(D14:D15)</f>
        <v>128011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7" si="4">SUM(D13:M13)</f>
        <v>128011</v>
      </c>
      <c r="O13" s="42">
        <f t="shared" si="1"/>
        <v>68.381944444444443</v>
      </c>
      <c r="P13" s="10"/>
    </row>
    <row r="14" spans="1:133">
      <c r="A14" s="12"/>
      <c r="B14" s="23">
        <v>322</v>
      </c>
      <c r="C14" s="19" t="s">
        <v>77</v>
      </c>
      <c r="D14" s="43">
        <v>6500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6500</v>
      </c>
      <c r="O14" s="44">
        <f t="shared" si="1"/>
        <v>3.4722222222222223</v>
      </c>
      <c r="P14" s="9"/>
    </row>
    <row r="15" spans="1:133">
      <c r="A15" s="12"/>
      <c r="B15" s="23">
        <v>323.10000000000002</v>
      </c>
      <c r="C15" s="19" t="s">
        <v>15</v>
      </c>
      <c r="D15" s="43">
        <v>121511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121511</v>
      </c>
      <c r="O15" s="44">
        <f t="shared" si="1"/>
        <v>64.909722222222229</v>
      </c>
      <c r="P15" s="9"/>
    </row>
    <row r="16" spans="1:133" ht="15.75">
      <c r="A16" s="27" t="s">
        <v>17</v>
      </c>
      <c r="B16" s="28"/>
      <c r="C16" s="29"/>
      <c r="D16" s="30">
        <f t="shared" ref="D16:M16" si="5">SUM(D17:D24)</f>
        <v>121598</v>
      </c>
      <c r="E16" s="30">
        <f t="shared" si="5"/>
        <v>22673</v>
      </c>
      <c r="F16" s="30">
        <f t="shared" si="5"/>
        <v>0</v>
      </c>
      <c r="G16" s="30">
        <f t="shared" si="5"/>
        <v>187798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332069</v>
      </c>
      <c r="O16" s="42">
        <f t="shared" si="1"/>
        <v>177.38728632478632</v>
      </c>
      <c r="P16" s="10"/>
    </row>
    <row r="17" spans="1:16">
      <c r="A17" s="12"/>
      <c r="B17" s="23">
        <v>331.2</v>
      </c>
      <c r="C17" s="19" t="s">
        <v>54</v>
      </c>
      <c r="D17" s="43">
        <v>0</v>
      </c>
      <c r="E17" s="43">
        <v>22673</v>
      </c>
      <c r="F17" s="43">
        <v>0</v>
      </c>
      <c r="G17" s="43">
        <v>169368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192041</v>
      </c>
      <c r="O17" s="44">
        <f t="shared" si="1"/>
        <v>102.58600427350427</v>
      </c>
      <c r="P17" s="9"/>
    </row>
    <row r="18" spans="1:16">
      <c r="A18" s="12"/>
      <c r="B18" s="23">
        <v>331.7</v>
      </c>
      <c r="C18" s="19" t="s">
        <v>18</v>
      </c>
      <c r="D18" s="43">
        <v>0</v>
      </c>
      <c r="E18" s="43">
        <v>0</v>
      </c>
      <c r="F18" s="43">
        <v>0</v>
      </c>
      <c r="G18" s="43">
        <v>18430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18430</v>
      </c>
      <c r="O18" s="44">
        <f t="shared" si="1"/>
        <v>9.8450854700854702</v>
      </c>
      <c r="P18" s="9"/>
    </row>
    <row r="19" spans="1:16">
      <c r="A19" s="12"/>
      <c r="B19" s="23">
        <v>333</v>
      </c>
      <c r="C19" s="19" t="s">
        <v>55</v>
      </c>
      <c r="D19" s="43">
        <v>3411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3411</v>
      </c>
      <c r="O19" s="44">
        <f t="shared" si="1"/>
        <v>1.8221153846153846</v>
      </c>
      <c r="P19" s="9"/>
    </row>
    <row r="20" spans="1:16">
      <c r="A20" s="12"/>
      <c r="B20" s="23">
        <v>335.12</v>
      </c>
      <c r="C20" s="19" t="s">
        <v>78</v>
      </c>
      <c r="D20" s="43">
        <v>59309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59309</v>
      </c>
      <c r="O20" s="44">
        <f t="shared" si="1"/>
        <v>31.682158119658119</v>
      </c>
      <c r="P20" s="9"/>
    </row>
    <row r="21" spans="1:16">
      <c r="A21" s="12"/>
      <c r="B21" s="23">
        <v>335.14</v>
      </c>
      <c r="C21" s="19" t="s">
        <v>79</v>
      </c>
      <c r="D21" s="43">
        <v>1076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1076</v>
      </c>
      <c r="O21" s="44">
        <f t="shared" si="1"/>
        <v>0.57478632478632474</v>
      </c>
      <c r="P21" s="9"/>
    </row>
    <row r="22" spans="1:16">
      <c r="A22" s="12"/>
      <c r="B22" s="23">
        <v>335.15</v>
      </c>
      <c r="C22" s="19" t="s">
        <v>80</v>
      </c>
      <c r="D22" s="43">
        <v>471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471</v>
      </c>
      <c r="O22" s="44">
        <f t="shared" si="1"/>
        <v>0.2516025641025641</v>
      </c>
      <c r="P22" s="9"/>
    </row>
    <row r="23" spans="1:16">
      <c r="A23" s="12"/>
      <c r="B23" s="23">
        <v>335.16</v>
      </c>
      <c r="C23" s="19" t="s">
        <v>81</v>
      </c>
      <c r="D23" s="43">
        <v>19821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19821</v>
      </c>
      <c r="O23" s="44">
        <f t="shared" si="1"/>
        <v>10.588141025641026</v>
      </c>
      <c r="P23" s="9"/>
    </row>
    <row r="24" spans="1:16">
      <c r="A24" s="12"/>
      <c r="B24" s="23">
        <v>335.18</v>
      </c>
      <c r="C24" s="19" t="s">
        <v>82</v>
      </c>
      <c r="D24" s="43">
        <v>37510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37510</v>
      </c>
      <c r="O24" s="44">
        <f t="shared" si="1"/>
        <v>20.037393162393162</v>
      </c>
      <c r="P24" s="9"/>
    </row>
    <row r="25" spans="1:16" ht="15.75">
      <c r="A25" s="27" t="s">
        <v>30</v>
      </c>
      <c r="B25" s="28"/>
      <c r="C25" s="29"/>
      <c r="D25" s="30">
        <f t="shared" ref="D25:M25" si="6">SUM(D26:D29)</f>
        <v>64352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1268979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4"/>
        <v>1333331</v>
      </c>
      <c r="O25" s="42">
        <f t="shared" si="1"/>
        <v>712.24946581196582</v>
      </c>
      <c r="P25" s="10"/>
    </row>
    <row r="26" spans="1:16">
      <c r="A26" s="12"/>
      <c r="B26" s="23">
        <v>343.3</v>
      </c>
      <c r="C26" s="19" t="s">
        <v>33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394364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394364</v>
      </c>
      <c r="O26" s="44">
        <f t="shared" si="1"/>
        <v>210.66452991452991</v>
      </c>
      <c r="P26" s="9"/>
    </row>
    <row r="27" spans="1:16">
      <c r="A27" s="12"/>
      <c r="B27" s="23">
        <v>343.4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146867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146867</v>
      </c>
      <c r="O27" s="44">
        <f t="shared" si="1"/>
        <v>78.454594017094024</v>
      </c>
      <c r="P27" s="9"/>
    </row>
    <row r="28" spans="1:16">
      <c r="A28" s="12"/>
      <c r="B28" s="23">
        <v>343.5</v>
      </c>
      <c r="C28" s="19" t="s">
        <v>35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727748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727748</v>
      </c>
      <c r="O28" s="44">
        <f t="shared" si="1"/>
        <v>388.7542735042735</v>
      </c>
      <c r="P28" s="9"/>
    </row>
    <row r="29" spans="1:16">
      <c r="A29" s="12"/>
      <c r="B29" s="23">
        <v>344.3</v>
      </c>
      <c r="C29" s="19" t="s">
        <v>83</v>
      </c>
      <c r="D29" s="43">
        <v>64352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64352</v>
      </c>
      <c r="O29" s="44">
        <f t="shared" si="1"/>
        <v>34.376068376068375</v>
      </c>
      <c r="P29" s="9"/>
    </row>
    <row r="30" spans="1:16" ht="15.75">
      <c r="A30" s="27" t="s">
        <v>2</v>
      </c>
      <c r="B30" s="28"/>
      <c r="C30" s="29"/>
      <c r="D30" s="30">
        <f t="shared" ref="D30:M30" si="7">SUM(D31:D34)</f>
        <v>32204</v>
      </c>
      <c r="E30" s="30">
        <f t="shared" si="7"/>
        <v>491</v>
      </c>
      <c r="F30" s="30">
        <f t="shared" si="7"/>
        <v>0</v>
      </c>
      <c r="G30" s="30">
        <f t="shared" si="7"/>
        <v>4</v>
      </c>
      <c r="H30" s="30">
        <f t="shared" si="7"/>
        <v>0</v>
      </c>
      <c r="I30" s="30">
        <f t="shared" si="7"/>
        <v>4594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4"/>
        <v>37293</v>
      </c>
      <c r="O30" s="42">
        <f t="shared" si="1"/>
        <v>19.921474358974358</v>
      </c>
      <c r="P30" s="10"/>
    </row>
    <row r="31" spans="1:16">
      <c r="A31" s="12"/>
      <c r="B31" s="23">
        <v>361.1</v>
      </c>
      <c r="C31" s="19" t="s">
        <v>40</v>
      </c>
      <c r="D31" s="43">
        <v>574</v>
      </c>
      <c r="E31" s="43">
        <v>491</v>
      </c>
      <c r="F31" s="43">
        <v>0</v>
      </c>
      <c r="G31" s="43">
        <v>4</v>
      </c>
      <c r="H31" s="43">
        <v>0</v>
      </c>
      <c r="I31" s="43">
        <v>422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1491</v>
      </c>
      <c r="O31" s="44">
        <f t="shared" si="1"/>
        <v>0.79647435897435892</v>
      </c>
      <c r="P31" s="9"/>
    </row>
    <row r="32" spans="1:16">
      <c r="A32" s="12"/>
      <c r="B32" s="23">
        <v>362</v>
      </c>
      <c r="C32" s="19" t="s">
        <v>41</v>
      </c>
      <c r="D32" s="43">
        <v>19037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19037</v>
      </c>
      <c r="O32" s="44">
        <f t="shared" si="1"/>
        <v>10.169337606837606</v>
      </c>
      <c r="P32" s="9"/>
    </row>
    <row r="33" spans="1:119">
      <c r="A33" s="12"/>
      <c r="B33" s="23">
        <v>366</v>
      </c>
      <c r="C33" s="19" t="s">
        <v>56</v>
      </c>
      <c r="D33" s="43">
        <v>1395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1395</v>
      </c>
      <c r="O33" s="44">
        <f t="shared" si="1"/>
        <v>0.74519230769230771</v>
      </c>
      <c r="P33" s="9"/>
    </row>
    <row r="34" spans="1:119">
      <c r="A34" s="12"/>
      <c r="B34" s="23">
        <v>369.9</v>
      </c>
      <c r="C34" s="19" t="s">
        <v>42</v>
      </c>
      <c r="D34" s="43">
        <v>11198</v>
      </c>
      <c r="E34" s="43">
        <v>0</v>
      </c>
      <c r="F34" s="43">
        <v>0</v>
      </c>
      <c r="G34" s="43">
        <v>0</v>
      </c>
      <c r="H34" s="43">
        <v>0</v>
      </c>
      <c r="I34" s="43">
        <v>4172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15370</v>
      </c>
      <c r="O34" s="44">
        <f t="shared" si="1"/>
        <v>8.2104700854700852</v>
      </c>
      <c r="P34" s="9"/>
    </row>
    <row r="35" spans="1:119" ht="15.75">
      <c r="A35" s="27" t="s">
        <v>31</v>
      </c>
      <c r="B35" s="28"/>
      <c r="C35" s="29"/>
      <c r="D35" s="30">
        <f t="shared" ref="D35:M35" si="8">SUM(D36:D36)</f>
        <v>164683</v>
      </c>
      <c r="E35" s="30">
        <f t="shared" si="8"/>
        <v>0</v>
      </c>
      <c r="F35" s="30">
        <f t="shared" si="8"/>
        <v>0</v>
      </c>
      <c r="G35" s="30">
        <f t="shared" si="8"/>
        <v>0</v>
      </c>
      <c r="H35" s="30">
        <f t="shared" si="8"/>
        <v>0</v>
      </c>
      <c r="I35" s="30">
        <f t="shared" si="8"/>
        <v>0</v>
      </c>
      <c r="J35" s="30">
        <f t="shared" si="8"/>
        <v>0</v>
      </c>
      <c r="K35" s="30">
        <f t="shared" si="8"/>
        <v>0</v>
      </c>
      <c r="L35" s="30">
        <f t="shared" si="8"/>
        <v>0</v>
      </c>
      <c r="M35" s="30">
        <f t="shared" si="8"/>
        <v>0</v>
      </c>
      <c r="N35" s="30">
        <f t="shared" si="4"/>
        <v>164683</v>
      </c>
      <c r="O35" s="42">
        <f t="shared" si="1"/>
        <v>87.971688034188034</v>
      </c>
      <c r="P35" s="9"/>
    </row>
    <row r="36" spans="1:119" ht="15.75" thickBot="1">
      <c r="A36" s="12"/>
      <c r="B36" s="23">
        <v>381</v>
      </c>
      <c r="C36" s="19" t="s">
        <v>43</v>
      </c>
      <c r="D36" s="43">
        <v>164683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164683</v>
      </c>
      <c r="O36" s="44">
        <f t="shared" si="1"/>
        <v>87.971688034188034</v>
      </c>
      <c r="P36" s="9"/>
    </row>
    <row r="37" spans="1:119" ht="16.5" thickBot="1">
      <c r="A37" s="13" t="s">
        <v>38</v>
      </c>
      <c r="B37" s="21"/>
      <c r="C37" s="20"/>
      <c r="D37" s="14">
        <f>SUM(D5,D13,D16,D25,D30,D35)</f>
        <v>823592</v>
      </c>
      <c r="E37" s="14">
        <f t="shared" ref="E37:M37" si="9">SUM(E5,E13,E16,E25,E30,E35)</f>
        <v>73814</v>
      </c>
      <c r="F37" s="14">
        <f t="shared" si="9"/>
        <v>0</v>
      </c>
      <c r="G37" s="14">
        <f t="shared" si="9"/>
        <v>187802</v>
      </c>
      <c r="H37" s="14">
        <f t="shared" si="9"/>
        <v>0</v>
      </c>
      <c r="I37" s="14">
        <f t="shared" si="9"/>
        <v>1273573</v>
      </c>
      <c r="J37" s="14">
        <f t="shared" si="9"/>
        <v>0</v>
      </c>
      <c r="K37" s="14">
        <f t="shared" si="9"/>
        <v>0</v>
      </c>
      <c r="L37" s="14">
        <f t="shared" si="9"/>
        <v>0</v>
      </c>
      <c r="M37" s="14">
        <f t="shared" si="9"/>
        <v>0</v>
      </c>
      <c r="N37" s="14">
        <f t="shared" si="4"/>
        <v>2358781</v>
      </c>
      <c r="O37" s="36">
        <f t="shared" si="1"/>
        <v>1260.0325854700855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5" t="s">
        <v>84</v>
      </c>
      <c r="M39" s="115"/>
      <c r="N39" s="115"/>
      <c r="O39" s="40">
        <v>1872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58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301328</v>
      </c>
      <c r="E5" s="25">
        <f t="shared" si="0"/>
        <v>56898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358226</v>
      </c>
      <c r="O5" s="31">
        <f t="shared" ref="O5:O40" si="1">(N5/O$42)</f>
        <v>189.23718964606445</v>
      </c>
      <c r="P5" s="6"/>
    </row>
    <row r="6" spans="1:133">
      <c r="A6" s="12"/>
      <c r="B6" s="23">
        <v>311</v>
      </c>
      <c r="C6" s="19" t="s">
        <v>1</v>
      </c>
      <c r="D6" s="43">
        <v>65926</v>
      </c>
      <c r="E6" s="43">
        <v>56898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122824</v>
      </c>
      <c r="O6" s="44">
        <f t="shared" si="1"/>
        <v>64.883254094030633</v>
      </c>
      <c r="P6" s="9"/>
    </row>
    <row r="7" spans="1:133">
      <c r="A7" s="12"/>
      <c r="B7" s="23">
        <v>312.10000000000002</v>
      </c>
      <c r="C7" s="19" t="s">
        <v>9</v>
      </c>
      <c r="D7" s="43">
        <v>32908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32908</v>
      </c>
      <c r="O7" s="44">
        <f t="shared" si="1"/>
        <v>17.384046487057581</v>
      </c>
      <c r="P7" s="9"/>
    </row>
    <row r="8" spans="1:133">
      <c r="A8" s="12"/>
      <c r="B8" s="23">
        <v>312.60000000000002</v>
      </c>
      <c r="C8" s="19" t="s">
        <v>10</v>
      </c>
      <c r="D8" s="43">
        <v>79416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79416</v>
      </c>
      <c r="O8" s="44">
        <f t="shared" si="1"/>
        <v>41.95245641838352</v>
      </c>
      <c r="P8" s="9"/>
    </row>
    <row r="9" spans="1:133">
      <c r="A9" s="12"/>
      <c r="B9" s="23">
        <v>314.10000000000002</v>
      </c>
      <c r="C9" s="19" t="s">
        <v>11</v>
      </c>
      <c r="D9" s="43">
        <v>28925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28925</v>
      </c>
      <c r="O9" s="44">
        <f t="shared" si="1"/>
        <v>15.279978869519281</v>
      </c>
      <c r="P9" s="9"/>
    </row>
    <row r="10" spans="1:133">
      <c r="A10" s="12"/>
      <c r="B10" s="23">
        <v>314.8</v>
      </c>
      <c r="C10" s="19" t="s">
        <v>12</v>
      </c>
      <c r="D10" s="43">
        <v>3551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3551</v>
      </c>
      <c r="O10" s="44">
        <f t="shared" si="1"/>
        <v>1.8758584257791864</v>
      </c>
      <c r="P10" s="9"/>
    </row>
    <row r="11" spans="1:133">
      <c r="A11" s="12"/>
      <c r="B11" s="23">
        <v>315</v>
      </c>
      <c r="C11" s="19" t="s">
        <v>13</v>
      </c>
      <c r="D11" s="43">
        <v>82658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82658</v>
      </c>
      <c r="O11" s="44">
        <f t="shared" si="1"/>
        <v>43.665081880612782</v>
      </c>
      <c r="P11" s="9"/>
    </row>
    <row r="12" spans="1:133">
      <c r="A12" s="12"/>
      <c r="B12" s="23">
        <v>316</v>
      </c>
      <c r="C12" s="19" t="s">
        <v>68</v>
      </c>
      <c r="D12" s="43">
        <v>7944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7944</v>
      </c>
      <c r="O12" s="44">
        <f t="shared" si="1"/>
        <v>4.1965134706814577</v>
      </c>
      <c r="P12" s="9"/>
    </row>
    <row r="13" spans="1:133" ht="15.75">
      <c r="A13" s="27" t="s">
        <v>14</v>
      </c>
      <c r="B13" s="28"/>
      <c r="C13" s="29"/>
      <c r="D13" s="30">
        <f t="shared" ref="D13:M13" si="3">SUM(D14:D15)</f>
        <v>126553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2" si="4">SUM(D13:M13)</f>
        <v>126553</v>
      </c>
      <c r="O13" s="42">
        <f t="shared" si="1"/>
        <v>66.853143159006862</v>
      </c>
      <c r="P13" s="10"/>
    </row>
    <row r="14" spans="1:133">
      <c r="A14" s="12"/>
      <c r="B14" s="23">
        <v>323.10000000000002</v>
      </c>
      <c r="C14" s="19" t="s">
        <v>15</v>
      </c>
      <c r="D14" s="43">
        <v>123170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123170</v>
      </c>
      <c r="O14" s="44">
        <f t="shared" si="1"/>
        <v>65.066032752245107</v>
      </c>
      <c r="P14" s="9"/>
    </row>
    <row r="15" spans="1:133">
      <c r="A15" s="12"/>
      <c r="B15" s="23">
        <v>329</v>
      </c>
      <c r="C15" s="19" t="s">
        <v>16</v>
      </c>
      <c r="D15" s="43">
        <v>3383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3383</v>
      </c>
      <c r="O15" s="44">
        <f t="shared" si="1"/>
        <v>1.7871104067617538</v>
      </c>
      <c r="P15" s="9"/>
    </row>
    <row r="16" spans="1:133" ht="15.75">
      <c r="A16" s="27" t="s">
        <v>17</v>
      </c>
      <c r="B16" s="28"/>
      <c r="C16" s="29"/>
      <c r="D16" s="30">
        <f t="shared" ref="D16:M16" si="5">SUM(D17:D21)</f>
        <v>118911</v>
      </c>
      <c r="E16" s="30">
        <f t="shared" si="5"/>
        <v>0</v>
      </c>
      <c r="F16" s="30">
        <f t="shared" si="5"/>
        <v>0</v>
      </c>
      <c r="G16" s="30">
        <f t="shared" si="5"/>
        <v>412548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531459</v>
      </c>
      <c r="O16" s="42">
        <f t="shared" si="1"/>
        <v>280.74960380348654</v>
      </c>
      <c r="P16" s="10"/>
    </row>
    <row r="17" spans="1:16">
      <c r="A17" s="12"/>
      <c r="B17" s="23">
        <v>331.9</v>
      </c>
      <c r="C17" s="19" t="s">
        <v>19</v>
      </c>
      <c r="D17" s="43">
        <v>0</v>
      </c>
      <c r="E17" s="43">
        <v>0</v>
      </c>
      <c r="F17" s="43">
        <v>0</v>
      </c>
      <c r="G17" s="43">
        <v>412548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412548</v>
      </c>
      <c r="O17" s="44">
        <f t="shared" si="1"/>
        <v>217.93343898573693</v>
      </c>
      <c r="P17" s="9"/>
    </row>
    <row r="18" spans="1:16">
      <c r="A18" s="12"/>
      <c r="B18" s="23">
        <v>335.12</v>
      </c>
      <c r="C18" s="19" t="s">
        <v>20</v>
      </c>
      <c r="D18" s="43">
        <v>79092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79092</v>
      </c>
      <c r="O18" s="44">
        <f t="shared" si="1"/>
        <v>41.781299524564183</v>
      </c>
      <c r="P18" s="9"/>
    </row>
    <row r="19" spans="1:16">
      <c r="A19" s="12"/>
      <c r="B19" s="23">
        <v>335.14</v>
      </c>
      <c r="C19" s="19" t="s">
        <v>21</v>
      </c>
      <c r="D19" s="43">
        <v>882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882</v>
      </c>
      <c r="O19" s="44">
        <f t="shared" si="1"/>
        <v>0.46592709984152142</v>
      </c>
      <c r="P19" s="9"/>
    </row>
    <row r="20" spans="1:16">
      <c r="A20" s="12"/>
      <c r="B20" s="23">
        <v>335.15</v>
      </c>
      <c r="C20" s="19" t="s">
        <v>22</v>
      </c>
      <c r="D20" s="43">
        <v>471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471</v>
      </c>
      <c r="O20" s="44">
        <f t="shared" si="1"/>
        <v>0.24881141045958796</v>
      </c>
      <c r="P20" s="9"/>
    </row>
    <row r="21" spans="1:16">
      <c r="A21" s="12"/>
      <c r="B21" s="23">
        <v>335.18</v>
      </c>
      <c r="C21" s="19" t="s">
        <v>24</v>
      </c>
      <c r="D21" s="43">
        <v>38466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38466</v>
      </c>
      <c r="O21" s="44">
        <f t="shared" si="1"/>
        <v>20.320126782884312</v>
      </c>
      <c r="P21" s="9"/>
    </row>
    <row r="22" spans="1:16" ht="15.75">
      <c r="A22" s="27" t="s">
        <v>30</v>
      </c>
      <c r="B22" s="28"/>
      <c r="C22" s="29"/>
      <c r="D22" s="30">
        <f t="shared" ref="D22:M22" si="6">SUM(D23:D31)</f>
        <v>76073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1297839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4"/>
        <v>1373912</v>
      </c>
      <c r="O22" s="42">
        <f t="shared" si="1"/>
        <v>725.78552562070786</v>
      </c>
      <c r="P22" s="10"/>
    </row>
    <row r="23" spans="1:16">
      <c r="A23" s="12"/>
      <c r="B23" s="23">
        <v>341.9</v>
      </c>
      <c r="C23" s="19" t="s">
        <v>69</v>
      </c>
      <c r="D23" s="43">
        <v>372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31" si="7">SUM(D23:M23)</f>
        <v>372</v>
      </c>
      <c r="O23" s="44">
        <f t="shared" si="1"/>
        <v>0.196513470681458</v>
      </c>
      <c r="P23" s="9"/>
    </row>
    <row r="24" spans="1:16">
      <c r="A24" s="12"/>
      <c r="B24" s="23">
        <v>342.2</v>
      </c>
      <c r="C24" s="19" t="s">
        <v>32</v>
      </c>
      <c r="D24" s="43">
        <v>4000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4000</v>
      </c>
      <c r="O24" s="44">
        <f t="shared" si="1"/>
        <v>2.1130480718436346</v>
      </c>
      <c r="P24" s="9"/>
    </row>
    <row r="25" spans="1:16">
      <c r="A25" s="12"/>
      <c r="B25" s="23">
        <v>343.3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388778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388778</v>
      </c>
      <c r="O25" s="44">
        <f t="shared" si="1"/>
        <v>205.37665081880613</v>
      </c>
      <c r="P25" s="9"/>
    </row>
    <row r="26" spans="1:16">
      <c r="A26" s="12"/>
      <c r="B26" s="23">
        <v>343.4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192751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192751</v>
      </c>
      <c r="O26" s="44">
        <f t="shared" si="1"/>
        <v>101.82303222398309</v>
      </c>
      <c r="P26" s="9"/>
    </row>
    <row r="27" spans="1:16">
      <c r="A27" s="12"/>
      <c r="B27" s="23">
        <v>343.5</v>
      </c>
      <c r="C27" s="19" t="s">
        <v>35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716310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716310</v>
      </c>
      <c r="O27" s="44">
        <f t="shared" si="1"/>
        <v>378.39936608557844</v>
      </c>
      <c r="P27" s="9"/>
    </row>
    <row r="28" spans="1:16">
      <c r="A28" s="12"/>
      <c r="B28" s="23">
        <v>343.8</v>
      </c>
      <c r="C28" s="19" t="s">
        <v>62</v>
      </c>
      <c r="D28" s="43">
        <v>7500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7500</v>
      </c>
      <c r="O28" s="44">
        <f t="shared" si="1"/>
        <v>3.9619651347068148</v>
      </c>
      <c r="P28" s="9"/>
    </row>
    <row r="29" spans="1:16">
      <c r="A29" s="12"/>
      <c r="B29" s="23">
        <v>344.9</v>
      </c>
      <c r="C29" s="19" t="s">
        <v>36</v>
      </c>
      <c r="D29" s="43">
        <v>63641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63641</v>
      </c>
      <c r="O29" s="44">
        <f t="shared" si="1"/>
        <v>33.619123085050184</v>
      </c>
      <c r="P29" s="9"/>
    </row>
    <row r="30" spans="1:16">
      <c r="A30" s="12"/>
      <c r="B30" s="23">
        <v>346.4</v>
      </c>
      <c r="C30" s="19" t="s">
        <v>37</v>
      </c>
      <c r="D30" s="43">
        <v>60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60</v>
      </c>
      <c r="O30" s="44">
        <f t="shared" si="1"/>
        <v>3.1695721077654518E-2</v>
      </c>
      <c r="P30" s="9"/>
    </row>
    <row r="31" spans="1:16">
      <c r="A31" s="12"/>
      <c r="B31" s="23">
        <v>349</v>
      </c>
      <c r="C31" s="19" t="s">
        <v>70</v>
      </c>
      <c r="D31" s="43">
        <v>500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500</v>
      </c>
      <c r="O31" s="44">
        <f t="shared" si="1"/>
        <v>0.26413100898045433</v>
      </c>
      <c r="P31" s="9"/>
    </row>
    <row r="32" spans="1:16" ht="15.75">
      <c r="A32" s="27" t="s">
        <v>2</v>
      </c>
      <c r="B32" s="28"/>
      <c r="C32" s="29"/>
      <c r="D32" s="30">
        <f t="shared" ref="D32:M32" si="8">SUM(D33:D35)</f>
        <v>29624</v>
      </c>
      <c r="E32" s="30">
        <f t="shared" si="8"/>
        <v>453</v>
      </c>
      <c r="F32" s="30">
        <f t="shared" si="8"/>
        <v>0</v>
      </c>
      <c r="G32" s="30">
        <f t="shared" si="8"/>
        <v>5852</v>
      </c>
      <c r="H32" s="30">
        <f t="shared" si="8"/>
        <v>0</v>
      </c>
      <c r="I32" s="30">
        <f t="shared" si="8"/>
        <v>9060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ref="N32:N40" si="9">SUM(D32:M32)</f>
        <v>44989</v>
      </c>
      <c r="O32" s="42">
        <f t="shared" si="1"/>
        <v>23.765979926043318</v>
      </c>
      <c r="P32" s="10"/>
    </row>
    <row r="33" spans="1:119">
      <c r="A33" s="12"/>
      <c r="B33" s="23">
        <v>361.1</v>
      </c>
      <c r="C33" s="19" t="s">
        <v>40</v>
      </c>
      <c r="D33" s="43">
        <v>634</v>
      </c>
      <c r="E33" s="43">
        <v>453</v>
      </c>
      <c r="F33" s="43">
        <v>0</v>
      </c>
      <c r="G33" s="43">
        <v>12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1099</v>
      </c>
      <c r="O33" s="44">
        <f t="shared" si="1"/>
        <v>0.58055995773903857</v>
      </c>
      <c r="P33" s="9"/>
    </row>
    <row r="34" spans="1:119">
      <c r="A34" s="12"/>
      <c r="B34" s="23">
        <v>362</v>
      </c>
      <c r="C34" s="19" t="s">
        <v>41</v>
      </c>
      <c r="D34" s="43">
        <v>21985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9"/>
        <v>21985</v>
      </c>
      <c r="O34" s="44">
        <f t="shared" si="1"/>
        <v>11.613840464870576</v>
      </c>
      <c r="P34" s="9"/>
    </row>
    <row r="35" spans="1:119">
      <c r="A35" s="12"/>
      <c r="B35" s="23">
        <v>369.9</v>
      </c>
      <c r="C35" s="19" t="s">
        <v>42</v>
      </c>
      <c r="D35" s="43">
        <v>7005</v>
      </c>
      <c r="E35" s="43">
        <v>0</v>
      </c>
      <c r="F35" s="43">
        <v>0</v>
      </c>
      <c r="G35" s="43">
        <v>5840</v>
      </c>
      <c r="H35" s="43">
        <v>0</v>
      </c>
      <c r="I35" s="43">
        <v>9060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21905</v>
      </c>
      <c r="O35" s="44">
        <f t="shared" si="1"/>
        <v>11.571579503433703</v>
      </c>
      <c r="P35" s="9"/>
    </row>
    <row r="36" spans="1:119" ht="15.75">
      <c r="A36" s="27" t="s">
        <v>31</v>
      </c>
      <c r="B36" s="28"/>
      <c r="C36" s="29"/>
      <c r="D36" s="30">
        <f t="shared" ref="D36:M36" si="10">SUM(D37:D39)</f>
        <v>135465</v>
      </c>
      <c r="E36" s="30">
        <f t="shared" si="10"/>
        <v>37500</v>
      </c>
      <c r="F36" s="30">
        <f t="shared" si="10"/>
        <v>0</v>
      </c>
      <c r="G36" s="30">
        <f t="shared" si="10"/>
        <v>0</v>
      </c>
      <c r="H36" s="30">
        <f t="shared" si="10"/>
        <v>0</v>
      </c>
      <c r="I36" s="30">
        <f t="shared" si="10"/>
        <v>3109</v>
      </c>
      <c r="J36" s="30">
        <f t="shared" si="10"/>
        <v>0</v>
      </c>
      <c r="K36" s="30">
        <f t="shared" si="10"/>
        <v>0</v>
      </c>
      <c r="L36" s="30">
        <f t="shared" si="10"/>
        <v>0</v>
      </c>
      <c r="M36" s="30">
        <f t="shared" si="10"/>
        <v>0</v>
      </c>
      <c r="N36" s="30">
        <f t="shared" si="9"/>
        <v>176074</v>
      </c>
      <c r="O36" s="42">
        <f t="shared" si="1"/>
        <v>93.013206550449027</v>
      </c>
      <c r="P36" s="9"/>
    </row>
    <row r="37" spans="1:119">
      <c r="A37" s="12"/>
      <c r="B37" s="23">
        <v>381</v>
      </c>
      <c r="C37" s="19" t="s">
        <v>43</v>
      </c>
      <c r="D37" s="43">
        <v>135465</v>
      </c>
      <c r="E37" s="43">
        <v>37500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172965</v>
      </c>
      <c r="O37" s="44">
        <f t="shared" si="1"/>
        <v>91.370839936608562</v>
      </c>
      <c r="P37" s="9"/>
    </row>
    <row r="38" spans="1:119">
      <c r="A38" s="12"/>
      <c r="B38" s="23">
        <v>388.1</v>
      </c>
      <c r="C38" s="19" t="s">
        <v>71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2714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2714</v>
      </c>
      <c r="O38" s="44">
        <f t="shared" si="1"/>
        <v>1.433703116745906</v>
      </c>
      <c r="P38" s="9"/>
    </row>
    <row r="39" spans="1:119" ht="15.75" thickBot="1">
      <c r="A39" s="12"/>
      <c r="B39" s="23">
        <v>389.1</v>
      </c>
      <c r="C39" s="19" t="s">
        <v>72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395</v>
      </c>
      <c r="J39" s="43">
        <v>0</v>
      </c>
      <c r="K39" s="43">
        <v>0</v>
      </c>
      <c r="L39" s="43">
        <v>0</v>
      </c>
      <c r="M39" s="43">
        <v>0</v>
      </c>
      <c r="N39" s="43">
        <f t="shared" si="9"/>
        <v>395</v>
      </c>
      <c r="O39" s="44">
        <f t="shared" si="1"/>
        <v>0.20866349709455889</v>
      </c>
      <c r="P39" s="9"/>
    </row>
    <row r="40" spans="1:119" ht="16.5" thickBot="1">
      <c r="A40" s="13" t="s">
        <v>38</v>
      </c>
      <c r="B40" s="21"/>
      <c r="C40" s="20"/>
      <c r="D40" s="14">
        <f>SUM(D5,D13,D16,D22,D32,D36)</f>
        <v>787954</v>
      </c>
      <c r="E40" s="14">
        <f t="shared" ref="E40:M40" si="11">SUM(E5,E13,E16,E22,E32,E36)</f>
        <v>94851</v>
      </c>
      <c r="F40" s="14">
        <f t="shared" si="11"/>
        <v>0</v>
      </c>
      <c r="G40" s="14">
        <f t="shared" si="11"/>
        <v>418400</v>
      </c>
      <c r="H40" s="14">
        <f t="shared" si="11"/>
        <v>0</v>
      </c>
      <c r="I40" s="14">
        <f t="shared" si="11"/>
        <v>1310008</v>
      </c>
      <c r="J40" s="14">
        <f t="shared" si="11"/>
        <v>0</v>
      </c>
      <c r="K40" s="14">
        <f t="shared" si="11"/>
        <v>0</v>
      </c>
      <c r="L40" s="14">
        <f t="shared" si="11"/>
        <v>0</v>
      </c>
      <c r="M40" s="14">
        <f t="shared" si="11"/>
        <v>0</v>
      </c>
      <c r="N40" s="14">
        <f t="shared" si="9"/>
        <v>2611213</v>
      </c>
      <c r="O40" s="36">
        <f t="shared" si="1"/>
        <v>1379.4046487057581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19">
      <c r="A42" s="37"/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115" t="s">
        <v>73</v>
      </c>
      <c r="M42" s="115"/>
      <c r="N42" s="115"/>
      <c r="O42" s="40">
        <v>1893</v>
      </c>
    </row>
    <row r="43" spans="1:119">
      <c r="A43" s="116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4"/>
    </row>
    <row r="44" spans="1:119" ht="15.75" customHeight="1" thickBot="1">
      <c r="A44" s="117" t="s">
        <v>58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313411</v>
      </c>
      <c r="E5" s="25">
        <f t="shared" si="0"/>
        <v>57261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5" si="1">SUM(D5:M5)</f>
        <v>370672</v>
      </c>
      <c r="O5" s="31">
        <f t="shared" ref="O5:O38" si="2">(N5/O$40)</f>
        <v>195.91543340380551</v>
      </c>
      <c r="P5" s="6"/>
    </row>
    <row r="6" spans="1:133">
      <c r="A6" s="12"/>
      <c r="B6" s="23">
        <v>311</v>
      </c>
      <c r="C6" s="19" t="s">
        <v>1</v>
      </c>
      <c r="D6" s="43">
        <v>69851</v>
      </c>
      <c r="E6" s="43">
        <v>57261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127112</v>
      </c>
      <c r="O6" s="44">
        <f t="shared" si="2"/>
        <v>67.18393234672304</v>
      </c>
      <c r="P6" s="9"/>
    </row>
    <row r="7" spans="1:133">
      <c r="A7" s="12"/>
      <c r="B7" s="23">
        <v>312.41000000000003</v>
      </c>
      <c r="C7" s="19" t="s">
        <v>60</v>
      </c>
      <c r="D7" s="43">
        <v>39845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39845</v>
      </c>
      <c r="O7" s="44">
        <f t="shared" si="2"/>
        <v>21.059725158562369</v>
      </c>
      <c r="P7" s="9"/>
    </row>
    <row r="8" spans="1:133">
      <c r="A8" s="12"/>
      <c r="B8" s="23">
        <v>312.60000000000002</v>
      </c>
      <c r="C8" s="19" t="s">
        <v>10</v>
      </c>
      <c r="D8" s="43">
        <v>82137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82137</v>
      </c>
      <c r="O8" s="44">
        <f t="shared" si="2"/>
        <v>43.412790697674417</v>
      </c>
      <c r="P8" s="9"/>
    </row>
    <row r="9" spans="1:133">
      <c r="A9" s="12"/>
      <c r="B9" s="23">
        <v>314.10000000000002</v>
      </c>
      <c r="C9" s="19" t="s">
        <v>11</v>
      </c>
      <c r="D9" s="43">
        <v>31541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31541</v>
      </c>
      <c r="O9" s="44">
        <f t="shared" si="2"/>
        <v>16.670718816067652</v>
      </c>
      <c r="P9" s="9"/>
    </row>
    <row r="10" spans="1:133">
      <c r="A10" s="12"/>
      <c r="B10" s="23">
        <v>314.8</v>
      </c>
      <c r="C10" s="19" t="s">
        <v>12</v>
      </c>
      <c r="D10" s="43">
        <v>4766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4766</v>
      </c>
      <c r="O10" s="44">
        <f t="shared" si="2"/>
        <v>2.5190274841437632</v>
      </c>
      <c r="P10" s="9"/>
    </row>
    <row r="11" spans="1:133">
      <c r="A11" s="12"/>
      <c r="B11" s="23">
        <v>315</v>
      </c>
      <c r="C11" s="19" t="s">
        <v>13</v>
      </c>
      <c r="D11" s="43">
        <v>85271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85271</v>
      </c>
      <c r="O11" s="44">
        <f t="shared" si="2"/>
        <v>45.069238900634247</v>
      </c>
      <c r="P11" s="9"/>
    </row>
    <row r="12" spans="1:133" ht="15.75">
      <c r="A12" s="27" t="s">
        <v>14</v>
      </c>
      <c r="B12" s="28"/>
      <c r="C12" s="29"/>
      <c r="D12" s="30">
        <f t="shared" ref="D12:M12" si="3">SUM(D13:D14)</f>
        <v>149487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149487</v>
      </c>
      <c r="O12" s="42">
        <f t="shared" si="2"/>
        <v>79.010042283298091</v>
      </c>
      <c r="P12" s="10"/>
    </row>
    <row r="13" spans="1:133">
      <c r="A13" s="12"/>
      <c r="B13" s="23">
        <v>323.10000000000002</v>
      </c>
      <c r="C13" s="19" t="s">
        <v>15</v>
      </c>
      <c r="D13" s="43">
        <v>136064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136064</v>
      </c>
      <c r="O13" s="44">
        <f t="shared" si="2"/>
        <v>71.915433403805494</v>
      </c>
      <c r="P13" s="9"/>
    </row>
    <row r="14" spans="1:133">
      <c r="A14" s="12"/>
      <c r="B14" s="23">
        <v>329</v>
      </c>
      <c r="C14" s="19" t="s">
        <v>16</v>
      </c>
      <c r="D14" s="43">
        <v>13423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13423</v>
      </c>
      <c r="O14" s="44">
        <f t="shared" si="2"/>
        <v>7.0946088794926006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SUM(D16:D21)</f>
        <v>122533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122533</v>
      </c>
      <c r="O15" s="42">
        <f t="shared" si="2"/>
        <v>64.763742071881609</v>
      </c>
      <c r="P15" s="10"/>
    </row>
    <row r="16" spans="1:133">
      <c r="A16" s="12"/>
      <c r="B16" s="23">
        <v>335.12</v>
      </c>
      <c r="C16" s="19" t="s">
        <v>20</v>
      </c>
      <c r="D16" s="43">
        <v>22684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1" si="5">SUM(D16:M16)</f>
        <v>22684</v>
      </c>
      <c r="O16" s="44">
        <f t="shared" si="2"/>
        <v>11.989429175475687</v>
      </c>
      <c r="P16" s="9"/>
    </row>
    <row r="17" spans="1:16">
      <c r="A17" s="12"/>
      <c r="B17" s="23">
        <v>335.14</v>
      </c>
      <c r="C17" s="19" t="s">
        <v>21</v>
      </c>
      <c r="D17" s="43">
        <v>872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872</v>
      </c>
      <c r="O17" s="44">
        <f t="shared" si="2"/>
        <v>0.46088794926004228</v>
      </c>
      <c r="P17" s="9"/>
    </row>
    <row r="18" spans="1:16">
      <c r="A18" s="12"/>
      <c r="B18" s="23">
        <v>335.15</v>
      </c>
      <c r="C18" s="19" t="s">
        <v>22</v>
      </c>
      <c r="D18" s="43">
        <v>461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461</v>
      </c>
      <c r="O18" s="44">
        <f t="shared" si="2"/>
        <v>0.24365750528541227</v>
      </c>
      <c r="P18" s="9"/>
    </row>
    <row r="19" spans="1:16">
      <c r="A19" s="12"/>
      <c r="B19" s="23">
        <v>335.16</v>
      </c>
      <c r="C19" s="19" t="s">
        <v>23</v>
      </c>
      <c r="D19" s="43">
        <v>56197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56197</v>
      </c>
      <c r="O19" s="44">
        <f t="shared" si="2"/>
        <v>29.702431289640593</v>
      </c>
      <c r="P19" s="9"/>
    </row>
    <row r="20" spans="1:16">
      <c r="A20" s="12"/>
      <c r="B20" s="23">
        <v>335.18</v>
      </c>
      <c r="C20" s="19" t="s">
        <v>24</v>
      </c>
      <c r="D20" s="43">
        <v>41319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41319</v>
      </c>
      <c r="O20" s="44">
        <f t="shared" si="2"/>
        <v>21.83879492600423</v>
      </c>
      <c r="P20" s="9"/>
    </row>
    <row r="21" spans="1:16">
      <c r="A21" s="12"/>
      <c r="B21" s="23">
        <v>335.21</v>
      </c>
      <c r="C21" s="19" t="s">
        <v>61</v>
      </c>
      <c r="D21" s="43">
        <v>1000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1000</v>
      </c>
      <c r="O21" s="44">
        <f t="shared" si="2"/>
        <v>0.52854122621564481</v>
      </c>
      <c r="P21" s="9"/>
    </row>
    <row r="22" spans="1:16" ht="15.75">
      <c r="A22" s="27" t="s">
        <v>30</v>
      </c>
      <c r="B22" s="28"/>
      <c r="C22" s="29"/>
      <c r="D22" s="30">
        <f t="shared" ref="D22:M22" si="6">SUM(D23:D32)</f>
        <v>75285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1211887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>SUM(D22:M22)</f>
        <v>1287172</v>
      </c>
      <c r="O22" s="42">
        <f t="shared" si="2"/>
        <v>680.32346723044395</v>
      </c>
      <c r="P22" s="10"/>
    </row>
    <row r="23" spans="1:16">
      <c r="A23" s="12"/>
      <c r="B23" s="23">
        <v>342.2</v>
      </c>
      <c r="C23" s="19" t="s">
        <v>32</v>
      </c>
      <c r="D23" s="43">
        <v>4000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32" si="7">SUM(D23:M23)</f>
        <v>4000</v>
      </c>
      <c r="O23" s="44">
        <f t="shared" si="2"/>
        <v>2.1141649048625792</v>
      </c>
      <c r="P23" s="9"/>
    </row>
    <row r="24" spans="1:16">
      <c r="A24" s="12"/>
      <c r="B24" s="23">
        <v>343.3</v>
      </c>
      <c r="C24" s="19" t="s">
        <v>33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304336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304336</v>
      </c>
      <c r="O24" s="44">
        <f t="shared" si="2"/>
        <v>160.85412262156447</v>
      </c>
      <c r="P24" s="9"/>
    </row>
    <row r="25" spans="1:16">
      <c r="A25" s="12"/>
      <c r="B25" s="23">
        <v>343.4</v>
      </c>
      <c r="C25" s="19" t="s">
        <v>34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157053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157053</v>
      </c>
      <c r="O25" s="44">
        <f t="shared" si="2"/>
        <v>83.008985200845672</v>
      </c>
      <c r="P25" s="9"/>
    </row>
    <row r="26" spans="1:16">
      <c r="A26" s="12"/>
      <c r="B26" s="23">
        <v>343.5</v>
      </c>
      <c r="C26" s="19" t="s">
        <v>35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735995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735995</v>
      </c>
      <c r="O26" s="44">
        <f t="shared" si="2"/>
        <v>389.0036997885835</v>
      </c>
      <c r="P26" s="9"/>
    </row>
    <row r="27" spans="1:16">
      <c r="A27" s="12"/>
      <c r="B27" s="23">
        <v>343.8</v>
      </c>
      <c r="C27" s="19" t="s">
        <v>62</v>
      </c>
      <c r="D27" s="43">
        <v>500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500</v>
      </c>
      <c r="O27" s="44">
        <f t="shared" si="2"/>
        <v>0.26427061310782241</v>
      </c>
      <c r="P27" s="9"/>
    </row>
    <row r="28" spans="1:16">
      <c r="A28" s="12"/>
      <c r="B28" s="23">
        <v>343.9</v>
      </c>
      <c r="C28" s="19" t="s">
        <v>63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14503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14503</v>
      </c>
      <c r="O28" s="44">
        <f t="shared" si="2"/>
        <v>7.6654334038054968</v>
      </c>
      <c r="P28" s="9"/>
    </row>
    <row r="29" spans="1:16">
      <c r="A29" s="12"/>
      <c r="B29" s="23">
        <v>344.9</v>
      </c>
      <c r="C29" s="19" t="s">
        <v>36</v>
      </c>
      <c r="D29" s="43">
        <v>45850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45850</v>
      </c>
      <c r="O29" s="44">
        <f t="shared" si="2"/>
        <v>24.233615221987314</v>
      </c>
      <c r="P29" s="9"/>
    </row>
    <row r="30" spans="1:16">
      <c r="A30" s="12"/>
      <c r="B30" s="23">
        <v>346.4</v>
      </c>
      <c r="C30" s="19" t="s">
        <v>37</v>
      </c>
      <c r="D30" s="43">
        <v>135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135</v>
      </c>
      <c r="O30" s="44">
        <f t="shared" si="2"/>
        <v>7.1353065539112054E-2</v>
      </c>
      <c r="P30" s="9"/>
    </row>
    <row r="31" spans="1:16">
      <c r="A31" s="12"/>
      <c r="B31" s="23">
        <v>347.4</v>
      </c>
      <c r="C31" s="19" t="s">
        <v>64</v>
      </c>
      <c r="D31" s="43">
        <v>1450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1450</v>
      </c>
      <c r="O31" s="44">
        <f t="shared" si="2"/>
        <v>0.76638477801268501</v>
      </c>
      <c r="P31" s="9"/>
    </row>
    <row r="32" spans="1:16">
      <c r="A32" s="12"/>
      <c r="B32" s="23">
        <v>347.5</v>
      </c>
      <c r="C32" s="19" t="s">
        <v>65</v>
      </c>
      <c r="D32" s="43">
        <v>23350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23350</v>
      </c>
      <c r="O32" s="44">
        <f t="shared" si="2"/>
        <v>12.341437632135307</v>
      </c>
      <c r="P32" s="9"/>
    </row>
    <row r="33" spans="1:119" ht="15.75">
      <c r="A33" s="27" t="s">
        <v>2</v>
      </c>
      <c r="B33" s="28"/>
      <c r="C33" s="29"/>
      <c r="D33" s="30">
        <f t="shared" ref="D33:M33" si="8">SUM(D34:D35)</f>
        <v>5126</v>
      </c>
      <c r="E33" s="30">
        <f t="shared" si="8"/>
        <v>398</v>
      </c>
      <c r="F33" s="30">
        <f t="shared" si="8"/>
        <v>0</v>
      </c>
      <c r="G33" s="30">
        <f t="shared" si="8"/>
        <v>0</v>
      </c>
      <c r="H33" s="30">
        <f t="shared" si="8"/>
        <v>0</v>
      </c>
      <c r="I33" s="30">
        <f t="shared" si="8"/>
        <v>12279</v>
      </c>
      <c r="J33" s="30">
        <f t="shared" si="8"/>
        <v>0</v>
      </c>
      <c r="K33" s="30">
        <f t="shared" si="8"/>
        <v>0</v>
      </c>
      <c r="L33" s="30">
        <f t="shared" si="8"/>
        <v>0</v>
      </c>
      <c r="M33" s="30">
        <f t="shared" si="8"/>
        <v>0</v>
      </c>
      <c r="N33" s="30">
        <f t="shared" ref="N33:N38" si="9">SUM(D33:M33)</f>
        <v>17803</v>
      </c>
      <c r="O33" s="42">
        <f t="shared" si="2"/>
        <v>9.4096194503171251</v>
      </c>
      <c r="P33" s="10"/>
    </row>
    <row r="34" spans="1:119">
      <c r="A34" s="12"/>
      <c r="B34" s="23">
        <v>361.1</v>
      </c>
      <c r="C34" s="19" t="s">
        <v>40</v>
      </c>
      <c r="D34" s="43">
        <v>426</v>
      </c>
      <c r="E34" s="43">
        <v>398</v>
      </c>
      <c r="F34" s="43">
        <v>0</v>
      </c>
      <c r="G34" s="43">
        <v>0</v>
      </c>
      <c r="H34" s="43">
        <v>0</v>
      </c>
      <c r="I34" s="43">
        <v>391</v>
      </c>
      <c r="J34" s="43">
        <v>0</v>
      </c>
      <c r="K34" s="43">
        <v>0</v>
      </c>
      <c r="L34" s="43">
        <v>0</v>
      </c>
      <c r="M34" s="43">
        <v>0</v>
      </c>
      <c r="N34" s="43">
        <f t="shared" si="9"/>
        <v>1215</v>
      </c>
      <c r="O34" s="44">
        <f t="shared" si="2"/>
        <v>0.64217758985200846</v>
      </c>
      <c r="P34" s="9"/>
    </row>
    <row r="35" spans="1:119">
      <c r="A35" s="12"/>
      <c r="B35" s="23">
        <v>369.9</v>
      </c>
      <c r="C35" s="19" t="s">
        <v>42</v>
      </c>
      <c r="D35" s="43">
        <v>4700</v>
      </c>
      <c r="E35" s="43">
        <v>0</v>
      </c>
      <c r="F35" s="43">
        <v>0</v>
      </c>
      <c r="G35" s="43">
        <v>0</v>
      </c>
      <c r="H35" s="43">
        <v>0</v>
      </c>
      <c r="I35" s="43">
        <v>11888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16588</v>
      </c>
      <c r="O35" s="44">
        <f t="shared" si="2"/>
        <v>8.7674418604651159</v>
      </c>
      <c r="P35" s="9"/>
    </row>
    <row r="36" spans="1:119" ht="15.75">
      <c r="A36" s="27" t="s">
        <v>31</v>
      </c>
      <c r="B36" s="28"/>
      <c r="C36" s="29"/>
      <c r="D36" s="30">
        <f t="shared" ref="D36:M36" si="10">SUM(D37:D37)</f>
        <v>138135</v>
      </c>
      <c r="E36" s="30">
        <f t="shared" si="10"/>
        <v>50000</v>
      </c>
      <c r="F36" s="30">
        <f t="shared" si="10"/>
        <v>0</v>
      </c>
      <c r="G36" s="30">
        <f t="shared" si="10"/>
        <v>0</v>
      </c>
      <c r="H36" s="30">
        <f t="shared" si="10"/>
        <v>0</v>
      </c>
      <c r="I36" s="30">
        <f t="shared" si="10"/>
        <v>0</v>
      </c>
      <c r="J36" s="30">
        <f t="shared" si="10"/>
        <v>0</v>
      </c>
      <c r="K36" s="30">
        <f t="shared" si="10"/>
        <v>0</v>
      </c>
      <c r="L36" s="30">
        <f t="shared" si="10"/>
        <v>0</v>
      </c>
      <c r="M36" s="30">
        <f t="shared" si="10"/>
        <v>0</v>
      </c>
      <c r="N36" s="30">
        <f t="shared" si="9"/>
        <v>188135</v>
      </c>
      <c r="O36" s="42">
        <f t="shared" si="2"/>
        <v>99.437103594080341</v>
      </c>
      <c r="P36" s="9"/>
    </row>
    <row r="37" spans="1:119" ht="15.75" thickBot="1">
      <c r="A37" s="12"/>
      <c r="B37" s="23">
        <v>381</v>
      </c>
      <c r="C37" s="19" t="s">
        <v>43</v>
      </c>
      <c r="D37" s="43">
        <v>138135</v>
      </c>
      <c r="E37" s="43">
        <v>50000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188135</v>
      </c>
      <c r="O37" s="44">
        <f t="shared" si="2"/>
        <v>99.437103594080341</v>
      </c>
      <c r="P37" s="9"/>
    </row>
    <row r="38" spans="1:119" ht="16.5" thickBot="1">
      <c r="A38" s="13" t="s">
        <v>38</v>
      </c>
      <c r="B38" s="21"/>
      <c r="C38" s="20"/>
      <c r="D38" s="14">
        <f>SUM(D5,D12,D15,D22,D33,D36)</f>
        <v>803977</v>
      </c>
      <c r="E38" s="14">
        <f t="shared" ref="E38:M38" si="11">SUM(E5,E12,E15,E22,E33,E36)</f>
        <v>107659</v>
      </c>
      <c r="F38" s="14">
        <f t="shared" si="11"/>
        <v>0</v>
      </c>
      <c r="G38" s="14">
        <f t="shared" si="11"/>
        <v>0</v>
      </c>
      <c r="H38" s="14">
        <f t="shared" si="11"/>
        <v>0</v>
      </c>
      <c r="I38" s="14">
        <f t="shared" si="11"/>
        <v>1224166</v>
      </c>
      <c r="J38" s="14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si="11"/>
        <v>0</v>
      </c>
      <c r="N38" s="14">
        <f t="shared" si="9"/>
        <v>2135802</v>
      </c>
      <c r="O38" s="36">
        <f t="shared" si="2"/>
        <v>1128.8594080338266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115" t="s">
        <v>66</v>
      </c>
      <c r="M40" s="115"/>
      <c r="N40" s="115"/>
      <c r="O40" s="40">
        <v>1892</v>
      </c>
    </row>
    <row r="41" spans="1:119">
      <c r="A41" s="116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  <row r="42" spans="1:119" ht="15.75" customHeight="1" thickBot="1">
      <c r="A42" s="117" t="s">
        <v>58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345285</v>
      </c>
      <c r="E5" s="25">
        <f t="shared" si="0"/>
        <v>58467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6" si="1">SUM(D5:M5)</f>
        <v>403752</v>
      </c>
      <c r="O5" s="31">
        <f t="shared" ref="O5:O36" si="2">(N5/O$38)</f>
        <v>212.83711122825514</v>
      </c>
      <c r="P5" s="6"/>
    </row>
    <row r="6" spans="1:133">
      <c r="A6" s="12"/>
      <c r="B6" s="23">
        <v>311</v>
      </c>
      <c r="C6" s="19" t="s">
        <v>1</v>
      </c>
      <c r="D6" s="43">
        <v>69609</v>
      </c>
      <c r="E6" s="43">
        <v>58467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128076</v>
      </c>
      <c r="O6" s="44">
        <f t="shared" si="2"/>
        <v>67.515023721665784</v>
      </c>
      <c r="P6" s="9"/>
    </row>
    <row r="7" spans="1:133">
      <c r="A7" s="12"/>
      <c r="B7" s="23">
        <v>312.10000000000002</v>
      </c>
      <c r="C7" s="19" t="s">
        <v>9</v>
      </c>
      <c r="D7" s="43">
        <v>39927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39927</v>
      </c>
      <c r="O7" s="44">
        <f t="shared" si="2"/>
        <v>21.047443331576172</v>
      </c>
      <c r="P7" s="9"/>
    </row>
    <row r="8" spans="1:133">
      <c r="A8" s="12"/>
      <c r="B8" s="23">
        <v>312.60000000000002</v>
      </c>
      <c r="C8" s="19" t="s">
        <v>10</v>
      </c>
      <c r="D8" s="43">
        <v>87229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87229</v>
      </c>
      <c r="O8" s="44">
        <f t="shared" si="2"/>
        <v>45.9826041117554</v>
      </c>
      <c r="P8" s="9"/>
    </row>
    <row r="9" spans="1:133">
      <c r="A9" s="12"/>
      <c r="B9" s="23">
        <v>314.10000000000002</v>
      </c>
      <c r="C9" s="19" t="s">
        <v>11</v>
      </c>
      <c r="D9" s="43">
        <v>34003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34003</v>
      </c>
      <c r="O9" s="44">
        <f t="shared" si="2"/>
        <v>17.924617817606748</v>
      </c>
      <c r="P9" s="9"/>
    </row>
    <row r="10" spans="1:133">
      <c r="A10" s="12"/>
      <c r="B10" s="23">
        <v>314.39999999999998</v>
      </c>
      <c r="C10" s="19" t="s">
        <v>53</v>
      </c>
      <c r="D10" s="43">
        <v>4318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4318</v>
      </c>
      <c r="O10" s="44">
        <f t="shared" si="2"/>
        <v>2.2762256193990513</v>
      </c>
      <c r="P10" s="9"/>
    </row>
    <row r="11" spans="1:133">
      <c r="A11" s="12"/>
      <c r="B11" s="23">
        <v>315</v>
      </c>
      <c r="C11" s="19" t="s">
        <v>13</v>
      </c>
      <c r="D11" s="43">
        <v>110199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110199</v>
      </c>
      <c r="O11" s="44">
        <f t="shared" si="2"/>
        <v>58.091196626251978</v>
      </c>
      <c r="P11" s="9"/>
    </row>
    <row r="12" spans="1:133" ht="15.75">
      <c r="A12" s="27" t="s">
        <v>14</v>
      </c>
      <c r="B12" s="28"/>
      <c r="C12" s="29"/>
      <c r="D12" s="30">
        <f t="shared" ref="D12:M12" si="3">SUM(D13:D14)</f>
        <v>161271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161271</v>
      </c>
      <c r="O12" s="42">
        <f t="shared" si="2"/>
        <v>85.013705851344227</v>
      </c>
      <c r="P12" s="10"/>
    </row>
    <row r="13" spans="1:133">
      <c r="A13" s="12"/>
      <c r="B13" s="23">
        <v>323.10000000000002</v>
      </c>
      <c r="C13" s="19" t="s">
        <v>15</v>
      </c>
      <c r="D13" s="43">
        <v>147801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147801</v>
      </c>
      <c r="O13" s="44">
        <f t="shared" si="2"/>
        <v>77.913020558777021</v>
      </c>
      <c r="P13" s="9"/>
    </row>
    <row r="14" spans="1:133">
      <c r="A14" s="12"/>
      <c r="B14" s="23">
        <v>329</v>
      </c>
      <c r="C14" s="19" t="s">
        <v>16</v>
      </c>
      <c r="D14" s="43">
        <v>13470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13470</v>
      </c>
      <c r="O14" s="44">
        <f t="shared" si="2"/>
        <v>7.1006852925672117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SUM(D16:D22)</f>
        <v>130578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130578</v>
      </c>
      <c r="O15" s="42">
        <f t="shared" si="2"/>
        <v>68.833948339483399</v>
      </c>
      <c r="P15" s="10"/>
    </row>
    <row r="16" spans="1:133">
      <c r="A16" s="12"/>
      <c r="B16" s="23">
        <v>331.2</v>
      </c>
      <c r="C16" s="19" t="s">
        <v>54</v>
      </c>
      <c r="D16" s="43">
        <v>5095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5095</v>
      </c>
      <c r="O16" s="44">
        <f t="shared" si="2"/>
        <v>2.6858197153400107</v>
      </c>
      <c r="P16" s="9"/>
    </row>
    <row r="17" spans="1:16">
      <c r="A17" s="12"/>
      <c r="B17" s="23">
        <v>333</v>
      </c>
      <c r="C17" s="19" t="s">
        <v>55</v>
      </c>
      <c r="D17" s="43">
        <v>4265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4265</v>
      </c>
      <c r="O17" s="44">
        <f t="shared" si="2"/>
        <v>2.2482867685819716</v>
      </c>
      <c r="P17" s="9"/>
    </row>
    <row r="18" spans="1:16">
      <c r="A18" s="12"/>
      <c r="B18" s="23">
        <v>335.12</v>
      </c>
      <c r="C18" s="19" t="s">
        <v>20</v>
      </c>
      <c r="D18" s="43">
        <v>55980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55980</v>
      </c>
      <c r="O18" s="44">
        <f t="shared" si="2"/>
        <v>29.509752240379548</v>
      </c>
      <c r="P18" s="9"/>
    </row>
    <row r="19" spans="1:16">
      <c r="A19" s="12"/>
      <c r="B19" s="23">
        <v>335.14</v>
      </c>
      <c r="C19" s="19" t="s">
        <v>21</v>
      </c>
      <c r="D19" s="43">
        <v>772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772</v>
      </c>
      <c r="O19" s="44">
        <f t="shared" si="2"/>
        <v>0.40695835529783869</v>
      </c>
      <c r="P19" s="9"/>
    </row>
    <row r="20" spans="1:16">
      <c r="A20" s="12"/>
      <c r="B20" s="23">
        <v>335.15</v>
      </c>
      <c r="C20" s="19" t="s">
        <v>22</v>
      </c>
      <c r="D20" s="43">
        <v>450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450</v>
      </c>
      <c r="O20" s="44">
        <f t="shared" si="2"/>
        <v>0.23721665788086452</v>
      </c>
      <c r="P20" s="9"/>
    </row>
    <row r="21" spans="1:16">
      <c r="A21" s="12"/>
      <c r="B21" s="23">
        <v>335.16</v>
      </c>
      <c r="C21" s="19" t="s">
        <v>23</v>
      </c>
      <c r="D21" s="43">
        <v>22894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22894</v>
      </c>
      <c r="O21" s="44">
        <f t="shared" si="2"/>
        <v>12.068529256721138</v>
      </c>
      <c r="P21" s="9"/>
    </row>
    <row r="22" spans="1:16">
      <c r="A22" s="12"/>
      <c r="B22" s="23">
        <v>335.18</v>
      </c>
      <c r="C22" s="19" t="s">
        <v>24</v>
      </c>
      <c r="D22" s="43">
        <v>41122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41122</v>
      </c>
      <c r="O22" s="44">
        <f t="shared" si="2"/>
        <v>21.677385345282023</v>
      </c>
      <c r="P22" s="9"/>
    </row>
    <row r="23" spans="1:16" ht="15.75">
      <c r="A23" s="27" t="s">
        <v>30</v>
      </c>
      <c r="B23" s="28"/>
      <c r="C23" s="29"/>
      <c r="D23" s="30">
        <f t="shared" ref="D23:M23" si="5">SUM(D24:D28)</f>
        <v>48615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1268720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1"/>
        <v>1317335</v>
      </c>
      <c r="O23" s="42">
        <f t="shared" si="2"/>
        <v>694.43068002108589</v>
      </c>
      <c r="P23" s="10"/>
    </row>
    <row r="24" spans="1:16">
      <c r="A24" s="12"/>
      <c r="B24" s="23">
        <v>342.2</v>
      </c>
      <c r="C24" s="19" t="s">
        <v>32</v>
      </c>
      <c r="D24" s="43">
        <v>4000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4000</v>
      </c>
      <c r="O24" s="44">
        <f t="shared" si="2"/>
        <v>2.1085925144965736</v>
      </c>
      <c r="P24" s="9"/>
    </row>
    <row r="25" spans="1:16">
      <c r="A25" s="12"/>
      <c r="B25" s="23">
        <v>343.3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385678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385678</v>
      </c>
      <c r="O25" s="44">
        <f t="shared" si="2"/>
        <v>203.30943595150237</v>
      </c>
      <c r="P25" s="9"/>
    </row>
    <row r="26" spans="1:16">
      <c r="A26" s="12"/>
      <c r="B26" s="23">
        <v>343.4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190433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190433</v>
      </c>
      <c r="O26" s="44">
        <f t="shared" si="2"/>
        <v>100.3863995782815</v>
      </c>
      <c r="P26" s="9"/>
    </row>
    <row r="27" spans="1:16">
      <c r="A27" s="12"/>
      <c r="B27" s="23">
        <v>343.5</v>
      </c>
      <c r="C27" s="19" t="s">
        <v>35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692609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692609</v>
      </c>
      <c r="O27" s="44">
        <f t="shared" si="2"/>
        <v>365.10753821823931</v>
      </c>
      <c r="P27" s="9"/>
    </row>
    <row r="28" spans="1:16">
      <c r="A28" s="12"/>
      <c r="B28" s="23">
        <v>344.9</v>
      </c>
      <c r="C28" s="19" t="s">
        <v>36</v>
      </c>
      <c r="D28" s="43">
        <v>44615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44615</v>
      </c>
      <c r="O28" s="44">
        <f t="shared" si="2"/>
        <v>23.518713758566157</v>
      </c>
      <c r="P28" s="9"/>
    </row>
    <row r="29" spans="1:16" ht="15.75">
      <c r="A29" s="27" t="s">
        <v>2</v>
      </c>
      <c r="B29" s="28"/>
      <c r="C29" s="29"/>
      <c r="D29" s="30">
        <f t="shared" ref="D29:M29" si="6">SUM(D30:D33)</f>
        <v>41476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9991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1"/>
        <v>51467</v>
      </c>
      <c r="O29" s="42">
        <f t="shared" si="2"/>
        <v>27.130732735898789</v>
      </c>
      <c r="P29" s="10"/>
    </row>
    <row r="30" spans="1:16">
      <c r="A30" s="12"/>
      <c r="B30" s="23">
        <v>361.1</v>
      </c>
      <c r="C30" s="19" t="s">
        <v>40</v>
      </c>
      <c r="D30" s="43">
        <v>956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956</v>
      </c>
      <c r="O30" s="44">
        <f t="shared" si="2"/>
        <v>0.50395361096468105</v>
      </c>
      <c r="P30" s="9"/>
    </row>
    <row r="31" spans="1:16">
      <c r="A31" s="12"/>
      <c r="B31" s="23">
        <v>362</v>
      </c>
      <c r="C31" s="19" t="s">
        <v>41</v>
      </c>
      <c r="D31" s="43">
        <v>15849</v>
      </c>
      <c r="E31" s="43">
        <v>0</v>
      </c>
      <c r="F31" s="43">
        <v>0</v>
      </c>
      <c r="G31" s="43">
        <v>0</v>
      </c>
      <c r="H31" s="43">
        <v>0</v>
      </c>
      <c r="I31" s="43">
        <v>8000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23849</v>
      </c>
      <c r="O31" s="44">
        <f t="shared" si="2"/>
        <v>12.571955719557195</v>
      </c>
      <c r="P31" s="9"/>
    </row>
    <row r="32" spans="1:16">
      <c r="A32" s="12"/>
      <c r="B32" s="23">
        <v>366</v>
      </c>
      <c r="C32" s="19" t="s">
        <v>56</v>
      </c>
      <c r="D32" s="43">
        <v>5000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5000</v>
      </c>
      <c r="O32" s="44">
        <f t="shared" si="2"/>
        <v>2.6357406431207169</v>
      </c>
      <c r="P32" s="9"/>
    </row>
    <row r="33" spans="1:119">
      <c r="A33" s="12"/>
      <c r="B33" s="23">
        <v>369.9</v>
      </c>
      <c r="C33" s="19" t="s">
        <v>42</v>
      </c>
      <c r="D33" s="43">
        <v>19671</v>
      </c>
      <c r="E33" s="43">
        <v>0</v>
      </c>
      <c r="F33" s="43">
        <v>0</v>
      </c>
      <c r="G33" s="43">
        <v>0</v>
      </c>
      <c r="H33" s="43">
        <v>0</v>
      </c>
      <c r="I33" s="43">
        <v>1991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21662</v>
      </c>
      <c r="O33" s="44">
        <f t="shared" si="2"/>
        <v>11.419082762256194</v>
      </c>
      <c r="P33" s="9"/>
    </row>
    <row r="34" spans="1:119" ht="15.75">
      <c r="A34" s="27" t="s">
        <v>31</v>
      </c>
      <c r="B34" s="28"/>
      <c r="C34" s="29"/>
      <c r="D34" s="30">
        <f t="shared" ref="D34:M34" si="7">SUM(D35:D35)</f>
        <v>80168</v>
      </c>
      <c r="E34" s="30">
        <f t="shared" si="7"/>
        <v>100000</v>
      </c>
      <c r="F34" s="30">
        <f t="shared" si="7"/>
        <v>0</v>
      </c>
      <c r="G34" s="30">
        <f t="shared" si="7"/>
        <v>0</v>
      </c>
      <c r="H34" s="30">
        <f t="shared" si="7"/>
        <v>0</v>
      </c>
      <c r="I34" s="30">
        <f t="shared" si="7"/>
        <v>8025</v>
      </c>
      <c r="J34" s="30">
        <f t="shared" si="7"/>
        <v>0</v>
      </c>
      <c r="K34" s="30">
        <f t="shared" si="7"/>
        <v>0</v>
      </c>
      <c r="L34" s="30">
        <f t="shared" si="7"/>
        <v>0</v>
      </c>
      <c r="M34" s="30">
        <f t="shared" si="7"/>
        <v>0</v>
      </c>
      <c r="N34" s="30">
        <f t="shared" si="1"/>
        <v>188193</v>
      </c>
      <c r="O34" s="42">
        <f t="shared" si="2"/>
        <v>99.205587770163419</v>
      </c>
      <c r="P34" s="9"/>
    </row>
    <row r="35" spans="1:119" ht="15.75" thickBot="1">
      <c r="A35" s="12"/>
      <c r="B35" s="23">
        <v>381</v>
      </c>
      <c r="C35" s="19" t="s">
        <v>43</v>
      </c>
      <c r="D35" s="43">
        <v>80168</v>
      </c>
      <c r="E35" s="43">
        <v>100000</v>
      </c>
      <c r="F35" s="43">
        <v>0</v>
      </c>
      <c r="G35" s="43">
        <v>0</v>
      </c>
      <c r="H35" s="43">
        <v>0</v>
      </c>
      <c r="I35" s="43">
        <v>8025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"/>
        <v>188193</v>
      </c>
      <c r="O35" s="44">
        <f t="shared" si="2"/>
        <v>99.205587770163419</v>
      </c>
      <c r="P35" s="9"/>
    </row>
    <row r="36" spans="1:119" ht="16.5" thickBot="1">
      <c r="A36" s="13" t="s">
        <v>38</v>
      </c>
      <c r="B36" s="21"/>
      <c r="C36" s="20"/>
      <c r="D36" s="14">
        <f>SUM(D5,D12,D15,D23,D29,D34)</f>
        <v>807393</v>
      </c>
      <c r="E36" s="14">
        <f t="shared" ref="E36:M36" si="8">SUM(E5,E12,E15,E23,E29,E34)</f>
        <v>158467</v>
      </c>
      <c r="F36" s="14">
        <f t="shared" si="8"/>
        <v>0</v>
      </c>
      <c r="G36" s="14">
        <f t="shared" si="8"/>
        <v>0</v>
      </c>
      <c r="H36" s="14">
        <f t="shared" si="8"/>
        <v>0</v>
      </c>
      <c r="I36" s="14">
        <f t="shared" si="8"/>
        <v>1286736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1"/>
        <v>2252596</v>
      </c>
      <c r="O36" s="36">
        <f t="shared" si="2"/>
        <v>1187.4517659462308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5" t="s">
        <v>57</v>
      </c>
      <c r="M38" s="115"/>
      <c r="N38" s="115"/>
      <c r="O38" s="40">
        <v>1897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thickBot="1">
      <c r="A40" s="117" t="s">
        <v>58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338742</v>
      </c>
      <c r="E5" s="25">
        <f t="shared" si="0"/>
        <v>57665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5" si="1">SUM(D5:M5)</f>
        <v>396407</v>
      </c>
      <c r="O5" s="31">
        <f t="shared" ref="O5:O37" si="2">(N5/O$39)</f>
        <v>205.1796066252588</v>
      </c>
      <c r="P5" s="6"/>
    </row>
    <row r="6" spans="1:133">
      <c r="A6" s="12"/>
      <c r="B6" s="23">
        <v>311</v>
      </c>
      <c r="C6" s="19" t="s">
        <v>1</v>
      </c>
      <c r="D6" s="43">
        <v>68153</v>
      </c>
      <c r="E6" s="43">
        <v>57665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125818</v>
      </c>
      <c r="O6" s="44">
        <f t="shared" si="2"/>
        <v>65.123188405797094</v>
      </c>
      <c r="P6" s="9"/>
    </row>
    <row r="7" spans="1:133">
      <c r="A7" s="12"/>
      <c r="B7" s="23">
        <v>312.10000000000002</v>
      </c>
      <c r="C7" s="19" t="s">
        <v>9</v>
      </c>
      <c r="D7" s="43">
        <v>82795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82795</v>
      </c>
      <c r="O7" s="44">
        <f t="shared" si="2"/>
        <v>42.854554865424433</v>
      </c>
      <c r="P7" s="9"/>
    </row>
    <row r="8" spans="1:133">
      <c r="A8" s="12"/>
      <c r="B8" s="23">
        <v>312.60000000000002</v>
      </c>
      <c r="C8" s="19" t="s">
        <v>10</v>
      </c>
      <c r="D8" s="43">
        <v>37306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37306</v>
      </c>
      <c r="O8" s="44">
        <f t="shared" si="2"/>
        <v>19.30952380952381</v>
      </c>
      <c r="P8" s="9"/>
    </row>
    <row r="9" spans="1:133">
      <c r="A9" s="12"/>
      <c r="B9" s="23">
        <v>314.10000000000002</v>
      </c>
      <c r="C9" s="19" t="s">
        <v>11</v>
      </c>
      <c r="D9" s="43">
        <v>27867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27867</v>
      </c>
      <c r="O9" s="44">
        <f t="shared" si="2"/>
        <v>14.423913043478262</v>
      </c>
      <c r="P9" s="9"/>
    </row>
    <row r="10" spans="1:133">
      <c r="A10" s="12"/>
      <c r="B10" s="23">
        <v>314.8</v>
      </c>
      <c r="C10" s="19" t="s">
        <v>12</v>
      </c>
      <c r="D10" s="43">
        <v>3830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3830</v>
      </c>
      <c r="O10" s="44">
        <f t="shared" si="2"/>
        <v>1.9824016563146998</v>
      </c>
      <c r="P10" s="9"/>
    </row>
    <row r="11" spans="1:133">
      <c r="A11" s="12"/>
      <c r="B11" s="23">
        <v>315</v>
      </c>
      <c r="C11" s="19" t="s">
        <v>13</v>
      </c>
      <c r="D11" s="43">
        <v>118791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118791</v>
      </c>
      <c r="O11" s="44">
        <f t="shared" si="2"/>
        <v>61.486024844720497</v>
      </c>
      <c r="P11" s="9"/>
    </row>
    <row r="12" spans="1:133" ht="15.75">
      <c r="A12" s="27" t="s">
        <v>14</v>
      </c>
      <c r="B12" s="28"/>
      <c r="C12" s="29"/>
      <c r="D12" s="30">
        <f t="shared" ref="D12:M12" si="3">SUM(D13:D14)</f>
        <v>165513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165513</v>
      </c>
      <c r="O12" s="42">
        <f t="shared" si="2"/>
        <v>85.6692546583851</v>
      </c>
      <c r="P12" s="10"/>
    </row>
    <row r="13" spans="1:133">
      <c r="A13" s="12"/>
      <c r="B13" s="23">
        <v>323.10000000000002</v>
      </c>
      <c r="C13" s="19" t="s">
        <v>15</v>
      </c>
      <c r="D13" s="43">
        <v>146726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146726</v>
      </c>
      <c r="O13" s="44">
        <f t="shared" si="2"/>
        <v>75.945134575569355</v>
      </c>
      <c r="P13" s="9"/>
    </row>
    <row r="14" spans="1:133">
      <c r="A14" s="12"/>
      <c r="B14" s="23">
        <v>329</v>
      </c>
      <c r="C14" s="19" t="s">
        <v>16</v>
      </c>
      <c r="D14" s="43">
        <v>18787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18787</v>
      </c>
      <c r="O14" s="44">
        <f t="shared" si="2"/>
        <v>9.7241200828157357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SUM(D16:D23)</f>
        <v>164863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12337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177200</v>
      </c>
      <c r="O15" s="42">
        <f t="shared" si="2"/>
        <v>91.718426501035196</v>
      </c>
      <c r="P15" s="10"/>
    </row>
    <row r="16" spans="1:133">
      <c r="A16" s="12"/>
      <c r="B16" s="23">
        <v>331.7</v>
      </c>
      <c r="C16" s="19" t="s">
        <v>18</v>
      </c>
      <c r="D16" s="43">
        <v>21053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2" si="5">SUM(D16:M16)</f>
        <v>21053</v>
      </c>
      <c r="O16" s="44">
        <f t="shared" si="2"/>
        <v>10.896997929606625</v>
      </c>
      <c r="P16" s="9"/>
    </row>
    <row r="17" spans="1:16">
      <c r="A17" s="12"/>
      <c r="B17" s="23">
        <v>331.9</v>
      </c>
      <c r="C17" s="19" t="s">
        <v>19</v>
      </c>
      <c r="D17" s="43">
        <v>16901</v>
      </c>
      <c r="E17" s="43">
        <v>0</v>
      </c>
      <c r="F17" s="43">
        <v>0</v>
      </c>
      <c r="G17" s="43">
        <v>0</v>
      </c>
      <c r="H17" s="43">
        <v>0</v>
      </c>
      <c r="I17" s="43">
        <v>12337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29238</v>
      </c>
      <c r="O17" s="44">
        <f t="shared" si="2"/>
        <v>15.133540372670808</v>
      </c>
      <c r="P17" s="9"/>
    </row>
    <row r="18" spans="1:16">
      <c r="A18" s="12"/>
      <c r="B18" s="23">
        <v>335.12</v>
      </c>
      <c r="C18" s="19" t="s">
        <v>20</v>
      </c>
      <c r="D18" s="43">
        <v>56358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56358</v>
      </c>
      <c r="O18" s="44">
        <f t="shared" si="2"/>
        <v>29.170807453416149</v>
      </c>
      <c r="P18" s="9"/>
    </row>
    <row r="19" spans="1:16">
      <c r="A19" s="12"/>
      <c r="B19" s="23">
        <v>335.14</v>
      </c>
      <c r="C19" s="19" t="s">
        <v>21</v>
      </c>
      <c r="D19" s="43">
        <v>1010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1010</v>
      </c>
      <c r="O19" s="44">
        <f t="shared" si="2"/>
        <v>0.52277432712215322</v>
      </c>
      <c r="P19" s="9"/>
    </row>
    <row r="20" spans="1:16">
      <c r="A20" s="12"/>
      <c r="B20" s="23">
        <v>335.15</v>
      </c>
      <c r="C20" s="19" t="s">
        <v>22</v>
      </c>
      <c r="D20" s="43">
        <v>783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783</v>
      </c>
      <c r="O20" s="44">
        <f t="shared" si="2"/>
        <v>0.40527950310559008</v>
      </c>
      <c r="P20" s="9"/>
    </row>
    <row r="21" spans="1:16">
      <c r="A21" s="12"/>
      <c r="B21" s="23">
        <v>335.16</v>
      </c>
      <c r="C21" s="19" t="s">
        <v>23</v>
      </c>
      <c r="D21" s="43">
        <v>22616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22616</v>
      </c>
      <c r="O21" s="44">
        <f t="shared" si="2"/>
        <v>11.706004140786749</v>
      </c>
      <c r="P21" s="9"/>
    </row>
    <row r="22" spans="1:16">
      <c r="A22" s="12"/>
      <c r="B22" s="23">
        <v>335.18</v>
      </c>
      <c r="C22" s="19" t="s">
        <v>24</v>
      </c>
      <c r="D22" s="43">
        <v>39634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39634</v>
      </c>
      <c r="O22" s="44">
        <f t="shared" si="2"/>
        <v>20.514492753623188</v>
      </c>
      <c r="P22" s="9"/>
    </row>
    <row r="23" spans="1:16">
      <c r="A23" s="12"/>
      <c r="B23" s="23">
        <v>339</v>
      </c>
      <c r="C23" s="19" t="s">
        <v>25</v>
      </c>
      <c r="D23" s="43">
        <v>6508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>SUM(D23:M23)</f>
        <v>6508</v>
      </c>
      <c r="O23" s="44">
        <f t="shared" si="2"/>
        <v>3.3685300207039339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SUM(D25:D30)</f>
        <v>48327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1211967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>SUM(D24:M24)</f>
        <v>1260294</v>
      </c>
      <c r="O24" s="42">
        <f t="shared" si="2"/>
        <v>652.32608695652175</v>
      </c>
      <c r="P24" s="10"/>
    </row>
    <row r="25" spans="1:16">
      <c r="A25" s="12"/>
      <c r="B25" s="23">
        <v>342.2</v>
      </c>
      <c r="C25" s="19" t="s">
        <v>32</v>
      </c>
      <c r="D25" s="43">
        <v>4000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30" si="7">SUM(D25:M25)</f>
        <v>4000</v>
      </c>
      <c r="O25" s="44">
        <f t="shared" si="2"/>
        <v>2.0703933747412009</v>
      </c>
      <c r="P25" s="9"/>
    </row>
    <row r="26" spans="1:16">
      <c r="A26" s="12"/>
      <c r="B26" s="23">
        <v>343.3</v>
      </c>
      <c r="C26" s="19" t="s">
        <v>33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357188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357188</v>
      </c>
      <c r="O26" s="44">
        <f t="shared" si="2"/>
        <v>184.879917184265</v>
      </c>
      <c r="P26" s="9"/>
    </row>
    <row r="27" spans="1:16">
      <c r="A27" s="12"/>
      <c r="B27" s="23">
        <v>343.4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154082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154082</v>
      </c>
      <c r="O27" s="44">
        <f t="shared" si="2"/>
        <v>79.752587991718428</v>
      </c>
      <c r="P27" s="9"/>
    </row>
    <row r="28" spans="1:16">
      <c r="A28" s="12"/>
      <c r="B28" s="23">
        <v>343.5</v>
      </c>
      <c r="C28" s="19" t="s">
        <v>35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700697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700697</v>
      </c>
      <c r="O28" s="44">
        <f t="shared" si="2"/>
        <v>362.67960662525883</v>
      </c>
      <c r="P28" s="9"/>
    </row>
    <row r="29" spans="1:16">
      <c r="A29" s="12"/>
      <c r="B29" s="23">
        <v>344.9</v>
      </c>
      <c r="C29" s="19" t="s">
        <v>36</v>
      </c>
      <c r="D29" s="43">
        <v>44312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44312</v>
      </c>
      <c r="O29" s="44">
        <f t="shared" si="2"/>
        <v>22.935817805383024</v>
      </c>
      <c r="P29" s="9"/>
    </row>
    <row r="30" spans="1:16">
      <c r="A30" s="12"/>
      <c r="B30" s="23">
        <v>346.4</v>
      </c>
      <c r="C30" s="19" t="s">
        <v>37</v>
      </c>
      <c r="D30" s="43">
        <v>15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15</v>
      </c>
      <c r="O30" s="44">
        <f t="shared" si="2"/>
        <v>7.763975155279503E-3</v>
      </c>
      <c r="P30" s="9"/>
    </row>
    <row r="31" spans="1:16" ht="15.75">
      <c r="A31" s="27" t="s">
        <v>2</v>
      </c>
      <c r="B31" s="28"/>
      <c r="C31" s="29"/>
      <c r="D31" s="30">
        <f t="shared" ref="D31:M31" si="8">SUM(D32:D34)</f>
        <v>50399</v>
      </c>
      <c r="E31" s="30">
        <f t="shared" si="8"/>
        <v>25444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7181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ref="N31:N37" si="9">SUM(D31:M31)</f>
        <v>83024</v>
      </c>
      <c r="O31" s="42">
        <f t="shared" si="2"/>
        <v>42.973084886128362</v>
      </c>
      <c r="P31" s="10"/>
    </row>
    <row r="32" spans="1:16">
      <c r="A32" s="12"/>
      <c r="B32" s="23">
        <v>361.1</v>
      </c>
      <c r="C32" s="19" t="s">
        <v>40</v>
      </c>
      <c r="D32" s="43">
        <v>1885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9"/>
        <v>1885</v>
      </c>
      <c r="O32" s="44">
        <f t="shared" si="2"/>
        <v>0.97567287784679091</v>
      </c>
      <c r="P32" s="9"/>
    </row>
    <row r="33" spans="1:119">
      <c r="A33" s="12"/>
      <c r="B33" s="23">
        <v>362</v>
      </c>
      <c r="C33" s="19" t="s">
        <v>41</v>
      </c>
      <c r="D33" s="43">
        <v>16060</v>
      </c>
      <c r="E33" s="43">
        <v>0</v>
      </c>
      <c r="F33" s="43">
        <v>0</v>
      </c>
      <c r="G33" s="43">
        <v>0</v>
      </c>
      <c r="H33" s="43">
        <v>0</v>
      </c>
      <c r="I33" s="43">
        <v>4073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9"/>
        <v>20133</v>
      </c>
      <c r="O33" s="44">
        <f t="shared" si="2"/>
        <v>10.420807453416149</v>
      </c>
      <c r="P33" s="9"/>
    </row>
    <row r="34" spans="1:119">
      <c r="A34" s="12"/>
      <c r="B34" s="23">
        <v>369.9</v>
      </c>
      <c r="C34" s="19" t="s">
        <v>42</v>
      </c>
      <c r="D34" s="43">
        <v>32454</v>
      </c>
      <c r="E34" s="43">
        <v>25444</v>
      </c>
      <c r="F34" s="43">
        <v>0</v>
      </c>
      <c r="G34" s="43">
        <v>0</v>
      </c>
      <c r="H34" s="43">
        <v>0</v>
      </c>
      <c r="I34" s="43">
        <v>3108</v>
      </c>
      <c r="J34" s="43">
        <v>0</v>
      </c>
      <c r="K34" s="43">
        <v>0</v>
      </c>
      <c r="L34" s="43">
        <v>0</v>
      </c>
      <c r="M34" s="43">
        <v>0</v>
      </c>
      <c r="N34" s="43">
        <f t="shared" si="9"/>
        <v>61006</v>
      </c>
      <c r="O34" s="44">
        <f t="shared" si="2"/>
        <v>31.576604554865426</v>
      </c>
      <c r="P34" s="9"/>
    </row>
    <row r="35" spans="1:119" ht="15.75">
      <c r="A35" s="27" t="s">
        <v>31</v>
      </c>
      <c r="B35" s="28"/>
      <c r="C35" s="29"/>
      <c r="D35" s="30">
        <f t="shared" ref="D35:M35" si="10">SUM(D36:D36)</f>
        <v>91781</v>
      </c>
      <c r="E35" s="30">
        <f t="shared" si="10"/>
        <v>138767</v>
      </c>
      <c r="F35" s="30">
        <f t="shared" si="10"/>
        <v>0</v>
      </c>
      <c r="G35" s="30">
        <f t="shared" si="10"/>
        <v>0</v>
      </c>
      <c r="H35" s="30">
        <f t="shared" si="10"/>
        <v>0</v>
      </c>
      <c r="I35" s="30">
        <f t="shared" si="10"/>
        <v>13461</v>
      </c>
      <c r="J35" s="30">
        <f t="shared" si="10"/>
        <v>0</v>
      </c>
      <c r="K35" s="30">
        <f t="shared" si="10"/>
        <v>0</v>
      </c>
      <c r="L35" s="30">
        <f t="shared" si="10"/>
        <v>0</v>
      </c>
      <c r="M35" s="30">
        <f t="shared" si="10"/>
        <v>0</v>
      </c>
      <c r="N35" s="30">
        <f t="shared" si="9"/>
        <v>244009</v>
      </c>
      <c r="O35" s="42">
        <f t="shared" si="2"/>
        <v>126.29865424430642</v>
      </c>
      <c r="P35" s="9"/>
    </row>
    <row r="36" spans="1:119" ht="15.75" thickBot="1">
      <c r="A36" s="12"/>
      <c r="B36" s="23">
        <v>381</v>
      </c>
      <c r="C36" s="19" t="s">
        <v>43</v>
      </c>
      <c r="D36" s="43">
        <v>91781</v>
      </c>
      <c r="E36" s="43">
        <v>138767</v>
      </c>
      <c r="F36" s="43">
        <v>0</v>
      </c>
      <c r="G36" s="43">
        <v>0</v>
      </c>
      <c r="H36" s="43">
        <v>0</v>
      </c>
      <c r="I36" s="43">
        <v>13461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244009</v>
      </c>
      <c r="O36" s="44">
        <f t="shared" si="2"/>
        <v>126.29865424430642</v>
      </c>
      <c r="P36" s="9"/>
    </row>
    <row r="37" spans="1:119" ht="16.5" thickBot="1">
      <c r="A37" s="13" t="s">
        <v>38</v>
      </c>
      <c r="B37" s="21"/>
      <c r="C37" s="20"/>
      <c r="D37" s="14">
        <f>SUM(D5,D12,D15,D24,D31,D35)</f>
        <v>859625</v>
      </c>
      <c r="E37" s="14">
        <f t="shared" ref="E37:M37" si="11">SUM(E5,E12,E15,E24,E31,E35)</f>
        <v>221876</v>
      </c>
      <c r="F37" s="14">
        <f t="shared" si="11"/>
        <v>0</v>
      </c>
      <c r="G37" s="14">
        <f t="shared" si="11"/>
        <v>0</v>
      </c>
      <c r="H37" s="14">
        <f t="shared" si="11"/>
        <v>0</v>
      </c>
      <c r="I37" s="14">
        <f t="shared" si="11"/>
        <v>1244946</v>
      </c>
      <c r="J37" s="14">
        <f t="shared" si="11"/>
        <v>0</v>
      </c>
      <c r="K37" s="14">
        <f t="shared" si="11"/>
        <v>0</v>
      </c>
      <c r="L37" s="14">
        <f t="shared" si="11"/>
        <v>0</v>
      </c>
      <c r="M37" s="14">
        <f t="shared" si="11"/>
        <v>0</v>
      </c>
      <c r="N37" s="14">
        <f t="shared" si="9"/>
        <v>2326447</v>
      </c>
      <c r="O37" s="36">
        <f t="shared" si="2"/>
        <v>1204.1651138716356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5" t="s">
        <v>50</v>
      </c>
      <c r="M39" s="115"/>
      <c r="N39" s="115"/>
      <c r="O39" s="40">
        <v>1932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58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497630</v>
      </c>
      <c r="E5" s="25">
        <f t="shared" si="0"/>
        <v>55879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553509</v>
      </c>
      <c r="O5" s="31">
        <f t="shared" ref="O5:O37" si="2">(N5/O$39)</f>
        <v>287.98595213319459</v>
      </c>
      <c r="P5" s="6"/>
    </row>
    <row r="6" spans="1:133">
      <c r="A6" s="12"/>
      <c r="B6" s="23">
        <v>311</v>
      </c>
      <c r="C6" s="19" t="s">
        <v>1</v>
      </c>
      <c r="D6" s="43">
        <v>67164</v>
      </c>
      <c r="E6" s="43">
        <v>55879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123043</v>
      </c>
      <c r="O6" s="44">
        <f t="shared" si="2"/>
        <v>64.018210197710715</v>
      </c>
      <c r="P6" s="9"/>
    </row>
    <row r="7" spans="1:133">
      <c r="A7" s="12"/>
      <c r="B7" s="23">
        <v>312.10000000000002</v>
      </c>
      <c r="C7" s="19" t="s">
        <v>9</v>
      </c>
      <c r="D7" s="43">
        <v>40387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40387</v>
      </c>
      <c r="O7" s="44">
        <f t="shared" si="2"/>
        <v>21.013007284079084</v>
      </c>
      <c r="P7" s="9"/>
    </row>
    <row r="8" spans="1:133">
      <c r="A8" s="12"/>
      <c r="B8" s="23">
        <v>312.60000000000002</v>
      </c>
      <c r="C8" s="19" t="s">
        <v>10</v>
      </c>
      <c r="D8" s="43">
        <v>92198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92198</v>
      </c>
      <c r="O8" s="44">
        <f t="shared" si="2"/>
        <v>47.969823100936523</v>
      </c>
      <c r="P8" s="9"/>
    </row>
    <row r="9" spans="1:133">
      <c r="A9" s="12"/>
      <c r="B9" s="23">
        <v>314.10000000000002</v>
      </c>
      <c r="C9" s="19" t="s">
        <v>11</v>
      </c>
      <c r="D9" s="43">
        <v>166591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166591</v>
      </c>
      <c r="O9" s="44">
        <f t="shared" si="2"/>
        <v>86.675858480749213</v>
      </c>
      <c r="P9" s="9"/>
    </row>
    <row r="10" spans="1:133">
      <c r="A10" s="12"/>
      <c r="B10" s="23">
        <v>314.2</v>
      </c>
      <c r="C10" s="19" t="s">
        <v>86</v>
      </c>
      <c r="D10" s="43">
        <v>126660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126660</v>
      </c>
      <c r="O10" s="44">
        <f t="shared" si="2"/>
        <v>65.900104058272632</v>
      </c>
      <c r="P10" s="9"/>
    </row>
    <row r="11" spans="1:133">
      <c r="A11" s="12"/>
      <c r="B11" s="23">
        <v>314.39999999999998</v>
      </c>
      <c r="C11" s="19" t="s">
        <v>53</v>
      </c>
      <c r="D11" s="43">
        <v>4630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4630</v>
      </c>
      <c r="O11" s="44">
        <f t="shared" si="2"/>
        <v>2.4089490114464098</v>
      </c>
      <c r="P11" s="9"/>
    </row>
    <row r="12" spans="1:133" ht="15.75">
      <c r="A12" s="27" t="s">
        <v>87</v>
      </c>
      <c r="B12" s="28"/>
      <c r="C12" s="29"/>
      <c r="D12" s="30">
        <f t="shared" ref="D12:M12" si="3">SUM(D13:D13)</f>
        <v>36920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36920</v>
      </c>
      <c r="O12" s="42">
        <f t="shared" si="2"/>
        <v>19.209157127991677</v>
      </c>
      <c r="P12" s="10"/>
    </row>
    <row r="13" spans="1:133">
      <c r="A13" s="12"/>
      <c r="B13" s="23">
        <v>329</v>
      </c>
      <c r="C13" s="19" t="s">
        <v>88</v>
      </c>
      <c r="D13" s="43">
        <v>36920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36920</v>
      </c>
      <c r="O13" s="44">
        <f t="shared" si="2"/>
        <v>19.209157127991677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SUM(D15:D23)</f>
        <v>159932</v>
      </c>
      <c r="E14" s="30">
        <f t="shared" si="4"/>
        <v>45690</v>
      </c>
      <c r="F14" s="30">
        <f t="shared" si="4"/>
        <v>0</v>
      </c>
      <c r="G14" s="30">
        <f t="shared" si="4"/>
        <v>166006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371628</v>
      </c>
      <c r="O14" s="42">
        <f t="shared" si="2"/>
        <v>193.35483870967741</v>
      </c>
      <c r="P14" s="10"/>
    </row>
    <row r="15" spans="1:133">
      <c r="A15" s="12"/>
      <c r="B15" s="23">
        <v>331.2</v>
      </c>
      <c r="C15" s="19" t="s">
        <v>54</v>
      </c>
      <c r="D15" s="43">
        <v>16726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ref="N15:N23" si="5">SUM(D15:M15)</f>
        <v>16726</v>
      </c>
      <c r="O15" s="44">
        <f t="shared" si="2"/>
        <v>8.702393340270552</v>
      </c>
      <c r="P15" s="9"/>
    </row>
    <row r="16" spans="1:133">
      <c r="A16" s="12"/>
      <c r="B16" s="23">
        <v>331.9</v>
      </c>
      <c r="C16" s="19" t="s">
        <v>19</v>
      </c>
      <c r="D16" s="43">
        <v>0</v>
      </c>
      <c r="E16" s="43">
        <v>45690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45690</v>
      </c>
      <c r="O16" s="44">
        <f t="shared" si="2"/>
        <v>23.772112382934445</v>
      </c>
      <c r="P16" s="9"/>
    </row>
    <row r="17" spans="1:16">
      <c r="A17" s="12"/>
      <c r="B17" s="23">
        <v>333</v>
      </c>
      <c r="C17" s="19" t="s">
        <v>55</v>
      </c>
      <c r="D17" s="43">
        <v>4807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4807</v>
      </c>
      <c r="O17" s="44">
        <f t="shared" si="2"/>
        <v>2.5010405827263269</v>
      </c>
      <c r="P17" s="9"/>
    </row>
    <row r="18" spans="1:16">
      <c r="A18" s="12"/>
      <c r="B18" s="23">
        <v>334.7</v>
      </c>
      <c r="C18" s="19" t="s">
        <v>89</v>
      </c>
      <c r="D18" s="43">
        <v>0</v>
      </c>
      <c r="E18" s="43">
        <v>0</v>
      </c>
      <c r="F18" s="43">
        <v>0</v>
      </c>
      <c r="G18" s="43">
        <v>166006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166006</v>
      </c>
      <c r="O18" s="44">
        <f t="shared" si="2"/>
        <v>86.371488033298647</v>
      </c>
      <c r="P18" s="9"/>
    </row>
    <row r="19" spans="1:16">
      <c r="A19" s="12"/>
      <c r="B19" s="23">
        <v>335.12</v>
      </c>
      <c r="C19" s="19" t="s">
        <v>20</v>
      </c>
      <c r="D19" s="43">
        <v>66237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66237</v>
      </c>
      <c r="O19" s="44">
        <f t="shared" si="2"/>
        <v>34.462539021852237</v>
      </c>
      <c r="P19" s="9"/>
    </row>
    <row r="20" spans="1:16">
      <c r="A20" s="12"/>
      <c r="B20" s="23">
        <v>335.14</v>
      </c>
      <c r="C20" s="19" t="s">
        <v>21</v>
      </c>
      <c r="D20" s="43">
        <v>1085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1085</v>
      </c>
      <c r="O20" s="44">
        <f t="shared" si="2"/>
        <v>0.56451612903225812</v>
      </c>
      <c r="P20" s="9"/>
    </row>
    <row r="21" spans="1:16">
      <c r="A21" s="12"/>
      <c r="B21" s="23">
        <v>335.15</v>
      </c>
      <c r="C21" s="19" t="s">
        <v>22</v>
      </c>
      <c r="D21" s="43">
        <v>443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443</v>
      </c>
      <c r="O21" s="44">
        <f t="shared" si="2"/>
        <v>0.23048907388137357</v>
      </c>
      <c r="P21" s="9"/>
    </row>
    <row r="22" spans="1:16">
      <c r="A22" s="12"/>
      <c r="B22" s="23">
        <v>335.18</v>
      </c>
      <c r="C22" s="19" t="s">
        <v>24</v>
      </c>
      <c r="D22" s="43">
        <v>45981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45981</v>
      </c>
      <c r="O22" s="44">
        <f t="shared" si="2"/>
        <v>23.923517169614986</v>
      </c>
      <c r="P22" s="9"/>
    </row>
    <row r="23" spans="1:16">
      <c r="A23" s="12"/>
      <c r="B23" s="23">
        <v>335.19</v>
      </c>
      <c r="C23" s="19" t="s">
        <v>90</v>
      </c>
      <c r="D23" s="43">
        <v>24653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24653</v>
      </c>
      <c r="O23" s="44">
        <f t="shared" si="2"/>
        <v>12.826742976066598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SUM(D25:D29)</f>
        <v>49754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1017930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ref="N24:N37" si="7">SUM(D24:M24)</f>
        <v>1067684</v>
      </c>
      <c r="O24" s="42">
        <f t="shared" si="2"/>
        <v>555.50676378772107</v>
      </c>
      <c r="P24" s="10"/>
    </row>
    <row r="25" spans="1:16">
      <c r="A25" s="12"/>
      <c r="B25" s="23">
        <v>341.9</v>
      </c>
      <c r="C25" s="19" t="s">
        <v>69</v>
      </c>
      <c r="D25" s="43">
        <v>5604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5604</v>
      </c>
      <c r="O25" s="44">
        <f t="shared" si="2"/>
        <v>2.915712799167534</v>
      </c>
      <c r="P25" s="9"/>
    </row>
    <row r="26" spans="1:16">
      <c r="A26" s="12"/>
      <c r="B26" s="23">
        <v>343.3</v>
      </c>
      <c r="C26" s="19" t="s">
        <v>33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327902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327902</v>
      </c>
      <c r="O26" s="44">
        <f t="shared" si="2"/>
        <v>170.60457856399583</v>
      </c>
      <c r="P26" s="9"/>
    </row>
    <row r="27" spans="1:16">
      <c r="A27" s="12"/>
      <c r="B27" s="23">
        <v>343.4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154260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154260</v>
      </c>
      <c r="O27" s="44">
        <f t="shared" si="2"/>
        <v>80.26014568158169</v>
      </c>
      <c r="P27" s="9"/>
    </row>
    <row r="28" spans="1:16">
      <c r="A28" s="12"/>
      <c r="B28" s="23">
        <v>343.5</v>
      </c>
      <c r="C28" s="19" t="s">
        <v>35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535768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535768</v>
      </c>
      <c r="O28" s="44">
        <f t="shared" si="2"/>
        <v>278.75546305931323</v>
      </c>
      <c r="P28" s="9"/>
    </row>
    <row r="29" spans="1:16">
      <c r="A29" s="12"/>
      <c r="B29" s="23">
        <v>344.9</v>
      </c>
      <c r="C29" s="19" t="s">
        <v>36</v>
      </c>
      <c r="D29" s="43">
        <v>44150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44150</v>
      </c>
      <c r="O29" s="44">
        <f t="shared" si="2"/>
        <v>22.970863683662852</v>
      </c>
      <c r="P29" s="9"/>
    </row>
    <row r="30" spans="1:16" ht="15.75">
      <c r="A30" s="27" t="s">
        <v>2</v>
      </c>
      <c r="B30" s="28"/>
      <c r="C30" s="29"/>
      <c r="D30" s="30">
        <f t="shared" ref="D30:M30" si="8">SUM(D31:D34)</f>
        <v>51089</v>
      </c>
      <c r="E30" s="30">
        <f t="shared" si="8"/>
        <v>296137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302793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7"/>
        <v>650019</v>
      </c>
      <c r="O30" s="42">
        <f t="shared" si="2"/>
        <v>338.19927159209158</v>
      </c>
      <c r="P30" s="10"/>
    </row>
    <row r="31" spans="1:16">
      <c r="A31" s="12"/>
      <c r="B31" s="23">
        <v>361.1</v>
      </c>
      <c r="C31" s="19" t="s">
        <v>40</v>
      </c>
      <c r="D31" s="43">
        <v>7776</v>
      </c>
      <c r="E31" s="43">
        <v>10893</v>
      </c>
      <c r="F31" s="43">
        <v>0</v>
      </c>
      <c r="G31" s="43">
        <v>0</v>
      </c>
      <c r="H31" s="43">
        <v>0</v>
      </c>
      <c r="I31" s="43">
        <v>2808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21477</v>
      </c>
      <c r="O31" s="44">
        <f t="shared" si="2"/>
        <v>11.17429760665973</v>
      </c>
      <c r="P31" s="9"/>
    </row>
    <row r="32" spans="1:16">
      <c r="A32" s="12"/>
      <c r="B32" s="23">
        <v>362</v>
      </c>
      <c r="C32" s="19" t="s">
        <v>41</v>
      </c>
      <c r="D32" s="43">
        <v>20841</v>
      </c>
      <c r="E32" s="43">
        <v>3100</v>
      </c>
      <c r="F32" s="43">
        <v>0</v>
      </c>
      <c r="G32" s="43">
        <v>0</v>
      </c>
      <c r="H32" s="43">
        <v>0</v>
      </c>
      <c r="I32" s="43">
        <v>4290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28231</v>
      </c>
      <c r="O32" s="44">
        <f t="shared" si="2"/>
        <v>14.688345473465141</v>
      </c>
      <c r="P32" s="9"/>
    </row>
    <row r="33" spans="1:119">
      <c r="A33" s="12"/>
      <c r="B33" s="23">
        <v>364</v>
      </c>
      <c r="C33" s="19" t="s">
        <v>91</v>
      </c>
      <c r="D33" s="43">
        <v>0</v>
      </c>
      <c r="E33" s="43">
        <v>282144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282144</v>
      </c>
      <c r="O33" s="44">
        <f t="shared" si="2"/>
        <v>146.79708636836628</v>
      </c>
      <c r="P33" s="9"/>
    </row>
    <row r="34" spans="1:119">
      <c r="A34" s="12"/>
      <c r="B34" s="23">
        <v>369.9</v>
      </c>
      <c r="C34" s="19" t="s">
        <v>42</v>
      </c>
      <c r="D34" s="43">
        <v>22472</v>
      </c>
      <c r="E34" s="43">
        <v>0</v>
      </c>
      <c r="F34" s="43">
        <v>0</v>
      </c>
      <c r="G34" s="43">
        <v>0</v>
      </c>
      <c r="H34" s="43">
        <v>0</v>
      </c>
      <c r="I34" s="43">
        <v>295695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318167</v>
      </c>
      <c r="O34" s="44">
        <f t="shared" si="2"/>
        <v>165.53954214360041</v>
      </c>
      <c r="P34" s="9"/>
    </row>
    <row r="35" spans="1:119" ht="15.75">
      <c r="A35" s="27" t="s">
        <v>31</v>
      </c>
      <c r="B35" s="28"/>
      <c r="C35" s="29"/>
      <c r="D35" s="30">
        <f t="shared" ref="D35:M35" si="9">SUM(D36:D36)</f>
        <v>315343</v>
      </c>
      <c r="E35" s="30">
        <f t="shared" si="9"/>
        <v>50000</v>
      </c>
      <c r="F35" s="30">
        <f t="shared" si="9"/>
        <v>0</v>
      </c>
      <c r="G35" s="30">
        <f t="shared" si="9"/>
        <v>727</v>
      </c>
      <c r="H35" s="30">
        <f t="shared" si="9"/>
        <v>0</v>
      </c>
      <c r="I35" s="30">
        <f t="shared" si="9"/>
        <v>80555</v>
      </c>
      <c r="J35" s="30">
        <f t="shared" si="9"/>
        <v>0</v>
      </c>
      <c r="K35" s="30">
        <f t="shared" si="9"/>
        <v>0</v>
      </c>
      <c r="L35" s="30">
        <f t="shared" si="9"/>
        <v>0</v>
      </c>
      <c r="M35" s="30">
        <f t="shared" si="9"/>
        <v>0</v>
      </c>
      <c r="N35" s="30">
        <f t="shared" si="7"/>
        <v>446625</v>
      </c>
      <c r="O35" s="42">
        <f t="shared" si="2"/>
        <v>232.37513007284079</v>
      </c>
      <c r="P35" s="9"/>
    </row>
    <row r="36" spans="1:119" ht="15.75" thickBot="1">
      <c r="A36" s="12"/>
      <c r="B36" s="23">
        <v>381</v>
      </c>
      <c r="C36" s="19" t="s">
        <v>43</v>
      </c>
      <c r="D36" s="43">
        <v>315343</v>
      </c>
      <c r="E36" s="43">
        <v>50000</v>
      </c>
      <c r="F36" s="43">
        <v>0</v>
      </c>
      <c r="G36" s="43">
        <v>727</v>
      </c>
      <c r="H36" s="43">
        <v>0</v>
      </c>
      <c r="I36" s="43">
        <v>80555</v>
      </c>
      <c r="J36" s="43">
        <v>0</v>
      </c>
      <c r="K36" s="43">
        <v>0</v>
      </c>
      <c r="L36" s="43">
        <v>0</v>
      </c>
      <c r="M36" s="43">
        <v>0</v>
      </c>
      <c r="N36" s="43">
        <f t="shared" si="7"/>
        <v>446625</v>
      </c>
      <c r="O36" s="44">
        <f t="shared" si="2"/>
        <v>232.37513007284079</v>
      </c>
      <c r="P36" s="9"/>
    </row>
    <row r="37" spans="1:119" ht="16.5" thickBot="1">
      <c r="A37" s="13" t="s">
        <v>38</v>
      </c>
      <c r="B37" s="21"/>
      <c r="C37" s="20"/>
      <c r="D37" s="14">
        <f>SUM(D5,D12,D14,D24,D30,D35)</f>
        <v>1110668</v>
      </c>
      <c r="E37" s="14">
        <f t="shared" ref="E37:M37" si="10">SUM(E5,E12,E14,E24,E30,E35)</f>
        <v>447706</v>
      </c>
      <c r="F37" s="14">
        <f t="shared" si="10"/>
        <v>0</v>
      </c>
      <c r="G37" s="14">
        <f t="shared" si="10"/>
        <v>166733</v>
      </c>
      <c r="H37" s="14">
        <f t="shared" si="10"/>
        <v>0</v>
      </c>
      <c r="I37" s="14">
        <f t="shared" si="10"/>
        <v>1401278</v>
      </c>
      <c r="J37" s="14">
        <f t="shared" si="10"/>
        <v>0</v>
      </c>
      <c r="K37" s="14">
        <f t="shared" si="10"/>
        <v>0</v>
      </c>
      <c r="L37" s="14">
        <f t="shared" si="10"/>
        <v>0</v>
      </c>
      <c r="M37" s="14">
        <f t="shared" si="10"/>
        <v>0</v>
      </c>
      <c r="N37" s="14">
        <f t="shared" si="7"/>
        <v>3126385</v>
      </c>
      <c r="O37" s="36">
        <f t="shared" si="2"/>
        <v>1626.6311134235173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5" t="s">
        <v>92</v>
      </c>
      <c r="M39" s="115"/>
      <c r="N39" s="115"/>
      <c r="O39" s="40">
        <v>1922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58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8C4F-0F22-4A4A-8E35-0E2DDF23BFE9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51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133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44</v>
      </c>
      <c r="B3" s="105"/>
      <c r="C3" s="106"/>
      <c r="D3" s="110" t="s">
        <v>26</v>
      </c>
      <c r="E3" s="111"/>
      <c r="F3" s="111"/>
      <c r="G3" s="111"/>
      <c r="H3" s="112"/>
      <c r="I3" s="110" t="s">
        <v>27</v>
      </c>
      <c r="J3" s="112"/>
      <c r="K3" s="110" t="s">
        <v>29</v>
      </c>
      <c r="L3" s="111"/>
      <c r="M3" s="112"/>
      <c r="N3" s="49"/>
      <c r="O3" s="50"/>
      <c r="P3" s="113" t="s">
        <v>123</v>
      </c>
      <c r="Q3" s="51"/>
      <c r="R3"/>
    </row>
    <row r="4" spans="1:134" ht="32.25" customHeight="1" thickBot="1">
      <c r="A4" s="107"/>
      <c r="B4" s="108"/>
      <c r="C4" s="109"/>
      <c r="D4" s="52" t="s">
        <v>3</v>
      </c>
      <c r="E4" s="52" t="s">
        <v>45</v>
      </c>
      <c r="F4" s="52" t="s">
        <v>46</v>
      </c>
      <c r="G4" s="52" t="s">
        <v>47</v>
      </c>
      <c r="H4" s="52" t="s">
        <v>4</v>
      </c>
      <c r="I4" s="52" t="s">
        <v>5</v>
      </c>
      <c r="J4" s="53" t="s">
        <v>48</v>
      </c>
      <c r="K4" s="53" t="s">
        <v>6</v>
      </c>
      <c r="L4" s="53" t="s">
        <v>7</v>
      </c>
      <c r="M4" s="53" t="s">
        <v>124</v>
      </c>
      <c r="N4" s="53" t="s">
        <v>8</v>
      </c>
      <c r="O4" s="53" t="s">
        <v>125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126</v>
      </c>
      <c r="B5" s="57"/>
      <c r="C5" s="57"/>
      <c r="D5" s="58">
        <f t="shared" ref="D5:N5" si="0">SUM(D6:D13)</f>
        <v>463070</v>
      </c>
      <c r="E5" s="58">
        <f t="shared" si="0"/>
        <v>35302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498372</v>
      </c>
      <c r="P5" s="60">
        <f t="shared" ref="P5:P43" si="1">(O5/P$45)</f>
        <v>248.68862275449101</v>
      </c>
      <c r="Q5" s="61"/>
    </row>
    <row r="6" spans="1:134">
      <c r="A6" s="63"/>
      <c r="B6" s="64">
        <v>311</v>
      </c>
      <c r="C6" s="65" t="s">
        <v>1</v>
      </c>
      <c r="D6" s="66">
        <v>92419</v>
      </c>
      <c r="E6" s="66">
        <v>35302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127721</v>
      </c>
      <c r="P6" s="67">
        <f t="shared" si="1"/>
        <v>63.733033932135726</v>
      </c>
      <c r="Q6" s="68"/>
    </row>
    <row r="7" spans="1:134">
      <c r="A7" s="63"/>
      <c r="B7" s="64">
        <v>312.3</v>
      </c>
      <c r="C7" s="65" t="s">
        <v>134</v>
      </c>
      <c r="D7" s="66">
        <v>42668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2">SUM(D7:N7)</f>
        <v>42668</v>
      </c>
      <c r="P7" s="67">
        <f t="shared" si="1"/>
        <v>21.291417165668662</v>
      </c>
      <c r="Q7" s="68"/>
    </row>
    <row r="8" spans="1:134">
      <c r="A8" s="63"/>
      <c r="B8" s="64">
        <v>312.41000000000003</v>
      </c>
      <c r="C8" s="65" t="s">
        <v>127</v>
      </c>
      <c r="D8" s="66">
        <v>176242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176242</v>
      </c>
      <c r="P8" s="67">
        <f t="shared" si="1"/>
        <v>87.945109780439125</v>
      </c>
      <c r="Q8" s="68"/>
    </row>
    <row r="9" spans="1:134">
      <c r="A9" s="63"/>
      <c r="B9" s="64">
        <v>314.10000000000002</v>
      </c>
      <c r="C9" s="65" t="s">
        <v>11</v>
      </c>
      <c r="D9" s="66">
        <v>37557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37557</v>
      </c>
      <c r="P9" s="67">
        <f t="shared" si="1"/>
        <v>18.741017964071855</v>
      </c>
      <c r="Q9" s="68"/>
    </row>
    <row r="10" spans="1:134">
      <c r="A10" s="63"/>
      <c r="B10" s="64">
        <v>314.7</v>
      </c>
      <c r="C10" s="65" t="s">
        <v>135</v>
      </c>
      <c r="D10" s="66">
        <v>29372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29372</v>
      </c>
      <c r="P10" s="67">
        <f t="shared" si="1"/>
        <v>14.656686626746508</v>
      </c>
      <c r="Q10" s="68"/>
    </row>
    <row r="11" spans="1:134">
      <c r="A11" s="63"/>
      <c r="B11" s="64">
        <v>314.8</v>
      </c>
      <c r="C11" s="65" t="s">
        <v>12</v>
      </c>
      <c r="D11" s="66">
        <v>2721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2721</v>
      </c>
      <c r="P11" s="67">
        <f t="shared" si="1"/>
        <v>1.3577844311377245</v>
      </c>
      <c r="Q11" s="68"/>
    </row>
    <row r="12" spans="1:134">
      <c r="A12" s="63"/>
      <c r="B12" s="64">
        <v>315.2</v>
      </c>
      <c r="C12" s="65" t="s">
        <v>136</v>
      </c>
      <c r="D12" s="66">
        <v>72796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72796</v>
      </c>
      <c r="P12" s="67">
        <f t="shared" si="1"/>
        <v>36.325349301397203</v>
      </c>
      <c r="Q12" s="68"/>
    </row>
    <row r="13" spans="1:134">
      <c r="A13" s="63"/>
      <c r="B13" s="64">
        <v>316</v>
      </c>
      <c r="C13" s="65" t="s">
        <v>76</v>
      </c>
      <c r="D13" s="66">
        <v>9295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2"/>
        <v>9295</v>
      </c>
      <c r="P13" s="67">
        <f t="shared" si="1"/>
        <v>4.6382235528942113</v>
      </c>
      <c r="Q13" s="68"/>
    </row>
    <row r="14" spans="1:134" ht="15.75">
      <c r="A14" s="69" t="s">
        <v>14</v>
      </c>
      <c r="B14" s="70"/>
      <c r="C14" s="71"/>
      <c r="D14" s="72">
        <f t="shared" ref="D14:N14" si="3">SUM(D15:D17)</f>
        <v>165957</v>
      </c>
      <c r="E14" s="72">
        <f t="shared" si="3"/>
        <v>0</v>
      </c>
      <c r="F14" s="72">
        <f t="shared" si="3"/>
        <v>0</v>
      </c>
      <c r="G14" s="72">
        <f t="shared" si="3"/>
        <v>0</v>
      </c>
      <c r="H14" s="72">
        <f t="shared" si="3"/>
        <v>0</v>
      </c>
      <c r="I14" s="72">
        <f t="shared" si="3"/>
        <v>0</v>
      </c>
      <c r="J14" s="72">
        <f t="shared" si="3"/>
        <v>0</v>
      </c>
      <c r="K14" s="72">
        <f t="shared" si="3"/>
        <v>0</v>
      </c>
      <c r="L14" s="72">
        <f t="shared" si="3"/>
        <v>0</v>
      </c>
      <c r="M14" s="72">
        <f t="shared" si="3"/>
        <v>0</v>
      </c>
      <c r="N14" s="72">
        <f t="shared" si="3"/>
        <v>0</v>
      </c>
      <c r="O14" s="73">
        <f>SUM(D14:N14)</f>
        <v>165957</v>
      </c>
      <c r="P14" s="74">
        <f t="shared" si="1"/>
        <v>82.812874251497007</v>
      </c>
      <c r="Q14" s="75"/>
    </row>
    <row r="15" spans="1:134">
      <c r="A15" s="63"/>
      <c r="B15" s="64">
        <v>322</v>
      </c>
      <c r="C15" s="65" t="s">
        <v>137</v>
      </c>
      <c r="D15" s="66">
        <v>2400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2400</v>
      </c>
      <c r="P15" s="67">
        <f t="shared" si="1"/>
        <v>1.1976047904191616</v>
      </c>
      <c r="Q15" s="68"/>
    </row>
    <row r="16" spans="1:134">
      <c r="A16" s="63"/>
      <c r="B16" s="64">
        <v>322.89999999999998</v>
      </c>
      <c r="C16" s="65" t="s">
        <v>138</v>
      </c>
      <c r="D16" s="66">
        <v>15901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7" si="4">SUM(D16:N16)</f>
        <v>15901</v>
      </c>
      <c r="P16" s="67">
        <f t="shared" si="1"/>
        <v>7.9346307385229542</v>
      </c>
      <c r="Q16" s="68"/>
    </row>
    <row r="17" spans="1:17">
      <c r="A17" s="63"/>
      <c r="B17" s="64">
        <v>323.10000000000002</v>
      </c>
      <c r="C17" s="65" t="s">
        <v>15</v>
      </c>
      <c r="D17" s="66">
        <v>147656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147656</v>
      </c>
      <c r="P17" s="67">
        <f t="shared" si="1"/>
        <v>73.680638722554889</v>
      </c>
      <c r="Q17" s="68"/>
    </row>
    <row r="18" spans="1:17" ht="15.75">
      <c r="A18" s="69" t="s">
        <v>128</v>
      </c>
      <c r="B18" s="70"/>
      <c r="C18" s="71"/>
      <c r="D18" s="72">
        <f t="shared" ref="D18:N18" si="5">SUM(D19:D27)</f>
        <v>176264</v>
      </c>
      <c r="E18" s="72">
        <f t="shared" si="5"/>
        <v>0</v>
      </c>
      <c r="F18" s="72">
        <f t="shared" si="5"/>
        <v>0</v>
      </c>
      <c r="G18" s="72">
        <f t="shared" si="5"/>
        <v>0</v>
      </c>
      <c r="H18" s="72">
        <f t="shared" si="5"/>
        <v>0</v>
      </c>
      <c r="I18" s="72">
        <f t="shared" si="5"/>
        <v>1827691</v>
      </c>
      <c r="J18" s="72">
        <f t="shared" si="5"/>
        <v>0</v>
      </c>
      <c r="K18" s="72">
        <f t="shared" si="5"/>
        <v>0</v>
      </c>
      <c r="L18" s="72">
        <f t="shared" si="5"/>
        <v>0</v>
      </c>
      <c r="M18" s="72">
        <f t="shared" si="5"/>
        <v>0</v>
      </c>
      <c r="N18" s="72">
        <f t="shared" si="5"/>
        <v>0</v>
      </c>
      <c r="O18" s="73">
        <f>SUM(D18:N18)</f>
        <v>2003955</v>
      </c>
      <c r="P18" s="74">
        <f t="shared" si="1"/>
        <v>999.97754491017963</v>
      </c>
      <c r="Q18" s="75"/>
    </row>
    <row r="19" spans="1:17">
      <c r="A19" s="63"/>
      <c r="B19" s="64">
        <v>331.51</v>
      </c>
      <c r="C19" s="65" t="s">
        <v>139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451770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6" si="6">SUM(D19:N19)</f>
        <v>451770</v>
      </c>
      <c r="P19" s="67">
        <f t="shared" si="1"/>
        <v>225.43413173652695</v>
      </c>
      <c r="Q19" s="68"/>
    </row>
    <row r="20" spans="1:17">
      <c r="A20" s="63"/>
      <c r="B20" s="64">
        <v>331.69</v>
      </c>
      <c r="C20" s="65" t="s">
        <v>140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5000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6"/>
        <v>5000</v>
      </c>
      <c r="P20" s="67">
        <f t="shared" si="1"/>
        <v>2.4950099800399204</v>
      </c>
      <c r="Q20" s="68"/>
    </row>
    <row r="21" spans="1:17">
      <c r="A21" s="63"/>
      <c r="B21" s="64">
        <v>334.31</v>
      </c>
      <c r="C21" s="65" t="s">
        <v>116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1333421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6"/>
        <v>1333421</v>
      </c>
      <c r="P21" s="67">
        <f t="shared" si="1"/>
        <v>665.37974051896208</v>
      </c>
      <c r="Q21" s="68"/>
    </row>
    <row r="22" spans="1:17">
      <c r="A22" s="63"/>
      <c r="B22" s="64">
        <v>334.39</v>
      </c>
      <c r="C22" s="65" t="s">
        <v>141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37500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6"/>
        <v>37500</v>
      </c>
      <c r="P22" s="67">
        <f t="shared" si="1"/>
        <v>18.712574850299401</v>
      </c>
      <c r="Q22" s="68"/>
    </row>
    <row r="23" spans="1:17">
      <c r="A23" s="63"/>
      <c r="B23" s="64">
        <v>334.9</v>
      </c>
      <c r="C23" s="65" t="s">
        <v>110</v>
      </c>
      <c r="D23" s="66">
        <v>7451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6"/>
        <v>7451</v>
      </c>
      <c r="P23" s="67">
        <f t="shared" si="1"/>
        <v>3.7180638722554891</v>
      </c>
      <c r="Q23" s="68"/>
    </row>
    <row r="24" spans="1:17">
      <c r="A24" s="63"/>
      <c r="B24" s="64">
        <v>335.14</v>
      </c>
      <c r="C24" s="65" t="s">
        <v>79</v>
      </c>
      <c r="D24" s="66">
        <v>1015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1015</v>
      </c>
      <c r="P24" s="67">
        <f t="shared" si="1"/>
        <v>0.5064870259481038</v>
      </c>
      <c r="Q24" s="68"/>
    </row>
    <row r="25" spans="1:17">
      <c r="A25" s="63"/>
      <c r="B25" s="64">
        <v>335.15</v>
      </c>
      <c r="C25" s="65" t="s">
        <v>80</v>
      </c>
      <c r="D25" s="66">
        <v>1070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1070</v>
      </c>
      <c r="P25" s="67">
        <f t="shared" si="1"/>
        <v>0.53393213572854292</v>
      </c>
      <c r="Q25" s="68"/>
    </row>
    <row r="26" spans="1:17">
      <c r="A26" s="63"/>
      <c r="B26" s="64">
        <v>335.18</v>
      </c>
      <c r="C26" s="65" t="s">
        <v>130</v>
      </c>
      <c r="D26" s="66">
        <v>69908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69908</v>
      </c>
      <c r="P26" s="67">
        <f t="shared" si="1"/>
        <v>34.884231536926144</v>
      </c>
      <c r="Q26" s="68"/>
    </row>
    <row r="27" spans="1:17">
      <c r="A27" s="63"/>
      <c r="B27" s="64">
        <v>335.9</v>
      </c>
      <c r="C27" s="65" t="s">
        <v>118</v>
      </c>
      <c r="D27" s="66">
        <v>96820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" si="7">SUM(D27:N27)</f>
        <v>96820</v>
      </c>
      <c r="P27" s="67">
        <f t="shared" si="1"/>
        <v>48.313373253493012</v>
      </c>
      <c r="Q27" s="68"/>
    </row>
    <row r="28" spans="1:17" ht="15.75">
      <c r="A28" s="69" t="s">
        <v>30</v>
      </c>
      <c r="B28" s="70"/>
      <c r="C28" s="71"/>
      <c r="D28" s="72">
        <f t="shared" ref="D28:N28" si="8">SUM(D29:D35)</f>
        <v>94104</v>
      </c>
      <c r="E28" s="72">
        <f t="shared" si="8"/>
        <v>0</v>
      </c>
      <c r="F28" s="72">
        <f t="shared" si="8"/>
        <v>0</v>
      </c>
      <c r="G28" s="72">
        <f t="shared" si="8"/>
        <v>0</v>
      </c>
      <c r="H28" s="72">
        <f t="shared" si="8"/>
        <v>0</v>
      </c>
      <c r="I28" s="72">
        <f t="shared" si="8"/>
        <v>1358083</v>
      </c>
      <c r="J28" s="72">
        <f t="shared" si="8"/>
        <v>0</v>
      </c>
      <c r="K28" s="72">
        <f t="shared" si="8"/>
        <v>0</v>
      </c>
      <c r="L28" s="72">
        <f t="shared" si="8"/>
        <v>0</v>
      </c>
      <c r="M28" s="72">
        <f t="shared" si="8"/>
        <v>0</v>
      </c>
      <c r="N28" s="72">
        <f t="shared" si="8"/>
        <v>0</v>
      </c>
      <c r="O28" s="72">
        <f>SUM(D28:N28)</f>
        <v>1452187</v>
      </c>
      <c r="P28" s="74">
        <f t="shared" si="1"/>
        <v>724.64421157684626</v>
      </c>
      <c r="Q28" s="75"/>
    </row>
    <row r="29" spans="1:17">
      <c r="A29" s="63"/>
      <c r="B29" s="64">
        <v>343.3</v>
      </c>
      <c r="C29" s="65" t="s">
        <v>33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335439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5" si="9">SUM(D29:N29)</f>
        <v>335439</v>
      </c>
      <c r="P29" s="67">
        <f t="shared" si="1"/>
        <v>167.38473053892216</v>
      </c>
      <c r="Q29" s="68"/>
    </row>
    <row r="30" spans="1:17">
      <c r="A30" s="63"/>
      <c r="B30" s="64">
        <v>343.4</v>
      </c>
      <c r="C30" s="65" t="s">
        <v>34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260305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9"/>
        <v>260305</v>
      </c>
      <c r="P30" s="67">
        <f t="shared" si="1"/>
        <v>129.89271457085829</v>
      </c>
      <c r="Q30" s="68"/>
    </row>
    <row r="31" spans="1:17">
      <c r="A31" s="63"/>
      <c r="B31" s="64">
        <v>343.5</v>
      </c>
      <c r="C31" s="65" t="s">
        <v>35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762339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9"/>
        <v>762339</v>
      </c>
      <c r="P31" s="67">
        <f t="shared" si="1"/>
        <v>380.40868263473055</v>
      </c>
      <c r="Q31" s="68"/>
    </row>
    <row r="32" spans="1:17">
      <c r="A32" s="63"/>
      <c r="B32" s="64">
        <v>343.8</v>
      </c>
      <c r="C32" s="65" t="s">
        <v>62</v>
      </c>
      <c r="D32" s="66">
        <v>2250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9"/>
        <v>2250</v>
      </c>
      <c r="P32" s="67">
        <f t="shared" si="1"/>
        <v>1.1227544910179641</v>
      </c>
      <c r="Q32" s="68"/>
    </row>
    <row r="33" spans="1:120">
      <c r="A33" s="63"/>
      <c r="B33" s="64">
        <v>346.4</v>
      </c>
      <c r="C33" s="65" t="s">
        <v>37</v>
      </c>
      <c r="D33" s="66">
        <v>125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9"/>
        <v>125</v>
      </c>
      <c r="P33" s="67">
        <f t="shared" si="1"/>
        <v>6.2375249500998001E-2</v>
      </c>
      <c r="Q33" s="68"/>
    </row>
    <row r="34" spans="1:120">
      <c r="A34" s="63"/>
      <c r="B34" s="64">
        <v>347.4</v>
      </c>
      <c r="C34" s="65" t="s">
        <v>64</v>
      </c>
      <c r="D34" s="66">
        <v>7195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9"/>
        <v>7195</v>
      </c>
      <c r="P34" s="67">
        <f t="shared" si="1"/>
        <v>3.5903193612774453</v>
      </c>
      <c r="Q34" s="68"/>
    </row>
    <row r="35" spans="1:120">
      <c r="A35" s="63"/>
      <c r="B35" s="64">
        <v>348.85</v>
      </c>
      <c r="C35" s="65" t="s">
        <v>142</v>
      </c>
      <c r="D35" s="66">
        <v>84534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9"/>
        <v>84534</v>
      </c>
      <c r="P35" s="67">
        <f t="shared" si="1"/>
        <v>42.182634730538922</v>
      </c>
      <c r="Q35" s="68"/>
    </row>
    <row r="36" spans="1:120" ht="15.75">
      <c r="A36" s="69" t="s">
        <v>2</v>
      </c>
      <c r="B36" s="70"/>
      <c r="C36" s="71"/>
      <c r="D36" s="72">
        <f t="shared" ref="D36:N36" si="10">SUM(D37:D40)</f>
        <v>44879</v>
      </c>
      <c r="E36" s="72">
        <f t="shared" si="10"/>
        <v>9804</v>
      </c>
      <c r="F36" s="72">
        <f t="shared" si="10"/>
        <v>0</v>
      </c>
      <c r="G36" s="72">
        <f t="shared" si="10"/>
        <v>0</v>
      </c>
      <c r="H36" s="72">
        <f t="shared" si="10"/>
        <v>0</v>
      </c>
      <c r="I36" s="72">
        <f t="shared" si="10"/>
        <v>64435</v>
      </c>
      <c r="J36" s="72">
        <f t="shared" si="10"/>
        <v>0</v>
      </c>
      <c r="K36" s="72">
        <f t="shared" si="10"/>
        <v>0</v>
      </c>
      <c r="L36" s="72">
        <f t="shared" si="10"/>
        <v>0</v>
      </c>
      <c r="M36" s="72">
        <f t="shared" si="10"/>
        <v>0</v>
      </c>
      <c r="N36" s="72">
        <f t="shared" si="10"/>
        <v>0</v>
      </c>
      <c r="O36" s="72">
        <f>SUM(D36:N36)</f>
        <v>119118</v>
      </c>
      <c r="P36" s="74">
        <f t="shared" si="1"/>
        <v>59.440119760479043</v>
      </c>
      <c r="Q36" s="75"/>
    </row>
    <row r="37" spans="1:120">
      <c r="A37" s="63"/>
      <c r="B37" s="64">
        <v>361.1</v>
      </c>
      <c r="C37" s="65" t="s">
        <v>40</v>
      </c>
      <c r="D37" s="66">
        <v>295</v>
      </c>
      <c r="E37" s="66">
        <v>17</v>
      </c>
      <c r="F37" s="66">
        <v>0</v>
      </c>
      <c r="G37" s="66">
        <v>0</v>
      </c>
      <c r="H37" s="66">
        <v>0</v>
      </c>
      <c r="I37" s="66">
        <v>337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>SUM(D37:N37)</f>
        <v>649</v>
      </c>
      <c r="P37" s="67">
        <f t="shared" si="1"/>
        <v>0.32385229540918165</v>
      </c>
      <c r="Q37" s="68"/>
    </row>
    <row r="38" spans="1:120">
      <c r="A38" s="63"/>
      <c r="B38" s="64">
        <v>362</v>
      </c>
      <c r="C38" s="65" t="s">
        <v>41</v>
      </c>
      <c r="D38" s="66">
        <v>40024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ref="O38:O42" si="11">SUM(D38:N38)</f>
        <v>40024</v>
      </c>
      <c r="P38" s="67">
        <f t="shared" si="1"/>
        <v>19.972055888223554</v>
      </c>
      <c r="Q38" s="68"/>
    </row>
    <row r="39" spans="1:120">
      <c r="A39" s="63"/>
      <c r="B39" s="64">
        <v>366</v>
      </c>
      <c r="C39" s="65" t="s">
        <v>56</v>
      </c>
      <c r="D39" s="66">
        <v>0</v>
      </c>
      <c r="E39" s="66">
        <v>9500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11"/>
        <v>9500</v>
      </c>
      <c r="P39" s="67">
        <f t="shared" si="1"/>
        <v>4.7405189620758481</v>
      </c>
      <c r="Q39" s="68"/>
    </row>
    <row r="40" spans="1:120">
      <c r="A40" s="63"/>
      <c r="B40" s="64">
        <v>369.9</v>
      </c>
      <c r="C40" s="65" t="s">
        <v>42</v>
      </c>
      <c r="D40" s="66">
        <v>4560</v>
      </c>
      <c r="E40" s="66">
        <v>287</v>
      </c>
      <c r="F40" s="66">
        <v>0</v>
      </c>
      <c r="G40" s="66">
        <v>0</v>
      </c>
      <c r="H40" s="66">
        <v>0</v>
      </c>
      <c r="I40" s="66">
        <v>64098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11"/>
        <v>68945</v>
      </c>
      <c r="P40" s="67">
        <f t="shared" si="1"/>
        <v>34.403692614770456</v>
      </c>
      <c r="Q40" s="68"/>
    </row>
    <row r="41" spans="1:120" ht="15.75">
      <c r="A41" s="69" t="s">
        <v>31</v>
      </c>
      <c r="B41" s="70"/>
      <c r="C41" s="71"/>
      <c r="D41" s="72">
        <f t="shared" ref="D41:N41" si="12">SUM(D42:D42)</f>
        <v>45000</v>
      </c>
      <c r="E41" s="72">
        <f t="shared" si="12"/>
        <v>0</v>
      </c>
      <c r="F41" s="72">
        <f t="shared" si="12"/>
        <v>0</v>
      </c>
      <c r="G41" s="72">
        <f t="shared" si="12"/>
        <v>0</v>
      </c>
      <c r="H41" s="72">
        <f t="shared" si="12"/>
        <v>0</v>
      </c>
      <c r="I41" s="72">
        <f t="shared" si="12"/>
        <v>0</v>
      </c>
      <c r="J41" s="72">
        <f t="shared" si="12"/>
        <v>0</v>
      </c>
      <c r="K41" s="72">
        <f t="shared" si="12"/>
        <v>0</v>
      </c>
      <c r="L41" s="72">
        <f t="shared" si="12"/>
        <v>0</v>
      </c>
      <c r="M41" s="72">
        <f t="shared" si="12"/>
        <v>0</v>
      </c>
      <c r="N41" s="72">
        <f t="shared" si="12"/>
        <v>0</v>
      </c>
      <c r="O41" s="72">
        <f t="shared" si="11"/>
        <v>45000</v>
      </c>
      <c r="P41" s="74">
        <f t="shared" si="1"/>
        <v>22.45508982035928</v>
      </c>
      <c r="Q41" s="68"/>
    </row>
    <row r="42" spans="1:120" ht="15.75" thickBot="1">
      <c r="A42" s="63"/>
      <c r="B42" s="64">
        <v>381</v>
      </c>
      <c r="C42" s="65" t="s">
        <v>43</v>
      </c>
      <c r="D42" s="66">
        <v>45000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11"/>
        <v>45000</v>
      </c>
      <c r="P42" s="67">
        <f t="shared" si="1"/>
        <v>22.45508982035928</v>
      </c>
      <c r="Q42" s="68"/>
    </row>
    <row r="43" spans="1:120" ht="16.5" thickBot="1">
      <c r="A43" s="76" t="s">
        <v>38</v>
      </c>
      <c r="B43" s="77"/>
      <c r="C43" s="78"/>
      <c r="D43" s="79">
        <f>SUM(D5,D14,D18,D28,D36,D41)</f>
        <v>989274</v>
      </c>
      <c r="E43" s="79">
        <f t="shared" ref="E43:N43" si="13">SUM(E5,E14,E18,E28,E36,E41)</f>
        <v>45106</v>
      </c>
      <c r="F43" s="79">
        <f t="shared" si="13"/>
        <v>0</v>
      </c>
      <c r="G43" s="79">
        <f t="shared" si="13"/>
        <v>0</v>
      </c>
      <c r="H43" s="79">
        <f t="shared" si="13"/>
        <v>0</v>
      </c>
      <c r="I43" s="79">
        <f t="shared" si="13"/>
        <v>3250209</v>
      </c>
      <c r="J43" s="79">
        <f t="shared" si="13"/>
        <v>0</v>
      </c>
      <c r="K43" s="79">
        <f t="shared" si="13"/>
        <v>0</v>
      </c>
      <c r="L43" s="79">
        <f t="shared" si="13"/>
        <v>0</v>
      </c>
      <c r="M43" s="79">
        <f t="shared" si="13"/>
        <v>0</v>
      </c>
      <c r="N43" s="79">
        <f t="shared" si="13"/>
        <v>0</v>
      </c>
      <c r="O43" s="79">
        <f>SUM(D43:N43)</f>
        <v>4284589</v>
      </c>
      <c r="P43" s="80">
        <f t="shared" si="1"/>
        <v>2138.0184630738522</v>
      </c>
      <c r="Q43" s="61"/>
      <c r="R43" s="8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</row>
    <row r="44" spans="1:120">
      <c r="A44" s="82"/>
      <c r="B44" s="83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5"/>
    </row>
    <row r="45" spans="1:120">
      <c r="A45" s="86"/>
      <c r="B45" s="87"/>
      <c r="C45" s="87"/>
      <c r="D45" s="88"/>
      <c r="E45" s="88"/>
      <c r="F45" s="88"/>
      <c r="G45" s="88"/>
      <c r="H45" s="88"/>
      <c r="I45" s="88"/>
      <c r="J45" s="88"/>
      <c r="K45" s="88"/>
      <c r="L45" s="88"/>
      <c r="M45" s="91" t="s">
        <v>143</v>
      </c>
      <c r="N45" s="91"/>
      <c r="O45" s="91"/>
      <c r="P45" s="89">
        <v>2004</v>
      </c>
    </row>
    <row r="46" spans="1:120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</row>
    <row r="47" spans="1:120" ht="15.75" customHeight="1" thickBot="1">
      <c r="A47" s="95" t="s">
        <v>58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6"/>
      <c r="M3" s="127"/>
      <c r="N3" s="34"/>
      <c r="O3" s="35"/>
      <c r="P3" s="128" t="s">
        <v>123</v>
      </c>
      <c r="Q3" s="11"/>
      <c r="R3"/>
    </row>
    <row r="4" spans="1:134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124</v>
      </c>
      <c r="N4" s="33" t="s">
        <v>8</v>
      </c>
      <c r="O4" s="33" t="s">
        <v>125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126</v>
      </c>
      <c r="B5" s="24"/>
      <c r="C5" s="24"/>
      <c r="D5" s="25">
        <f t="shared" ref="D5:N5" si="0">SUM(D6:D9)</f>
        <v>304479</v>
      </c>
      <c r="E5" s="25">
        <f t="shared" si="0"/>
        <v>53899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2" si="1">SUM(D5:N5)</f>
        <v>358378</v>
      </c>
      <c r="P5" s="31">
        <f t="shared" ref="P5:P37" si="2">(O5/P$39)</f>
        <v>177.67873078829945</v>
      </c>
      <c r="Q5" s="6"/>
    </row>
    <row r="6" spans="1:134">
      <c r="A6" s="12"/>
      <c r="B6" s="23">
        <v>311</v>
      </c>
      <c r="C6" s="19" t="s">
        <v>1</v>
      </c>
      <c r="D6" s="43">
        <v>83541</v>
      </c>
      <c r="E6" s="43">
        <v>53899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137440</v>
      </c>
      <c r="P6" s="44">
        <f t="shared" si="2"/>
        <v>68.140803173029255</v>
      </c>
      <c r="Q6" s="9"/>
    </row>
    <row r="7" spans="1:134">
      <c r="A7" s="12"/>
      <c r="B7" s="23">
        <v>312.41000000000003</v>
      </c>
      <c r="C7" s="19" t="s">
        <v>127</v>
      </c>
      <c r="D7" s="43">
        <v>182126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182126</v>
      </c>
      <c r="P7" s="44">
        <f t="shared" si="2"/>
        <v>90.295488349033221</v>
      </c>
      <c r="Q7" s="9"/>
    </row>
    <row r="8" spans="1:134">
      <c r="A8" s="12"/>
      <c r="B8" s="23">
        <v>314.10000000000002</v>
      </c>
      <c r="C8" s="19" t="s">
        <v>11</v>
      </c>
      <c r="D8" s="43">
        <v>36149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36149</v>
      </c>
      <c r="P8" s="44">
        <f t="shared" si="2"/>
        <v>17.922161626177491</v>
      </c>
      <c r="Q8" s="9"/>
    </row>
    <row r="9" spans="1:134">
      <c r="A9" s="12"/>
      <c r="B9" s="23">
        <v>314.8</v>
      </c>
      <c r="C9" s="19" t="s">
        <v>12</v>
      </c>
      <c r="D9" s="43">
        <v>2663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2663</v>
      </c>
      <c r="P9" s="44">
        <f t="shared" si="2"/>
        <v>1.3202776400594942</v>
      </c>
      <c r="Q9" s="9"/>
    </row>
    <row r="10" spans="1:134" ht="15.75">
      <c r="A10" s="27" t="s">
        <v>14</v>
      </c>
      <c r="B10" s="28"/>
      <c r="C10" s="29"/>
      <c r="D10" s="30">
        <f t="shared" ref="D10:N10" si="3">SUM(D11:D11)</f>
        <v>127855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 t="shared" si="1"/>
        <v>127855</v>
      </c>
      <c r="P10" s="42">
        <f t="shared" si="2"/>
        <v>63.388696083292018</v>
      </c>
      <c r="Q10" s="10"/>
    </row>
    <row r="11" spans="1:134">
      <c r="A11" s="12"/>
      <c r="B11" s="23">
        <v>323.10000000000002</v>
      </c>
      <c r="C11" s="19" t="s">
        <v>15</v>
      </c>
      <c r="D11" s="43">
        <v>127855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127855</v>
      </c>
      <c r="P11" s="44">
        <f t="shared" si="2"/>
        <v>63.388696083292018</v>
      </c>
      <c r="Q11" s="9"/>
    </row>
    <row r="12" spans="1:134" ht="15.75">
      <c r="A12" s="27" t="s">
        <v>128</v>
      </c>
      <c r="B12" s="28"/>
      <c r="C12" s="29"/>
      <c r="D12" s="30">
        <f t="shared" ref="D12:N12" si="4">SUM(D13:D21)</f>
        <v>269627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1543574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30">
        <f t="shared" si="4"/>
        <v>0</v>
      </c>
      <c r="O12" s="41">
        <f t="shared" si="1"/>
        <v>1813201</v>
      </c>
      <c r="P12" s="42">
        <f t="shared" si="2"/>
        <v>898.95934556271686</v>
      </c>
      <c r="Q12" s="10"/>
    </row>
    <row r="13" spans="1:134">
      <c r="A13" s="12"/>
      <c r="B13" s="23">
        <v>331.62</v>
      </c>
      <c r="C13" s="19" t="s">
        <v>129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451770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20" si="5">SUM(D13:N13)</f>
        <v>451770</v>
      </c>
      <c r="P13" s="44">
        <f t="shared" si="2"/>
        <v>223.98116013882003</v>
      </c>
      <c r="Q13" s="9"/>
    </row>
    <row r="14" spans="1:134">
      <c r="A14" s="12"/>
      <c r="B14" s="23">
        <v>333</v>
      </c>
      <c r="C14" s="19" t="s">
        <v>55</v>
      </c>
      <c r="D14" s="43">
        <v>13337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5"/>
        <v>13337</v>
      </c>
      <c r="P14" s="44">
        <f t="shared" si="2"/>
        <v>6.6122954883490328</v>
      </c>
      <c r="Q14" s="9"/>
    </row>
    <row r="15" spans="1:134">
      <c r="A15" s="12"/>
      <c r="B15" s="23">
        <v>334.2</v>
      </c>
      <c r="C15" s="19" t="s">
        <v>115</v>
      </c>
      <c r="D15" s="43">
        <v>2775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2775</v>
      </c>
      <c r="P15" s="44">
        <f t="shared" si="2"/>
        <v>1.3758056519583539</v>
      </c>
      <c r="Q15" s="9"/>
    </row>
    <row r="16" spans="1:134">
      <c r="A16" s="12"/>
      <c r="B16" s="23">
        <v>334.31</v>
      </c>
      <c r="C16" s="19" t="s">
        <v>116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1091804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1091804</v>
      </c>
      <c r="P16" s="44">
        <f t="shared" si="2"/>
        <v>541.30094199305904</v>
      </c>
      <c r="Q16" s="9"/>
    </row>
    <row r="17" spans="1:17">
      <c r="A17" s="12"/>
      <c r="B17" s="23">
        <v>335.14</v>
      </c>
      <c r="C17" s="19" t="s">
        <v>79</v>
      </c>
      <c r="D17" s="43">
        <v>1068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1068</v>
      </c>
      <c r="P17" s="44">
        <f t="shared" si="2"/>
        <v>0.52949925632126926</v>
      </c>
      <c r="Q17" s="9"/>
    </row>
    <row r="18" spans="1:17">
      <c r="A18" s="12"/>
      <c r="B18" s="23">
        <v>335.15</v>
      </c>
      <c r="C18" s="19" t="s">
        <v>80</v>
      </c>
      <c r="D18" s="43">
        <v>1059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1059</v>
      </c>
      <c r="P18" s="44">
        <f t="shared" si="2"/>
        <v>0.52503718393653942</v>
      </c>
      <c r="Q18" s="9"/>
    </row>
    <row r="19" spans="1:17">
      <c r="A19" s="12"/>
      <c r="B19" s="23">
        <v>335.18</v>
      </c>
      <c r="C19" s="19" t="s">
        <v>130</v>
      </c>
      <c r="D19" s="43">
        <v>52952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52952</v>
      </c>
      <c r="P19" s="44">
        <f t="shared" si="2"/>
        <v>26.252850768468022</v>
      </c>
      <c r="Q19" s="9"/>
    </row>
    <row r="20" spans="1:17">
      <c r="A20" s="12"/>
      <c r="B20" s="23">
        <v>335.19</v>
      </c>
      <c r="C20" s="19" t="s">
        <v>131</v>
      </c>
      <c r="D20" s="43">
        <v>68324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68324</v>
      </c>
      <c r="P20" s="44">
        <f t="shared" si="2"/>
        <v>33.874070401586515</v>
      </c>
      <c r="Q20" s="9"/>
    </row>
    <row r="21" spans="1:17">
      <c r="A21" s="12"/>
      <c r="B21" s="23">
        <v>335.9</v>
      </c>
      <c r="C21" s="19" t="s">
        <v>118</v>
      </c>
      <c r="D21" s="43">
        <v>130112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37" si="6">SUM(D21:N21)</f>
        <v>130112</v>
      </c>
      <c r="P21" s="44">
        <f t="shared" si="2"/>
        <v>64.507684680218148</v>
      </c>
      <c r="Q21" s="9"/>
    </row>
    <row r="22" spans="1:17" ht="15.75">
      <c r="A22" s="27" t="s">
        <v>30</v>
      </c>
      <c r="B22" s="28"/>
      <c r="C22" s="29"/>
      <c r="D22" s="30">
        <f t="shared" ref="D22:N22" si="7">SUM(D23:D27)</f>
        <v>97529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1701129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7"/>
        <v>0</v>
      </c>
      <c r="O22" s="30">
        <f t="shared" si="6"/>
        <v>1798658</v>
      </c>
      <c r="P22" s="42">
        <f t="shared" si="2"/>
        <v>891.74913237481405</v>
      </c>
      <c r="Q22" s="10"/>
    </row>
    <row r="23" spans="1:17">
      <c r="A23" s="12"/>
      <c r="B23" s="23">
        <v>343.3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282166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282166</v>
      </c>
      <c r="P23" s="44">
        <f t="shared" si="2"/>
        <v>139.89390183440753</v>
      </c>
      <c r="Q23" s="9"/>
    </row>
    <row r="24" spans="1:17">
      <c r="A24" s="12"/>
      <c r="B24" s="23">
        <v>343.4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238293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238293</v>
      </c>
      <c r="P24" s="44">
        <f t="shared" si="2"/>
        <v>118.14229053049083</v>
      </c>
      <c r="Q24" s="9"/>
    </row>
    <row r="25" spans="1:17">
      <c r="A25" s="12"/>
      <c r="B25" s="23">
        <v>343.5</v>
      </c>
      <c r="C25" s="19" t="s">
        <v>35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971102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971102</v>
      </c>
      <c r="P25" s="44">
        <f t="shared" si="2"/>
        <v>481.45860188398609</v>
      </c>
      <c r="Q25" s="9"/>
    </row>
    <row r="26" spans="1:17">
      <c r="A26" s="12"/>
      <c r="B26" s="23">
        <v>343.9</v>
      </c>
      <c r="C26" s="19" t="s">
        <v>63</v>
      </c>
      <c r="D26" s="43">
        <v>3700</v>
      </c>
      <c r="E26" s="43">
        <v>0</v>
      </c>
      <c r="F26" s="43">
        <v>0</v>
      </c>
      <c r="G26" s="43">
        <v>0</v>
      </c>
      <c r="H26" s="43">
        <v>0</v>
      </c>
      <c r="I26" s="43">
        <v>209568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213268</v>
      </c>
      <c r="P26" s="44">
        <f t="shared" si="2"/>
        <v>105.73525037183937</v>
      </c>
      <c r="Q26" s="9"/>
    </row>
    <row r="27" spans="1:17">
      <c r="A27" s="12"/>
      <c r="B27" s="23">
        <v>344.9</v>
      </c>
      <c r="C27" s="19" t="s">
        <v>102</v>
      </c>
      <c r="D27" s="43">
        <v>93829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93829</v>
      </c>
      <c r="P27" s="44">
        <f t="shared" si="2"/>
        <v>46.519087754090236</v>
      </c>
      <c r="Q27" s="9"/>
    </row>
    <row r="28" spans="1:17" ht="15.75">
      <c r="A28" s="27" t="s">
        <v>103</v>
      </c>
      <c r="B28" s="28"/>
      <c r="C28" s="29"/>
      <c r="D28" s="30">
        <f t="shared" ref="D28:N28" si="8">SUM(D29:D29)</f>
        <v>6407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0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8"/>
        <v>0</v>
      </c>
      <c r="O28" s="30">
        <f t="shared" si="6"/>
        <v>6407</v>
      </c>
      <c r="P28" s="42">
        <f t="shared" si="2"/>
        <v>3.1764997521070897</v>
      </c>
      <c r="Q28" s="10"/>
    </row>
    <row r="29" spans="1:17">
      <c r="A29" s="45"/>
      <c r="B29" s="46">
        <v>359</v>
      </c>
      <c r="C29" s="47" t="s">
        <v>104</v>
      </c>
      <c r="D29" s="43">
        <v>6407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6407</v>
      </c>
      <c r="P29" s="44">
        <f t="shared" si="2"/>
        <v>3.1764997521070897</v>
      </c>
      <c r="Q29" s="9"/>
    </row>
    <row r="30" spans="1:17" ht="15.75">
      <c r="A30" s="27" t="s">
        <v>2</v>
      </c>
      <c r="B30" s="28"/>
      <c r="C30" s="29"/>
      <c r="D30" s="30">
        <f t="shared" ref="D30:N30" si="9">SUM(D31:D34)</f>
        <v>175319</v>
      </c>
      <c r="E30" s="30">
        <f t="shared" si="9"/>
        <v>2285</v>
      </c>
      <c r="F30" s="30">
        <f t="shared" si="9"/>
        <v>0</v>
      </c>
      <c r="G30" s="30">
        <f t="shared" si="9"/>
        <v>0</v>
      </c>
      <c r="H30" s="30">
        <f t="shared" si="9"/>
        <v>0</v>
      </c>
      <c r="I30" s="30">
        <f t="shared" si="9"/>
        <v>145</v>
      </c>
      <c r="J30" s="30">
        <f t="shared" si="9"/>
        <v>0</v>
      </c>
      <c r="K30" s="30">
        <f t="shared" si="9"/>
        <v>0</v>
      </c>
      <c r="L30" s="30">
        <f t="shared" si="9"/>
        <v>0</v>
      </c>
      <c r="M30" s="30">
        <f t="shared" si="9"/>
        <v>0</v>
      </c>
      <c r="N30" s="30">
        <f t="shared" si="9"/>
        <v>0</v>
      </c>
      <c r="O30" s="30">
        <f t="shared" si="6"/>
        <v>177749</v>
      </c>
      <c r="P30" s="42">
        <f t="shared" si="2"/>
        <v>88.125433812592959</v>
      </c>
      <c r="Q30" s="10"/>
    </row>
    <row r="31" spans="1:17">
      <c r="A31" s="12"/>
      <c r="B31" s="23">
        <v>361.1</v>
      </c>
      <c r="C31" s="19" t="s">
        <v>40</v>
      </c>
      <c r="D31" s="43">
        <v>294</v>
      </c>
      <c r="E31" s="43">
        <v>0</v>
      </c>
      <c r="F31" s="43">
        <v>0</v>
      </c>
      <c r="G31" s="43">
        <v>0</v>
      </c>
      <c r="H31" s="43">
        <v>0</v>
      </c>
      <c r="I31" s="43">
        <v>145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439</v>
      </c>
      <c r="P31" s="44">
        <f t="shared" si="2"/>
        <v>0.21764997521070897</v>
      </c>
      <c r="Q31" s="9"/>
    </row>
    <row r="32" spans="1:17">
      <c r="A32" s="12"/>
      <c r="B32" s="23">
        <v>362</v>
      </c>
      <c r="C32" s="19" t="s">
        <v>41</v>
      </c>
      <c r="D32" s="43">
        <v>40461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6"/>
        <v>40461</v>
      </c>
      <c r="P32" s="44">
        <f t="shared" si="2"/>
        <v>20.059990084283591</v>
      </c>
      <c r="Q32" s="9"/>
    </row>
    <row r="33" spans="1:120">
      <c r="A33" s="12"/>
      <c r="B33" s="23">
        <v>367</v>
      </c>
      <c r="C33" s="19" t="s">
        <v>109</v>
      </c>
      <c r="D33" s="43">
        <v>7712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7712</v>
      </c>
      <c r="P33" s="44">
        <f t="shared" si="2"/>
        <v>3.8235002478929103</v>
      </c>
      <c r="Q33" s="9"/>
    </row>
    <row r="34" spans="1:120">
      <c r="A34" s="12"/>
      <c r="B34" s="23">
        <v>369.9</v>
      </c>
      <c r="C34" s="19" t="s">
        <v>42</v>
      </c>
      <c r="D34" s="43">
        <v>126852</v>
      </c>
      <c r="E34" s="43">
        <v>2285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6"/>
        <v>129137</v>
      </c>
      <c r="P34" s="44">
        <f t="shared" si="2"/>
        <v>64.024293505205748</v>
      </c>
      <c r="Q34" s="9"/>
    </row>
    <row r="35" spans="1:120" ht="15.75">
      <c r="A35" s="27" t="s">
        <v>31</v>
      </c>
      <c r="B35" s="28"/>
      <c r="C35" s="29"/>
      <c r="D35" s="30">
        <f t="shared" ref="D35:N35" si="10">SUM(D36:D36)</f>
        <v>25000</v>
      </c>
      <c r="E35" s="30">
        <f t="shared" si="10"/>
        <v>0</v>
      </c>
      <c r="F35" s="30">
        <f t="shared" si="10"/>
        <v>0</v>
      </c>
      <c r="G35" s="30">
        <f t="shared" si="10"/>
        <v>0</v>
      </c>
      <c r="H35" s="30">
        <f t="shared" si="10"/>
        <v>0</v>
      </c>
      <c r="I35" s="30">
        <f t="shared" si="10"/>
        <v>0</v>
      </c>
      <c r="J35" s="30">
        <f t="shared" si="10"/>
        <v>0</v>
      </c>
      <c r="K35" s="30">
        <f t="shared" si="10"/>
        <v>0</v>
      </c>
      <c r="L35" s="30">
        <f t="shared" si="10"/>
        <v>0</v>
      </c>
      <c r="M35" s="30">
        <f t="shared" si="10"/>
        <v>0</v>
      </c>
      <c r="N35" s="30">
        <f t="shared" si="10"/>
        <v>0</v>
      </c>
      <c r="O35" s="30">
        <f t="shared" si="6"/>
        <v>25000</v>
      </c>
      <c r="P35" s="42">
        <f t="shared" si="2"/>
        <v>12.394645513138324</v>
      </c>
      <c r="Q35" s="9"/>
    </row>
    <row r="36" spans="1:120" ht="15.75" thickBot="1">
      <c r="A36" s="12"/>
      <c r="B36" s="23">
        <v>381</v>
      </c>
      <c r="C36" s="19" t="s">
        <v>43</v>
      </c>
      <c r="D36" s="43">
        <v>25000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6"/>
        <v>25000</v>
      </c>
      <c r="P36" s="44">
        <f t="shared" si="2"/>
        <v>12.394645513138324</v>
      </c>
      <c r="Q36" s="9"/>
    </row>
    <row r="37" spans="1:120" ht="16.5" thickBot="1">
      <c r="A37" s="13" t="s">
        <v>38</v>
      </c>
      <c r="B37" s="21"/>
      <c r="C37" s="20"/>
      <c r="D37" s="14">
        <f t="shared" ref="D37:N37" si="11">SUM(D5,D10,D12,D22,D28,D30,D35)</f>
        <v>1006216</v>
      </c>
      <c r="E37" s="14">
        <f t="shared" si="11"/>
        <v>56184</v>
      </c>
      <c r="F37" s="14">
        <f t="shared" si="11"/>
        <v>0</v>
      </c>
      <c r="G37" s="14">
        <f t="shared" si="11"/>
        <v>0</v>
      </c>
      <c r="H37" s="14">
        <f t="shared" si="11"/>
        <v>0</v>
      </c>
      <c r="I37" s="14">
        <f t="shared" si="11"/>
        <v>3244848</v>
      </c>
      <c r="J37" s="14">
        <f t="shared" si="11"/>
        <v>0</v>
      </c>
      <c r="K37" s="14">
        <f t="shared" si="11"/>
        <v>0</v>
      </c>
      <c r="L37" s="14">
        <f t="shared" si="11"/>
        <v>0</v>
      </c>
      <c r="M37" s="14">
        <f t="shared" si="11"/>
        <v>0</v>
      </c>
      <c r="N37" s="14">
        <f t="shared" si="11"/>
        <v>0</v>
      </c>
      <c r="O37" s="14">
        <f t="shared" si="6"/>
        <v>4307248</v>
      </c>
      <c r="P37" s="36">
        <f t="shared" si="2"/>
        <v>2135.4724838869606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</row>
    <row r="39" spans="1:120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115" t="s">
        <v>132</v>
      </c>
      <c r="N39" s="115"/>
      <c r="O39" s="115"/>
      <c r="P39" s="40">
        <v>2017</v>
      </c>
    </row>
    <row r="40" spans="1:120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</row>
    <row r="41" spans="1:120" ht="15.75" customHeight="1" thickBot="1">
      <c r="A41" s="117" t="s">
        <v>58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112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319688</v>
      </c>
      <c r="E5" s="25">
        <f t="shared" si="0"/>
        <v>50688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370376</v>
      </c>
      <c r="O5" s="31">
        <f t="shared" ref="O5:O39" si="2">(N5/O$41)</f>
        <v>210.68031854379979</v>
      </c>
      <c r="P5" s="6"/>
    </row>
    <row r="6" spans="1:133">
      <c r="A6" s="12"/>
      <c r="B6" s="23">
        <v>311</v>
      </c>
      <c r="C6" s="19" t="s">
        <v>1</v>
      </c>
      <c r="D6" s="43">
        <v>81827</v>
      </c>
      <c r="E6" s="43">
        <v>50688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132515</v>
      </c>
      <c r="O6" s="44">
        <f t="shared" si="2"/>
        <v>75.378270762229803</v>
      </c>
      <c r="P6" s="9"/>
    </row>
    <row r="7" spans="1:133">
      <c r="A7" s="12"/>
      <c r="B7" s="23">
        <v>312.41000000000003</v>
      </c>
      <c r="C7" s="19" t="s">
        <v>60</v>
      </c>
      <c r="D7" s="43">
        <v>38741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38741</v>
      </c>
      <c r="O7" s="44">
        <f t="shared" si="2"/>
        <v>22.036973833902163</v>
      </c>
      <c r="P7" s="9"/>
    </row>
    <row r="8" spans="1:133">
      <c r="A8" s="12"/>
      <c r="B8" s="23">
        <v>312.42</v>
      </c>
      <c r="C8" s="19" t="s">
        <v>113</v>
      </c>
      <c r="D8" s="43">
        <v>120804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120804</v>
      </c>
      <c r="O8" s="44">
        <f t="shared" si="2"/>
        <v>68.716723549488052</v>
      </c>
      <c r="P8" s="9"/>
    </row>
    <row r="9" spans="1:133">
      <c r="A9" s="12"/>
      <c r="B9" s="23">
        <v>314.8</v>
      </c>
      <c r="C9" s="19" t="s">
        <v>12</v>
      </c>
      <c r="D9" s="43">
        <v>2485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2485</v>
      </c>
      <c r="O9" s="44">
        <f t="shared" si="2"/>
        <v>1.4135381114903298</v>
      </c>
      <c r="P9" s="9"/>
    </row>
    <row r="10" spans="1:133">
      <c r="A10" s="12"/>
      <c r="B10" s="23">
        <v>315</v>
      </c>
      <c r="C10" s="19" t="s">
        <v>75</v>
      </c>
      <c r="D10" s="43">
        <v>75831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75831</v>
      </c>
      <c r="O10" s="44">
        <f t="shared" si="2"/>
        <v>43.134812286689417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SUM(D12:D14)</f>
        <v>164395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164395</v>
      </c>
      <c r="O11" s="42">
        <f t="shared" si="2"/>
        <v>93.512514220705341</v>
      </c>
      <c r="P11" s="10"/>
    </row>
    <row r="12" spans="1:133">
      <c r="A12" s="12"/>
      <c r="B12" s="23">
        <v>323.10000000000002</v>
      </c>
      <c r="C12" s="19" t="s">
        <v>15</v>
      </c>
      <c r="D12" s="43">
        <v>35683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35683</v>
      </c>
      <c r="O12" s="44">
        <f t="shared" si="2"/>
        <v>20.297497155858931</v>
      </c>
      <c r="P12" s="9"/>
    </row>
    <row r="13" spans="1:133">
      <c r="A13" s="12"/>
      <c r="B13" s="23">
        <v>323.89999999999998</v>
      </c>
      <c r="C13" s="19" t="s">
        <v>114</v>
      </c>
      <c r="D13" s="43">
        <v>123762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123762</v>
      </c>
      <c r="O13" s="44">
        <f t="shared" si="2"/>
        <v>70.399317406143339</v>
      </c>
      <c r="P13" s="9"/>
    </row>
    <row r="14" spans="1:133">
      <c r="A14" s="12"/>
      <c r="B14" s="23">
        <v>329</v>
      </c>
      <c r="C14" s="19" t="s">
        <v>16</v>
      </c>
      <c r="D14" s="43">
        <v>4950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4950</v>
      </c>
      <c r="O14" s="44">
        <f t="shared" si="2"/>
        <v>2.8156996587030716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SUM(D16:D22)</f>
        <v>172219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194400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366619</v>
      </c>
      <c r="O15" s="42">
        <f t="shared" si="2"/>
        <v>208.54323094425484</v>
      </c>
      <c r="P15" s="10"/>
    </row>
    <row r="16" spans="1:133">
      <c r="A16" s="12"/>
      <c r="B16" s="23">
        <v>334.2</v>
      </c>
      <c r="C16" s="19" t="s">
        <v>115</v>
      </c>
      <c r="D16" s="43">
        <v>15128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15128</v>
      </c>
      <c r="O16" s="44">
        <f t="shared" si="2"/>
        <v>8.6052332195676904</v>
      </c>
      <c r="P16" s="9"/>
    </row>
    <row r="17" spans="1:16">
      <c r="A17" s="12"/>
      <c r="B17" s="23">
        <v>334.31</v>
      </c>
      <c r="C17" s="19" t="s">
        <v>116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96400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96400</v>
      </c>
      <c r="O17" s="44">
        <f t="shared" si="2"/>
        <v>54.835039817974973</v>
      </c>
      <c r="P17" s="9"/>
    </row>
    <row r="18" spans="1:16">
      <c r="A18" s="12"/>
      <c r="B18" s="23">
        <v>334.35</v>
      </c>
      <c r="C18" s="19" t="s">
        <v>117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98000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98000</v>
      </c>
      <c r="O18" s="44">
        <f t="shared" si="2"/>
        <v>55.745164960182024</v>
      </c>
      <c r="P18" s="9"/>
    </row>
    <row r="19" spans="1:16">
      <c r="A19" s="12"/>
      <c r="B19" s="23">
        <v>335.14</v>
      </c>
      <c r="C19" s="19" t="s">
        <v>79</v>
      </c>
      <c r="D19" s="43">
        <v>1099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1099</v>
      </c>
      <c r="O19" s="44">
        <f t="shared" si="2"/>
        <v>0.6251422070534699</v>
      </c>
      <c r="P19" s="9"/>
    </row>
    <row r="20" spans="1:16">
      <c r="A20" s="12"/>
      <c r="B20" s="23">
        <v>335.15</v>
      </c>
      <c r="C20" s="19" t="s">
        <v>80</v>
      </c>
      <c r="D20" s="43">
        <v>1049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1049</v>
      </c>
      <c r="O20" s="44">
        <f t="shared" si="2"/>
        <v>0.59670079635949946</v>
      </c>
      <c r="P20" s="9"/>
    </row>
    <row r="21" spans="1:16">
      <c r="A21" s="12"/>
      <c r="B21" s="23">
        <v>335.18</v>
      </c>
      <c r="C21" s="19" t="s">
        <v>82</v>
      </c>
      <c r="D21" s="43">
        <v>55368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55368</v>
      </c>
      <c r="O21" s="44">
        <f t="shared" si="2"/>
        <v>31.494880546075084</v>
      </c>
      <c r="P21" s="9"/>
    </row>
    <row r="22" spans="1:16">
      <c r="A22" s="12"/>
      <c r="B22" s="23">
        <v>335.9</v>
      </c>
      <c r="C22" s="19" t="s">
        <v>118</v>
      </c>
      <c r="D22" s="43">
        <v>99575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99575</v>
      </c>
      <c r="O22" s="44">
        <f t="shared" si="2"/>
        <v>56.641069397042095</v>
      </c>
      <c r="P22" s="9"/>
    </row>
    <row r="23" spans="1:16" ht="15.75">
      <c r="A23" s="27" t="s">
        <v>30</v>
      </c>
      <c r="B23" s="28"/>
      <c r="C23" s="29"/>
      <c r="D23" s="30">
        <f t="shared" ref="D23:M23" si="5">SUM(D24:D31)</f>
        <v>94186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1152124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1"/>
        <v>1246310</v>
      </c>
      <c r="O23" s="42">
        <f t="shared" si="2"/>
        <v>708.93629124004553</v>
      </c>
      <c r="P23" s="10"/>
    </row>
    <row r="24" spans="1:16">
      <c r="A24" s="12"/>
      <c r="B24" s="23">
        <v>341.15</v>
      </c>
      <c r="C24" s="19" t="s">
        <v>119</v>
      </c>
      <c r="D24" s="43">
        <v>47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31" si="6">SUM(D24:M24)</f>
        <v>47</v>
      </c>
      <c r="O24" s="44">
        <f t="shared" si="2"/>
        <v>2.6734926052332197E-2</v>
      </c>
      <c r="P24" s="9"/>
    </row>
    <row r="25" spans="1:16">
      <c r="A25" s="12"/>
      <c r="B25" s="23">
        <v>343.3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260768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260768</v>
      </c>
      <c r="O25" s="44">
        <f t="shared" si="2"/>
        <v>148.33219567690557</v>
      </c>
      <c r="P25" s="9"/>
    </row>
    <row r="26" spans="1:16">
      <c r="A26" s="12"/>
      <c r="B26" s="23">
        <v>343.4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212743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212743</v>
      </c>
      <c r="O26" s="44">
        <f t="shared" si="2"/>
        <v>121.01422070534699</v>
      </c>
      <c r="P26" s="9"/>
    </row>
    <row r="27" spans="1:16">
      <c r="A27" s="12"/>
      <c r="B27" s="23">
        <v>343.6</v>
      </c>
      <c r="C27" s="19" t="s">
        <v>120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678613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678613</v>
      </c>
      <c r="O27" s="44">
        <f t="shared" si="2"/>
        <v>386.01422070534699</v>
      </c>
      <c r="P27" s="9"/>
    </row>
    <row r="28" spans="1:16">
      <c r="A28" s="12"/>
      <c r="B28" s="23">
        <v>343.8</v>
      </c>
      <c r="C28" s="19" t="s">
        <v>62</v>
      </c>
      <c r="D28" s="43">
        <v>6000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6000</v>
      </c>
      <c r="O28" s="44">
        <f t="shared" si="2"/>
        <v>3.4129692832764507</v>
      </c>
      <c r="P28" s="9"/>
    </row>
    <row r="29" spans="1:16">
      <c r="A29" s="12"/>
      <c r="B29" s="23">
        <v>343.9</v>
      </c>
      <c r="C29" s="19" t="s">
        <v>63</v>
      </c>
      <c r="D29" s="43">
        <v>1450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1450</v>
      </c>
      <c r="O29" s="44">
        <f t="shared" si="2"/>
        <v>0.82480091012514223</v>
      </c>
      <c r="P29" s="9"/>
    </row>
    <row r="30" spans="1:16">
      <c r="A30" s="12"/>
      <c r="B30" s="23">
        <v>344.9</v>
      </c>
      <c r="C30" s="19" t="s">
        <v>102</v>
      </c>
      <c r="D30" s="43">
        <v>81123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81123</v>
      </c>
      <c r="O30" s="44">
        <f t="shared" si="2"/>
        <v>46.145051194539249</v>
      </c>
      <c r="P30" s="9"/>
    </row>
    <row r="31" spans="1:16">
      <c r="A31" s="12"/>
      <c r="B31" s="23">
        <v>349</v>
      </c>
      <c r="C31" s="19" t="s">
        <v>70</v>
      </c>
      <c r="D31" s="43">
        <v>5566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5566</v>
      </c>
      <c r="O31" s="44">
        <f t="shared" si="2"/>
        <v>3.1660978384527874</v>
      </c>
      <c r="P31" s="9"/>
    </row>
    <row r="32" spans="1:16" ht="15.75">
      <c r="A32" s="27" t="s">
        <v>2</v>
      </c>
      <c r="B32" s="28"/>
      <c r="C32" s="29"/>
      <c r="D32" s="30">
        <f t="shared" ref="D32:M32" si="7">SUM(D33:D36)</f>
        <v>50817</v>
      </c>
      <c r="E32" s="30">
        <f t="shared" si="7"/>
        <v>39</v>
      </c>
      <c r="F32" s="30">
        <f t="shared" si="7"/>
        <v>0</v>
      </c>
      <c r="G32" s="30">
        <f t="shared" si="7"/>
        <v>0</v>
      </c>
      <c r="H32" s="30">
        <f t="shared" si="7"/>
        <v>0</v>
      </c>
      <c r="I32" s="30">
        <f t="shared" si="7"/>
        <v>10743</v>
      </c>
      <c r="J32" s="30">
        <f t="shared" si="7"/>
        <v>0</v>
      </c>
      <c r="K32" s="30">
        <f t="shared" si="7"/>
        <v>0</v>
      </c>
      <c r="L32" s="30">
        <f t="shared" si="7"/>
        <v>0</v>
      </c>
      <c r="M32" s="30">
        <f t="shared" si="7"/>
        <v>0</v>
      </c>
      <c r="N32" s="30">
        <f t="shared" ref="N32:N39" si="8">SUM(D32:M32)</f>
        <v>61599</v>
      </c>
      <c r="O32" s="42">
        <f t="shared" si="2"/>
        <v>35.039249146757676</v>
      </c>
      <c r="P32" s="10"/>
    </row>
    <row r="33" spans="1:119">
      <c r="A33" s="12"/>
      <c r="B33" s="23">
        <v>361.1</v>
      </c>
      <c r="C33" s="19" t="s">
        <v>40</v>
      </c>
      <c r="D33" s="43">
        <v>457</v>
      </c>
      <c r="E33" s="43">
        <v>39</v>
      </c>
      <c r="F33" s="43">
        <v>0</v>
      </c>
      <c r="G33" s="43">
        <v>0</v>
      </c>
      <c r="H33" s="43">
        <v>0</v>
      </c>
      <c r="I33" s="43">
        <v>1711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2207</v>
      </c>
      <c r="O33" s="44">
        <f t="shared" si="2"/>
        <v>1.2554038680318544</v>
      </c>
      <c r="P33" s="9"/>
    </row>
    <row r="34" spans="1:119">
      <c r="A34" s="12"/>
      <c r="B34" s="23">
        <v>362</v>
      </c>
      <c r="C34" s="19" t="s">
        <v>41</v>
      </c>
      <c r="D34" s="43">
        <v>29669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29669</v>
      </c>
      <c r="O34" s="44">
        <f t="shared" si="2"/>
        <v>16.876564277588169</v>
      </c>
      <c r="P34" s="9"/>
    </row>
    <row r="35" spans="1:119">
      <c r="A35" s="12"/>
      <c r="B35" s="23">
        <v>367</v>
      </c>
      <c r="C35" s="19" t="s">
        <v>109</v>
      </c>
      <c r="D35" s="43">
        <v>8630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8630</v>
      </c>
      <c r="O35" s="44">
        <f t="shared" si="2"/>
        <v>4.9089874857792948</v>
      </c>
      <c r="P35" s="9"/>
    </row>
    <row r="36" spans="1:119">
      <c r="A36" s="12"/>
      <c r="B36" s="23">
        <v>369.9</v>
      </c>
      <c r="C36" s="19" t="s">
        <v>42</v>
      </c>
      <c r="D36" s="43">
        <v>12061</v>
      </c>
      <c r="E36" s="43">
        <v>0</v>
      </c>
      <c r="F36" s="43">
        <v>0</v>
      </c>
      <c r="G36" s="43">
        <v>0</v>
      </c>
      <c r="H36" s="43">
        <v>0</v>
      </c>
      <c r="I36" s="43">
        <v>9032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21093</v>
      </c>
      <c r="O36" s="44">
        <f t="shared" si="2"/>
        <v>11.998293515358363</v>
      </c>
      <c r="P36" s="9"/>
    </row>
    <row r="37" spans="1:119" ht="15.75">
      <c r="A37" s="27" t="s">
        <v>31</v>
      </c>
      <c r="B37" s="28"/>
      <c r="C37" s="29"/>
      <c r="D37" s="30">
        <f t="shared" ref="D37:M37" si="9">SUM(D38:D38)</f>
        <v>45297</v>
      </c>
      <c r="E37" s="30">
        <f t="shared" si="9"/>
        <v>0</v>
      </c>
      <c r="F37" s="30">
        <f t="shared" si="9"/>
        <v>0</v>
      </c>
      <c r="G37" s="30">
        <f t="shared" si="9"/>
        <v>0</v>
      </c>
      <c r="H37" s="30">
        <f t="shared" si="9"/>
        <v>0</v>
      </c>
      <c r="I37" s="30">
        <f t="shared" si="9"/>
        <v>62795</v>
      </c>
      <c r="J37" s="30">
        <f t="shared" si="9"/>
        <v>0</v>
      </c>
      <c r="K37" s="30">
        <f t="shared" si="9"/>
        <v>0</v>
      </c>
      <c r="L37" s="30">
        <f t="shared" si="9"/>
        <v>0</v>
      </c>
      <c r="M37" s="30">
        <f t="shared" si="9"/>
        <v>0</v>
      </c>
      <c r="N37" s="30">
        <f t="shared" si="8"/>
        <v>108092</v>
      </c>
      <c r="O37" s="42">
        <f t="shared" si="2"/>
        <v>61.485779294653014</v>
      </c>
      <c r="P37" s="9"/>
    </row>
    <row r="38" spans="1:119" ht="15.75" thickBot="1">
      <c r="A38" s="12"/>
      <c r="B38" s="23">
        <v>381</v>
      </c>
      <c r="C38" s="19" t="s">
        <v>43</v>
      </c>
      <c r="D38" s="43">
        <v>45297</v>
      </c>
      <c r="E38" s="43">
        <v>0</v>
      </c>
      <c r="F38" s="43">
        <v>0</v>
      </c>
      <c r="G38" s="43">
        <v>0</v>
      </c>
      <c r="H38" s="43">
        <v>0</v>
      </c>
      <c r="I38" s="43">
        <v>62795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108092</v>
      </c>
      <c r="O38" s="44">
        <f t="shared" si="2"/>
        <v>61.485779294653014</v>
      </c>
      <c r="P38" s="9"/>
    </row>
    <row r="39" spans="1:119" ht="16.5" thickBot="1">
      <c r="A39" s="13" t="s">
        <v>38</v>
      </c>
      <c r="B39" s="21"/>
      <c r="C39" s="20"/>
      <c r="D39" s="14">
        <f>SUM(D5,D11,D15,D23,D32,D37)</f>
        <v>846602</v>
      </c>
      <c r="E39" s="14">
        <f t="shared" ref="E39:M39" si="10">SUM(E5,E11,E15,E23,E32,E37)</f>
        <v>50727</v>
      </c>
      <c r="F39" s="14">
        <f t="shared" si="10"/>
        <v>0</v>
      </c>
      <c r="G39" s="14">
        <f t="shared" si="10"/>
        <v>0</v>
      </c>
      <c r="H39" s="14">
        <f t="shared" si="10"/>
        <v>0</v>
      </c>
      <c r="I39" s="14">
        <f t="shared" si="10"/>
        <v>1420062</v>
      </c>
      <c r="J39" s="14">
        <f t="shared" si="10"/>
        <v>0</v>
      </c>
      <c r="K39" s="14">
        <f t="shared" si="10"/>
        <v>0</v>
      </c>
      <c r="L39" s="14">
        <f t="shared" si="10"/>
        <v>0</v>
      </c>
      <c r="M39" s="14">
        <f t="shared" si="10"/>
        <v>0</v>
      </c>
      <c r="N39" s="14">
        <f t="shared" si="8"/>
        <v>2317391</v>
      </c>
      <c r="O39" s="36">
        <f t="shared" si="2"/>
        <v>1318.1973833902161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8"/>
    </row>
    <row r="41" spans="1:119">
      <c r="A41" s="37"/>
      <c r="B41" s="38"/>
      <c r="C41" s="38"/>
      <c r="D41" s="39"/>
      <c r="E41" s="39"/>
      <c r="F41" s="39"/>
      <c r="G41" s="39"/>
      <c r="H41" s="39"/>
      <c r="I41" s="39"/>
      <c r="J41" s="39"/>
      <c r="K41" s="39"/>
      <c r="L41" s="115" t="s">
        <v>121</v>
      </c>
      <c r="M41" s="115"/>
      <c r="N41" s="115"/>
      <c r="O41" s="40">
        <v>1758</v>
      </c>
    </row>
    <row r="42" spans="1:119">
      <c r="A42" s="116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</row>
    <row r="43" spans="1:119" ht="15.75" customHeight="1" thickBot="1">
      <c r="A43" s="117" t="s">
        <v>58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332949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50282</v>
      </c>
      <c r="N5" s="26">
        <f t="shared" ref="N5:N36" si="1">SUM(D5:M5)</f>
        <v>383231</v>
      </c>
      <c r="O5" s="31">
        <f t="shared" ref="O5:O36" si="2">(N5/O$38)</f>
        <v>215.4193367060146</v>
      </c>
      <c r="P5" s="6"/>
    </row>
    <row r="6" spans="1:133">
      <c r="A6" s="12"/>
      <c r="B6" s="23">
        <v>311</v>
      </c>
      <c r="C6" s="19" t="s">
        <v>1</v>
      </c>
      <c r="D6" s="43">
        <v>78465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50282</v>
      </c>
      <c r="N6" s="43">
        <f t="shared" si="1"/>
        <v>128747</v>
      </c>
      <c r="O6" s="44">
        <f t="shared" si="2"/>
        <v>72.370432827431145</v>
      </c>
      <c r="P6" s="9"/>
    </row>
    <row r="7" spans="1:133">
      <c r="A7" s="12"/>
      <c r="B7" s="23">
        <v>312.41000000000003</v>
      </c>
      <c r="C7" s="19" t="s">
        <v>60</v>
      </c>
      <c r="D7" s="43">
        <v>39933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39933</v>
      </c>
      <c r="O7" s="44">
        <f t="shared" si="2"/>
        <v>22.446880269814503</v>
      </c>
      <c r="P7" s="9"/>
    </row>
    <row r="8" spans="1:133">
      <c r="A8" s="12"/>
      <c r="B8" s="23">
        <v>312.60000000000002</v>
      </c>
      <c r="C8" s="19" t="s">
        <v>10</v>
      </c>
      <c r="D8" s="43">
        <v>117586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117586</v>
      </c>
      <c r="O8" s="44">
        <f t="shared" si="2"/>
        <v>66.096683530073079</v>
      </c>
      <c r="P8" s="9"/>
    </row>
    <row r="9" spans="1:133">
      <c r="A9" s="12"/>
      <c r="B9" s="23">
        <v>314.10000000000002</v>
      </c>
      <c r="C9" s="19" t="s">
        <v>11</v>
      </c>
      <c r="D9" s="43">
        <v>36030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36030</v>
      </c>
      <c r="O9" s="44">
        <f t="shared" si="2"/>
        <v>20.252951096121418</v>
      </c>
      <c r="P9" s="9"/>
    </row>
    <row r="10" spans="1:133">
      <c r="A10" s="12"/>
      <c r="B10" s="23">
        <v>314.39999999999998</v>
      </c>
      <c r="C10" s="19" t="s">
        <v>53</v>
      </c>
      <c r="D10" s="43">
        <v>2688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2688</v>
      </c>
      <c r="O10" s="44">
        <f t="shared" si="2"/>
        <v>1.5109612141652613</v>
      </c>
      <c r="P10" s="9"/>
    </row>
    <row r="11" spans="1:133">
      <c r="A11" s="12"/>
      <c r="B11" s="23">
        <v>315</v>
      </c>
      <c r="C11" s="19" t="s">
        <v>75</v>
      </c>
      <c r="D11" s="43">
        <v>58247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58247</v>
      </c>
      <c r="O11" s="44">
        <f t="shared" si="2"/>
        <v>32.741427768409217</v>
      </c>
      <c r="P11" s="9"/>
    </row>
    <row r="12" spans="1:133" ht="15.75">
      <c r="A12" s="27" t="s">
        <v>14</v>
      </c>
      <c r="B12" s="28"/>
      <c r="C12" s="29"/>
      <c r="D12" s="30">
        <f t="shared" ref="D12:M12" si="3">SUM(D13:D14)</f>
        <v>141718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141718</v>
      </c>
      <c r="O12" s="42">
        <f t="shared" si="2"/>
        <v>79.661607644744237</v>
      </c>
      <c r="P12" s="10"/>
    </row>
    <row r="13" spans="1:133">
      <c r="A13" s="12"/>
      <c r="B13" s="23">
        <v>323.10000000000002</v>
      </c>
      <c r="C13" s="19" t="s">
        <v>15</v>
      </c>
      <c r="D13" s="43">
        <v>132163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132163</v>
      </c>
      <c r="O13" s="44">
        <f t="shared" si="2"/>
        <v>74.290612703766158</v>
      </c>
      <c r="P13" s="9"/>
    </row>
    <row r="14" spans="1:133">
      <c r="A14" s="12"/>
      <c r="B14" s="23">
        <v>367</v>
      </c>
      <c r="C14" s="19" t="s">
        <v>109</v>
      </c>
      <c r="D14" s="43">
        <v>9555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9555</v>
      </c>
      <c r="O14" s="44">
        <f t="shared" si="2"/>
        <v>5.3709949409780773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SUM(D16:D21)</f>
        <v>190013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190013</v>
      </c>
      <c r="O15" s="42">
        <f t="shared" si="2"/>
        <v>106.80888139404159</v>
      </c>
      <c r="P15" s="10"/>
    </row>
    <row r="16" spans="1:133">
      <c r="A16" s="12"/>
      <c r="B16" s="23">
        <v>333</v>
      </c>
      <c r="C16" s="19" t="s">
        <v>55</v>
      </c>
      <c r="D16" s="43">
        <v>5622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5622</v>
      </c>
      <c r="O16" s="44">
        <f t="shared" si="2"/>
        <v>3.1602023608768972</v>
      </c>
      <c r="P16" s="9"/>
    </row>
    <row r="17" spans="1:16">
      <c r="A17" s="12"/>
      <c r="B17" s="23">
        <v>334.9</v>
      </c>
      <c r="C17" s="19" t="s">
        <v>110</v>
      </c>
      <c r="D17" s="43">
        <v>31340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31340</v>
      </c>
      <c r="O17" s="44">
        <f t="shared" si="2"/>
        <v>17.616638560989319</v>
      </c>
      <c r="P17" s="9"/>
    </row>
    <row r="18" spans="1:16">
      <c r="A18" s="12"/>
      <c r="B18" s="23">
        <v>335.12</v>
      </c>
      <c r="C18" s="19" t="s">
        <v>78</v>
      </c>
      <c r="D18" s="43">
        <v>94447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94447</v>
      </c>
      <c r="O18" s="44">
        <f t="shared" si="2"/>
        <v>53.089938167509835</v>
      </c>
      <c r="P18" s="9"/>
    </row>
    <row r="19" spans="1:16">
      <c r="A19" s="12"/>
      <c r="B19" s="23">
        <v>335.14</v>
      </c>
      <c r="C19" s="19" t="s">
        <v>79</v>
      </c>
      <c r="D19" s="43">
        <v>1042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1042</v>
      </c>
      <c r="O19" s="44">
        <f t="shared" si="2"/>
        <v>0.58572231590781343</v>
      </c>
      <c r="P19" s="9"/>
    </row>
    <row r="20" spans="1:16">
      <c r="A20" s="12"/>
      <c r="B20" s="23">
        <v>335.15</v>
      </c>
      <c r="C20" s="19" t="s">
        <v>80</v>
      </c>
      <c r="D20" s="43">
        <v>810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810</v>
      </c>
      <c r="O20" s="44">
        <f t="shared" si="2"/>
        <v>0.45531197301854975</v>
      </c>
      <c r="P20" s="9"/>
    </row>
    <row r="21" spans="1:16">
      <c r="A21" s="12"/>
      <c r="B21" s="23">
        <v>335.18</v>
      </c>
      <c r="C21" s="19" t="s">
        <v>82</v>
      </c>
      <c r="D21" s="43">
        <v>56752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56752</v>
      </c>
      <c r="O21" s="44">
        <f t="shared" si="2"/>
        <v>31.901068015739181</v>
      </c>
      <c r="P21" s="9"/>
    </row>
    <row r="22" spans="1:16" ht="15.75">
      <c r="A22" s="27" t="s">
        <v>30</v>
      </c>
      <c r="B22" s="28"/>
      <c r="C22" s="29"/>
      <c r="D22" s="30">
        <f t="shared" ref="D22:M22" si="5">SUM(D23:D27)</f>
        <v>82429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1200165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1282594</v>
      </c>
      <c r="O22" s="42">
        <f t="shared" si="2"/>
        <v>720.96346261944916</v>
      </c>
      <c r="P22" s="10"/>
    </row>
    <row r="23" spans="1:16">
      <c r="A23" s="12"/>
      <c r="B23" s="23">
        <v>343.3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303738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303738</v>
      </c>
      <c r="O23" s="44">
        <f t="shared" si="2"/>
        <v>170.73524451939292</v>
      </c>
      <c r="P23" s="9"/>
    </row>
    <row r="24" spans="1:16">
      <c r="A24" s="12"/>
      <c r="B24" s="23">
        <v>343.4</v>
      </c>
      <c r="C24" s="19" t="s">
        <v>34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180747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180747</v>
      </c>
      <c r="O24" s="44">
        <f t="shared" si="2"/>
        <v>101.60033726812816</v>
      </c>
      <c r="P24" s="9"/>
    </row>
    <row r="25" spans="1:16">
      <c r="A25" s="12"/>
      <c r="B25" s="23">
        <v>343.5</v>
      </c>
      <c r="C25" s="19" t="s">
        <v>35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715680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715680</v>
      </c>
      <c r="O25" s="44">
        <f t="shared" si="2"/>
        <v>402.29342327150084</v>
      </c>
      <c r="P25" s="9"/>
    </row>
    <row r="26" spans="1:16">
      <c r="A26" s="12"/>
      <c r="B26" s="23">
        <v>343.9</v>
      </c>
      <c r="C26" s="19" t="s">
        <v>63</v>
      </c>
      <c r="D26" s="43">
        <v>3200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3200</v>
      </c>
      <c r="O26" s="44">
        <f t="shared" si="2"/>
        <v>1.7987633501967397</v>
      </c>
      <c r="P26" s="9"/>
    </row>
    <row r="27" spans="1:16">
      <c r="A27" s="12"/>
      <c r="B27" s="23">
        <v>344.3</v>
      </c>
      <c r="C27" s="19" t="s">
        <v>83</v>
      </c>
      <c r="D27" s="43">
        <v>79229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79229</v>
      </c>
      <c r="O27" s="44">
        <f t="shared" si="2"/>
        <v>44.535694210230467</v>
      </c>
      <c r="P27" s="9"/>
    </row>
    <row r="28" spans="1:16" ht="15.75">
      <c r="A28" s="27" t="s">
        <v>103</v>
      </c>
      <c r="B28" s="28"/>
      <c r="C28" s="29"/>
      <c r="D28" s="30">
        <f t="shared" ref="D28:M28" si="6">SUM(D29:D29)</f>
        <v>10472</v>
      </c>
      <c r="E28" s="30">
        <f t="shared" si="6"/>
        <v>0</v>
      </c>
      <c r="F28" s="30">
        <f t="shared" si="6"/>
        <v>0</v>
      </c>
      <c r="G28" s="30">
        <f t="shared" si="6"/>
        <v>0</v>
      </c>
      <c r="H28" s="30">
        <f t="shared" si="6"/>
        <v>0</v>
      </c>
      <c r="I28" s="30">
        <f t="shared" si="6"/>
        <v>0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1"/>
        <v>10472</v>
      </c>
      <c r="O28" s="42">
        <f t="shared" si="2"/>
        <v>5.8864530635188306</v>
      </c>
      <c r="P28" s="10"/>
    </row>
    <row r="29" spans="1:16">
      <c r="A29" s="45"/>
      <c r="B29" s="46">
        <v>359</v>
      </c>
      <c r="C29" s="47" t="s">
        <v>104</v>
      </c>
      <c r="D29" s="43">
        <v>10472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10472</v>
      </c>
      <c r="O29" s="44">
        <f t="shared" si="2"/>
        <v>5.8864530635188306</v>
      </c>
      <c r="P29" s="9"/>
    </row>
    <row r="30" spans="1:16" ht="15.75">
      <c r="A30" s="27" t="s">
        <v>2</v>
      </c>
      <c r="B30" s="28"/>
      <c r="C30" s="29"/>
      <c r="D30" s="30">
        <f t="shared" ref="D30:M30" si="7">SUM(D31:D33)</f>
        <v>493357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15259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78180</v>
      </c>
      <c r="N30" s="30">
        <f t="shared" si="1"/>
        <v>586796</v>
      </c>
      <c r="O30" s="42">
        <f t="shared" si="2"/>
        <v>329.84598088813942</v>
      </c>
      <c r="P30" s="10"/>
    </row>
    <row r="31" spans="1:16">
      <c r="A31" s="12"/>
      <c r="B31" s="23">
        <v>361.1</v>
      </c>
      <c r="C31" s="19" t="s">
        <v>40</v>
      </c>
      <c r="D31" s="43">
        <v>1006</v>
      </c>
      <c r="E31" s="43">
        <v>0</v>
      </c>
      <c r="F31" s="43">
        <v>0</v>
      </c>
      <c r="G31" s="43">
        <v>0</v>
      </c>
      <c r="H31" s="43">
        <v>0</v>
      </c>
      <c r="I31" s="43">
        <v>625</v>
      </c>
      <c r="J31" s="43">
        <v>0</v>
      </c>
      <c r="K31" s="43">
        <v>0</v>
      </c>
      <c r="L31" s="43">
        <v>0</v>
      </c>
      <c r="M31" s="43">
        <v>67</v>
      </c>
      <c r="N31" s="43">
        <f t="shared" si="1"/>
        <v>1698</v>
      </c>
      <c r="O31" s="44">
        <f t="shared" si="2"/>
        <v>0.95446880269814505</v>
      </c>
      <c r="P31" s="9"/>
    </row>
    <row r="32" spans="1:16">
      <c r="A32" s="12"/>
      <c r="B32" s="23">
        <v>362</v>
      </c>
      <c r="C32" s="19" t="s">
        <v>41</v>
      </c>
      <c r="D32" s="43">
        <v>28426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28426</v>
      </c>
      <c r="O32" s="44">
        <f t="shared" si="2"/>
        <v>15.978639685216415</v>
      </c>
      <c r="P32" s="9"/>
    </row>
    <row r="33" spans="1:119">
      <c r="A33" s="12"/>
      <c r="B33" s="23">
        <v>369.9</v>
      </c>
      <c r="C33" s="19" t="s">
        <v>42</v>
      </c>
      <c r="D33" s="43">
        <v>463925</v>
      </c>
      <c r="E33" s="43">
        <v>0</v>
      </c>
      <c r="F33" s="43">
        <v>0</v>
      </c>
      <c r="G33" s="43">
        <v>0</v>
      </c>
      <c r="H33" s="43">
        <v>0</v>
      </c>
      <c r="I33" s="43">
        <v>14634</v>
      </c>
      <c r="J33" s="43">
        <v>0</v>
      </c>
      <c r="K33" s="43">
        <v>0</v>
      </c>
      <c r="L33" s="43">
        <v>0</v>
      </c>
      <c r="M33" s="43">
        <v>78113</v>
      </c>
      <c r="N33" s="43">
        <f t="shared" si="1"/>
        <v>556672</v>
      </c>
      <c r="O33" s="44">
        <f t="shared" si="2"/>
        <v>312.91287240022484</v>
      </c>
      <c r="P33" s="9"/>
    </row>
    <row r="34" spans="1:119" ht="15.75">
      <c r="A34" s="27" t="s">
        <v>31</v>
      </c>
      <c r="B34" s="28"/>
      <c r="C34" s="29"/>
      <c r="D34" s="30">
        <f t="shared" ref="D34:M34" si="8">SUM(D35:D35)</f>
        <v>19000</v>
      </c>
      <c r="E34" s="30">
        <f t="shared" si="8"/>
        <v>0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0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si="1"/>
        <v>19000</v>
      </c>
      <c r="O34" s="42">
        <f t="shared" si="2"/>
        <v>10.680157391793141</v>
      </c>
      <c r="P34" s="9"/>
    </row>
    <row r="35" spans="1:119" ht="15.75" thickBot="1">
      <c r="A35" s="12"/>
      <c r="B35" s="23">
        <v>381</v>
      </c>
      <c r="C35" s="19" t="s">
        <v>43</v>
      </c>
      <c r="D35" s="43">
        <v>19000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"/>
        <v>19000</v>
      </c>
      <c r="O35" s="44">
        <f t="shared" si="2"/>
        <v>10.680157391793141</v>
      </c>
      <c r="P35" s="9"/>
    </row>
    <row r="36" spans="1:119" ht="16.5" thickBot="1">
      <c r="A36" s="13" t="s">
        <v>38</v>
      </c>
      <c r="B36" s="21"/>
      <c r="C36" s="20"/>
      <c r="D36" s="14">
        <f t="shared" ref="D36:M36" si="9">SUM(D5,D12,D15,D22,D28,D30,D34)</f>
        <v>1269938</v>
      </c>
      <c r="E36" s="14">
        <f t="shared" si="9"/>
        <v>0</v>
      </c>
      <c r="F36" s="14">
        <f t="shared" si="9"/>
        <v>0</v>
      </c>
      <c r="G36" s="14">
        <f t="shared" si="9"/>
        <v>0</v>
      </c>
      <c r="H36" s="14">
        <f t="shared" si="9"/>
        <v>0</v>
      </c>
      <c r="I36" s="14">
        <f t="shared" si="9"/>
        <v>1215424</v>
      </c>
      <c r="J36" s="14">
        <f t="shared" si="9"/>
        <v>0</v>
      </c>
      <c r="K36" s="14">
        <f t="shared" si="9"/>
        <v>0</v>
      </c>
      <c r="L36" s="14">
        <f t="shared" si="9"/>
        <v>0</v>
      </c>
      <c r="M36" s="14">
        <f t="shared" si="9"/>
        <v>128462</v>
      </c>
      <c r="N36" s="14">
        <f t="shared" si="1"/>
        <v>2613824</v>
      </c>
      <c r="O36" s="36">
        <f t="shared" si="2"/>
        <v>1469.2658797077011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5" t="s">
        <v>111</v>
      </c>
      <c r="M38" s="115"/>
      <c r="N38" s="115"/>
      <c r="O38" s="40">
        <v>1779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58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346491</v>
      </c>
      <c r="E5" s="25">
        <f t="shared" si="0"/>
        <v>51482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397973</v>
      </c>
      <c r="O5" s="31">
        <f t="shared" ref="O5:O38" si="1">(N5/O$40)</f>
        <v>219.51075565361279</v>
      </c>
      <c r="P5" s="6"/>
    </row>
    <row r="6" spans="1:133">
      <c r="A6" s="12"/>
      <c r="B6" s="23">
        <v>311</v>
      </c>
      <c r="C6" s="19" t="s">
        <v>1</v>
      </c>
      <c r="D6" s="43">
        <v>77568</v>
      </c>
      <c r="E6" s="43">
        <v>51482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129050</v>
      </c>
      <c r="O6" s="44">
        <f t="shared" si="1"/>
        <v>71.180364037506891</v>
      </c>
      <c r="P6" s="9"/>
    </row>
    <row r="7" spans="1:133">
      <c r="A7" s="12"/>
      <c r="B7" s="23">
        <v>312.10000000000002</v>
      </c>
      <c r="C7" s="19" t="s">
        <v>9</v>
      </c>
      <c r="D7" s="43">
        <v>42771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42771</v>
      </c>
      <c r="O7" s="44">
        <f t="shared" si="1"/>
        <v>23.591285162713735</v>
      </c>
      <c r="P7" s="9"/>
    </row>
    <row r="8" spans="1:133">
      <c r="A8" s="12"/>
      <c r="B8" s="23">
        <v>312.60000000000002</v>
      </c>
      <c r="C8" s="19" t="s">
        <v>10</v>
      </c>
      <c r="D8" s="43">
        <v>115971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115971</v>
      </c>
      <c r="O8" s="44">
        <f t="shared" si="1"/>
        <v>63.966354109211252</v>
      </c>
      <c r="P8" s="9"/>
    </row>
    <row r="9" spans="1:133">
      <c r="A9" s="12"/>
      <c r="B9" s="23">
        <v>314.10000000000002</v>
      </c>
      <c r="C9" s="19" t="s">
        <v>11</v>
      </c>
      <c r="D9" s="43">
        <v>36521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36521</v>
      </c>
      <c r="O9" s="44">
        <f t="shared" si="1"/>
        <v>20.143960286817428</v>
      </c>
      <c r="P9" s="9"/>
    </row>
    <row r="10" spans="1:133">
      <c r="A10" s="12"/>
      <c r="B10" s="23">
        <v>314.39999999999998</v>
      </c>
      <c r="C10" s="19" t="s">
        <v>53</v>
      </c>
      <c r="D10" s="43">
        <v>3316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3316</v>
      </c>
      <c r="O10" s="44">
        <f t="shared" si="1"/>
        <v>1.8290126861555434</v>
      </c>
      <c r="P10" s="9"/>
    </row>
    <row r="11" spans="1:133">
      <c r="A11" s="12"/>
      <c r="B11" s="23">
        <v>315</v>
      </c>
      <c r="C11" s="19" t="s">
        <v>75</v>
      </c>
      <c r="D11" s="43">
        <v>59038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59038</v>
      </c>
      <c r="O11" s="44">
        <f t="shared" si="1"/>
        <v>32.56370656370656</v>
      </c>
      <c r="P11" s="9"/>
    </row>
    <row r="12" spans="1:133">
      <c r="A12" s="12"/>
      <c r="B12" s="23">
        <v>316</v>
      </c>
      <c r="C12" s="19" t="s">
        <v>76</v>
      </c>
      <c r="D12" s="43">
        <v>11306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11306</v>
      </c>
      <c r="O12" s="44">
        <f t="shared" si="1"/>
        <v>6.2360728075013787</v>
      </c>
      <c r="P12" s="9"/>
    </row>
    <row r="13" spans="1:133" ht="15.75">
      <c r="A13" s="27" t="s">
        <v>14</v>
      </c>
      <c r="B13" s="28"/>
      <c r="C13" s="29"/>
      <c r="D13" s="30">
        <f t="shared" ref="D13:M13" si="3">SUM(D14:D15)</f>
        <v>134546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>SUM(D13:M13)</f>
        <v>134546</v>
      </c>
      <c r="O13" s="42">
        <f t="shared" si="1"/>
        <v>74.211803640375066</v>
      </c>
      <c r="P13" s="10"/>
    </row>
    <row r="14" spans="1:133">
      <c r="A14" s="12"/>
      <c r="B14" s="23">
        <v>323.10000000000002</v>
      </c>
      <c r="C14" s="19" t="s">
        <v>15</v>
      </c>
      <c r="D14" s="43">
        <v>130726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130726</v>
      </c>
      <c r="O14" s="44">
        <f t="shared" si="1"/>
        <v>72.104798676227247</v>
      </c>
      <c r="P14" s="9"/>
    </row>
    <row r="15" spans="1:133">
      <c r="A15" s="12"/>
      <c r="B15" s="23">
        <v>329</v>
      </c>
      <c r="C15" s="19" t="s">
        <v>16</v>
      </c>
      <c r="D15" s="43">
        <v>3820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3820</v>
      </c>
      <c r="O15" s="44">
        <f t="shared" si="1"/>
        <v>2.1070049641478215</v>
      </c>
      <c r="P15" s="9"/>
    </row>
    <row r="16" spans="1:133" ht="15.75">
      <c r="A16" s="27" t="s">
        <v>17</v>
      </c>
      <c r="B16" s="28"/>
      <c r="C16" s="29"/>
      <c r="D16" s="30">
        <f t="shared" ref="D16:M16" si="4">SUM(D17:D23)</f>
        <v>149554</v>
      </c>
      <c r="E16" s="30">
        <f t="shared" si="4"/>
        <v>0</v>
      </c>
      <c r="F16" s="30">
        <f t="shared" si="4"/>
        <v>0</v>
      </c>
      <c r="G16" s="30">
        <f t="shared" si="4"/>
        <v>5443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>SUM(D16:M16)</f>
        <v>154997</v>
      </c>
      <c r="O16" s="42">
        <f t="shared" si="1"/>
        <v>85.492002206287921</v>
      </c>
      <c r="P16" s="10"/>
    </row>
    <row r="17" spans="1:16">
      <c r="A17" s="12"/>
      <c r="B17" s="23">
        <v>331.5</v>
      </c>
      <c r="C17" s="19" t="s">
        <v>98</v>
      </c>
      <c r="D17" s="43">
        <v>0</v>
      </c>
      <c r="E17" s="43">
        <v>0</v>
      </c>
      <c r="F17" s="43">
        <v>0</v>
      </c>
      <c r="G17" s="43">
        <v>5443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>SUM(D17:M17)</f>
        <v>5443</v>
      </c>
      <c r="O17" s="44">
        <f t="shared" si="1"/>
        <v>3.0022062879205738</v>
      </c>
      <c r="P17" s="9"/>
    </row>
    <row r="18" spans="1:16">
      <c r="A18" s="12"/>
      <c r="B18" s="23">
        <v>334.7</v>
      </c>
      <c r="C18" s="19" t="s">
        <v>89</v>
      </c>
      <c r="D18" s="43">
        <v>7874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7874</v>
      </c>
      <c r="O18" s="44">
        <f t="shared" si="1"/>
        <v>4.3430777716492006</v>
      </c>
      <c r="P18" s="9"/>
    </row>
    <row r="19" spans="1:16">
      <c r="A19" s="12"/>
      <c r="B19" s="23">
        <v>335.12</v>
      </c>
      <c r="C19" s="19" t="s">
        <v>78</v>
      </c>
      <c r="D19" s="43">
        <v>68541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68541</v>
      </c>
      <c r="O19" s="44">
        <f t="shared" si="1"/>
        <v>37.805295091009377</v>
      </c>
      <c r="P19" s="9"/>
    </row>
    <row r="20" spans="1:16">
      <c r="A20" s="12"/>
      <c r="B20" s="23">
        <v>335.14</v>
      </c>
      <c r="C20" s="19" t="s">
        <v>79</v>
      </c>
      <c r="D20" s="43">
        <v>832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832</v>
      </c>
      <c r="O20" s="44">
        <f t="shared" si="1"/>
        <v>0.45890788747931605</v>
      </c>
      <c r="P20" s="9"/>
    </row>
    <row r="21" spans="1:16">
      <c r="A21" s="12"/>
      <c r="B21" s="23">
        <v>335.15</v>
      </c>
      <c r="C21" s="19" t="s">
        <v>80</v>
      </c>
      <c r="D21" s="43">
        <v>352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352</v>
      </c>
      <c r="O21" s="44">
        <f t="shared" si="1"/>
        <v>0.19415333701047988</v>
      </c>
      <c r="P21" s="9"/>
    </row>
    <row r="22" spans="1:16">
      <c r="A22" s="12"/>
      <c r="B22" s="23">
        <v>335.18</v>
      </c>
      <c r="C22" s="19" t="s">
        <v>82</v>
      </c>
      <c r="D22" s="43">
        <v>50535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50535</v>
      </c>
      <c r="O22" s="44">
        <f t="shared" si="1"/>
        <v>27.873690016547158</v>
      </c>
      <c r="P22" s="9"/>
    </row>
    <row r="23" spans="1:16">
      <c r="A23" s="12"/>
      <c r="B23" s="23">
        <v>335.49</v>
      </c>
      <c r="C23" s="19" t="s">
        <v>101</v>
      </c>
      <c r="D23" s="43">
        <v>21420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21420</v>
      </c>
      <c r="O23" s="44">
        <f t="shared" si="1"/>
        <v>11.814671814671815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SUM(D25:D29)</f>
        <v>79436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1203506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ref="N24:N38" si="7">SUM(D24:M24)</f>
        <v>1282942</v>
      </c>
      <c r="O24" s="42">
        <f t="shared" si="1"/>
        <v>707.63485934914502</v>
      </c>
      <c r="P24" s="10"/>
    </row>
    <row r="25" spans="1:16">
      <c r="A25" s="12"/>
      <c r="B25" s="23">
        <v>343.3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295357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295357</v>
      </c>
      <c r="O25" s="44">
        <f t="shared" si="1"/>
        <v>162.91064533921676</v>
      </c>
      <c r="P25" s="9"/>
    </row>
    <row r="26" spans="1:16">
      <c r="A26" s="12"/>
      <c r="B26" s="23">
        <v>343.4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183212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183212</v>
      </c>
      <c r="O26" s="44">
        <f t="shared" si="1"/>
        <v>101.0546056260342</v>
      </c>
      <c r="P26" s="9"/>
    </row>
    <row r="27" spans="1:16">
      <c r="A27" s="12"/>
      <c r="B27" s="23">
        <v>343.5</v>
      </c>
      <c r="C27" s="19" t="s">
        <v>35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724937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724937</v>
      </c>
      <c r="O27" s="44">
        <f t="shared" si="1"/>
        <v>399.85493656922228</v>
      </c>
      <c r="P27" s="9"/>
    </row>
    <row r="28" spans="1:16">
      <c r="A28" s="12"/>
      <c r="B28" s="23">
        <v>343.9</v>
      </c>
      <c r="C28" s="19" t="s">
        <v>63</v>
      </c>
      <c r="D28" s="43">
        <v>1300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1300</v>
      </c>
      <c r="O28" s="44">
        <f t="shared" si="1"/>
        <v>0.71704357418643128</v>
      </c>
      <c r="P28" s="9"/>
    </row>
    <row r="29" spans="1:16">
      <c r="A29" s="12"/>
      <c r="B29" s="23">
        <v>344.9</v>
      </c>
      <c r="C29" s="19" t="s">
        <v>102</v>
      </c>
      <c r="D29" s="43">
        <v>78136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78136</v>
      </c>
      <c r="O29" s="44">
        <f t="shared" si="1"/>
        <v>43.097628240485385</v>
      </c>
      <c r="P29" s="9"/>
    </row>
    <row r="30" spans="1:16" ht="15.75">
      <c r="A30" s="27" t="s">
        <v>103</v>
      </c>
      <c r="B30" s="28"/>
      <c r="C30" s="29"/>
      <c r="D30" s="30">
        <f t="shared" ref="D30:M30" si="8">SUM(D31:D31)</f>
        <v>10999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30">
        <f t="shared" si="8"/>
        <v>0</v>
      </c>
      <c r="N30" s="30">
        <f t="shared" si="7"/>
        <v>10999</v>
      </c>
      <c r="O30" s="42">
        <f t="shared" si="1"/>
        <v>6.0667402095973522</v>
      </c>
      <c r="P30" s="10"/>
    </row>
    <row r="31" spans="1:16">
      <c r="A31" s="45"/>
      <c r="B31" s="46">
        <v>359</v>
      </c>
      <c r="C31" s="47" t="s">
        <v>104</v>
      </c>
      <c r="D31" s="43">
        <v>10999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10999</v>
      </c>
      <c r="O31" s="44">
        <f t="shared" si="1"/>
        <v>6.0667402095973522</v>
      </c>
      <c r="P31" s="9"/>
    </row>
    <row r="32" spans="1:16" ht="15.75">
      <c r="A32" s="27" t="s">
        <v>2</v>
      </c>
      <c r="B32" s="28"/>
      <c r="C32" s="29"/>
      <c r="D32" s="30">
        <f t="shared" ref="D32:M32" si="9">SUM(D33:D35)</f>
        <v>54285</v>
      </c>
      <c r="E32" s="30">
        <f t="shared" si="9"/>
        <v>1003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6927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7"/>
        <v>62215</v>
      </c>
      <c r="O32" s="42">
        <f t="shared" si="1"/>
        <v>34.316050744622174</v>
      </c>
      <c r="P32" s="10"/>
    </row>
    <row r="33" spans="1:119">
      <c r="A33" s="12"/>
      <c r="B33" s="23">
        <v>361.1</v>
      </c>
      <c r="C33" s="19" t="s">
        <v>40</v>
      </c>
      <c r="D33" s="43">
        <v>687</v>
      </c>
      <c r="E33" s="43">
        <v>419</v>
      </c>
      <c r="F33" s="43">
        <v>0</v>
      </c>
      <c r="G33" s="43">
        <v>0</v>
      </c>
      <c r="H33" s="43">
        <v>0</v>
      </c>
      <c r="I33" s="43">
        <v>610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1716</v>
      </c>
      <c r="O33" s="44">
        <f t="shared" si="1"/>
        <v>0.94649751792608938</v>
      </c>
      <c r="P33" s="9"/>
    </row>
    <row r="34" spans="1:119">
      <c r="A34" s="12"/>
      <c r="B34" s="23">
        <v>362</v>
      </c>
      <c r="C34" s="19" t="s">
        <v>41</v>
      </c>
      <c r="D34" s="43">
        <v>31565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31565</v>
      </c>
      <c r="O34" s="44">
        <f t="shared" si="1"/>
        <v>17.410369553226698</v>
      </c>
      <c r="P34" s="9"/>
    </row>
    <row r="35" spans="1:119">
      <c r="A35" s="12"/>
      <c r="B35" s="23">
        <v>369.9</v>
      </c>
      <c r="C35" s="19" t="s">
        <v>42</v>
      </c>
      <c r="D35" s="43">
        <v>22033</v>
      </c>
      <c r="E35" s="43">
        <v>584</v>
      </c>
      <c r="F35" s="43">
        <v>0</v>
      </c>
      <c r="G35" s="43">
        <v>0</v>
      </c>
      <c r="H35" s="43">
        <v>0</v>
      </c>
      <c r="I35" s="43">
        <v>6317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28934</v>
      </c>
      <c r="O35" s="44">
        <f t="shared" si="1"/>
        <v>15.959183673469388</v>
      </c>
      <c r="P35" s="9"/>
    </row>
    <row r="36" spans="1:119" ht="15.75">
      <c r="A36" s="27" t="s">
        <v>31</v>
      </c>
      <c r="B36" s="28"/>
      <c r="C36" s="29"/>
      <c r="D36" s="30">
        <f t="shared" ref="D36:M36" si="10">SUM(D37:D37)</f>
        <v>78107</v>
      </c>
      <c r="E36" s="30">
        <f t="shared" si="10"/>
        <v>852</v>
      </c>
      <c r="F36" s="30">
        <f t="shared" si="10"/>
        <v>0</v>
      </c>
      <c r="G36" s="30">
        <f t="shared" si="10"/>
        <v>0</v>
      </c>
      <c r="H36" s="30">
        <f t="shared" si="10"/>
        <v>0</v>
      </c>
      <c r="I36" s="30">
        <f t="shared" si="10"/>
        <v>5266</v>
      </c>
      <c r="J36" s="30">
        <f t="shared" si="10"/>
        <v>0</v>
      </c>
      <c r="K36" s="30">
        <f t="shared" si="10"/>
        <v>0</v>
      </c>
      <c r="L36" s="30">
        <f t="shared" si="10"/>
        <v>0</v>
      </c>
      <c r="M36" s="30">
        <f t="shared" si="10"/>
        <v>0</v>
      </c>
      <c r="N36" s="30">
        <f t="shared" si="7"/>
        <v>84225</v>
      </c>
      <c r="O36" s="42">
        <f t="shared" si="1"/>
        <v>46.456150027578602</v>
      </c>
      <c r="P36" s="9"/>
    </row>
    <row r="37" spans="1:119" ht="15.75" thickBot="1">
      <c r="A37" s="12"/>
      <c r="B37" s="23">
        <v>381</v>
      </c>
      <c r="C37" s="19" t="s">
        <v>43</v>
      </c>
      <c r="D37" s="43">
        <v>78107</v>
      </c>
      <c r="E37" s="43">
        <v>852</v>
      </c>
      <c r="F37" s="43">
        <v>0</v>
      </c>
      <c r="G37" s="43">
        <v>0</v>
      </c>
      <c r="H37" s="43">
        <v>0</v>
      </c>
      <c r="I37" s="43">
        <v>5266</v>
      </c>
      <c r="J37" s="43">
        <v>0</v>
      </c>
      <c r="K37" s="43">
        <v>0</v>
      </c>
      <c r="L37" s="43">
        <v>0</v>
      </c>
      <c r="M37" s="43">
        <v>0</v>
      </c>
      <c r="N37" s="43">
        <f t="shared" si="7"/>
        <v>84225</v>
      </c>
      <c r="O37" s="44">
        <f t="shared" si="1"/>
        <v>46.456150027578602</v>
      </c>
      <c r="P37" s="9"/>
    </row>
    <row r="38" spans="1:119" ht="16.5" thickBot="1">
      <c r="A38" s="13" t="s">
        <v>38</v>
      </c>
      <c r="B38" s="21"/>
      <c r="C38" s="20"/>
      <c r="D38" s="14">
        <f t="shared" ref="D38:M38" si="11">SUM(D5,D13,D16,D24,D30,D32,D36)</f>
        <v>853418</v>
      </c>
      <c r="E38" s="14">
        <f t="shared" si="11"/>
        <v>53337</v>
      </c>
      <c r="F38" s="14">
        <f t="shared" si="11"/>
        <v>0</v>
      </c>
      <c r="G38" s="14">
        <f t="shared" si="11"/>
        <v>5443</v>
      </c>
      <c r="H38" s="14">
        <f t="shared" si="11"/>
        <v>0</v>
      </c>
      <c r="I38" s="14">
        <f t="shared" si="11"/>
        <v>1215699</v>
      </c>
      <c r="J38" s="14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si="11"/>
        <v>0</v>
      </c>
      <c r="N38" s="14">
        <f t="shared" si="7"/>
        <v>2127897</v>
      </c>
      <c r="O38" s="36">
        <f t="shared" si="1"/>
        <v>1173.688361831219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7"/>
      <c r="B40" s="38"/>
      <c r="C40" s="38"/>
      <c r="D40" s="39"/>
      <c r="E40" s="39"/>
      <c r="F40" s="39"/>
      <c r="G40" s="39"/>
      <c r="H40" s="39"/>
      <c r="I40" s="39"/>
      <c r="J40" s="39"/>
      <c r="K40" s="39"/>
      <c r="L40" s="115" t="s">
        <v>107</v>
      </c>
      <c r="M40" s="115"/>
      <c r="N40" s="115"/>
      <c r="O40" s="40">
        <v>1813</v>
      </c>
    </row>
    <row r="41" spans="1:119">
      <c r="A41" s="116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  <row r="42" spans="1:119" ht="15.75" customHeight="1" thickBot="1">
      <c r="A42" s="117" t="s">
        <v>58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310343</v>
      </c>
      <c r="E5" s="25">
        <f t="shared" si="0"/>
        <v>50314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360657</v>
      </c>
      <c r="O5" s="31">
        <f t="shared" ref="O5:O40" si="1">(N5/O$42)</f>
        <v>198.38118811881188</v>
      </c>
      <c r="P5" s="6"/>
    </row>
    <row r="6" spans="1:133">
      <c r="A6" s="12"/>
      <c r="B6" s="23">
        <v>311</v>
      </c>
      <c r="C6" s="19" t="s">
        <v>1</v>
      </c>
      <c r="D6" s="43">
        <v>66726</v>
      </c>
      <c r="E6" s="43">
        <v>50314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117040</v>
      </c>
      <c r="O6" s="44">
        <f t="shared" si="1"/>
        <v>64.378437843784383</v>
      </c>
      <c r="P6" s="9"/>
    </row>
    <row r="7" spans="1:133">
      <c r="A7" s="12"/>
      <c r="B7" s="23">
        <v>312.10000000000002</v>
      </c>
      <c r="C7" s="19" t="s">
        <v>9</v>
      </c>
      <c r="D7" s="43">
        <v>40815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40815</v>
      </c>
      <c r="O7" s="44">
        <f t="shared" si="1"/>
        <v>22.450495049504951</v>
      </c>
      <c r="P7" s="9"/>
    </row>
    <row r="8" spans="1:133">
      <c r="A8" s="12"/>
      <c r="B8" s="23">
        <v>312.60000000000002</v>
      </c>
      <c r="C8" s="19" t="s">
        <v>10</v>
      </c>
      <c r="D8" s="43">
        <v>110280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110280</v>
      </c>
      <c r="O8" s="44">
        <f t="shared" si="1"/>
        <v>60.660066006600658</v>
      </c>
      <c r="P8" s="9"/>
    </row>
    <row r="9" spans="1:133">
      <c r="A9" s="12"/>
      <c r="B9" s="23">
        <v>314.10000000000002</v>
      </c>
      <c r="C9" s="19" t="s">
        <v>11</v>
      </c>
      <c r="D9" s="43">
        <v>34068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34068</v>
      </c>
      <c r="O9" s="44">
        <f t="shared" si="1"/>
        <v>18.739273927392738</v>
      </c>
      <c r="P9" s="9"/>
    </row>
    <row r="10" spans="1:133">
      <c r="A10" s="12"/>
      <c r="B10" s="23">
        <v>314.39999999999998</v>
      </c>
      <c r="C10" s="19" t="s">
        <v>53</v>
      </c>
      <c r="D10" s="43">
        <v>2130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2130</v>
      </c>
      <c r="O10" s="44">
        <f t="shared" si="1"/>
        <v>1.1716171617161717</v>
      </c>
      <c r="P10" s="9"/>
    </row>
    <row r="11" spans="1:133">
      <c r="A11" s="12"/>
      <c r="B11" s="23">
        <v>315</v>
      </c>
      <c r="C11" s="19" t="s">
        <v>75</v>
      </c>
      <c r="D11" s="43">
        <v>51275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51275</v>
      </c>
      <c r="O11" s="44">
        <f t="shared" si="1"/>
        <v>28.204070407040703</v>
      </c>
      <c r="P11" s="9"/>
    </row>
    <row r="12" spans="1:133">
      <c r="A12" s="12"/>
      <c r="B12" s="23">
        <v>316</v>
      </c>
      <c r="C12" s="19" t="s">
        <v>76</v>
      </c>
      <c r="D12" s="43">
        <v>5049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5049</v>
      </c>
      <c r="O12" s="44">
        <f t="shared" si="1"/>
        <v>2.777227722772277</v>
      </c>
      <c r="P12" s="9"/>
    </row>
    <row r="13" spans="1:133" ht="15.75">
      <c r="A13" s="27" t="s">
        <v>14</v>
      </c>
      <c r="B13" s="28"/>
      <c r="C13" s="29"/>
      <c r="D13" s="30">
        <f t="shared" ref="D13:M13" si="3">SUM(D14:D15)</f>
        <v>133753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18" si="4">SUM(D13:M13)</f>
        <v>133753</v>
      </c>
      <c r="O13" s="42">
        <f t="shared" si="1"/>
        <v>73.571507150715078</v>
      </c>
      <c r="P13" s="10"/>
    </row>
    <row r="14" spans="1:133">
      <c r="A14" s="12"/>
      <c r="B14" s="23">
        <v>323.10000000000002</v>
      </c>
      <c r="C14" s="19" t="s">
        <v>15</v>
      </c>
      <c r="D14" s="43">
        <v>132953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132953</v>
      </c>
      <c r="O14" s="44">
        <f t="shared" si="1"/>
        <v>73.13146314631463</v>
      </c>
      <c r="P14" s="9"/>
    </row>
    <row r="15" spans="1:133">
      <c r="A15" s="12"/>
      <c r="B15" s="23">
        <v>329</v>
      </c>
      <c r="C15" s="19" t="s">
        <v>16</v>
      </c>
      <c r="D15" s="43">
        <v>800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800</v>
      </c>
      <c r="O15" s="44">
        <f t="shared" si="1"/>
        <v>0.44004400440044006</v>
      </c>
      <c r="P15" s="9"/>
    </row>
    <row r="16" spans="1:133" ht="15.75">
      <c r="A16" s="27" t="s">
        <v>17</v>
      </c>
      <c r="B16" s="28"/>
      <c r="C16" s="29"/>
      <c r="D16" s="30">
        <f t="shared" ref="D16:M16" si="5">SUM(D17:D24)</f>
        <v>257924</v>
      </c>
      <c r="E16" s="30">
        <f t="shared" si="5"/>
        <v>0</v>
      </c>
      <c r="F16" s="30">
        <f t="shared" si="5"/>
        <v>0</v>
      </c>
      <c r="G16" s="30">
        <f t="shared" si="5"/>
        <v>235294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493218</v>
      </c>
      <c r="O16" s="42">
        <f t="shared" si="1"/>
        <v>271.29702970297029</v>
      </c>
      <c r="P16" s="10"/>
    </row>
    <row r="17" spans="1:16">
      <c r="A17" s="12"/>
      <c r="B17" s="23">
        <v>331.5</v>
      </c>
      <c r="C17" s="19" t="s">
        <v>98</v>
      </c>
      <c r="D17" s="43">
        <v>0</v>
      </c>
      <c r="E17" s="43">
        <v>0</v>
      </c>
      <c r="F17" s="43">
        <v>0</v>
      </c>
      <c r="G17" s="43">
        <v>169924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169924</v>
      </c>
      <c r="O17" s="44">
        <f t="shared" si="1"/>
        <v>93.467546754675467</v>
      </c>
      <c r="P17" s="9"/>
    </row>
    <row r="18" spans="1:16">
      <c r="A18" s="12"/>
      <c r="B18" s="23">
        <v>333</v>
      </c>
      <c r="C18" s="19" t="s">
        <v>55</v>
      </c>
      <c r="D18" s="43">
        <v>10568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10568</v>
      </c>
      <c r="O18" s="44">
        <f t="shared" si="1"/>
        <v>5.812981298129813</v>
      </c>
      <c r="P18" s="9"/>
    </row>
    <row r="19" spans="1:16">
      <c r="A19" s="12"/>
      <c r="B19" s="23">
        <v>334.7</v>
      </c>
      <c r="C19" s="19" t="s">
        <v>89</v>
      </c>
      <c r="D19" s="43">
        <v>110193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6">SUM(D19:M19)</f>
        <v>110193</v>
      </c>
      <c r="O19" s="44">
        <f t="shared" si="1"/>
        <v>60.612211221122109</v>
      </c>
      <c r="P19" s="9"/>
    </row>
    <row r="20" spans="1:16">
      <c r="A20" s="12"/>
      <c r="B20" s="23">
        <v>335.12</v>
      </c>
      <c r="C20" s="19" t="s">
        <v>78</v>
      </c>
      <c r="D20" s="43">
        <v>64717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64717</v>
      </c>
      <c r="O20" s="44">
        <f t="shared" si="1"/>
        <v>35.597909790979095</v>
      </c>
      <c r="P20" s="9"/>
    </row>
    <row r="21" spans="1:16">
      <c r="A21" s="12"/>
      <c r="B21" s="23">
        <v>335.14</v>
      </c>
      <c r="C21" s="19" t="s">
        <v>79</v>
      </c>
      <c r="D21" s="43">
        <v>1199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1199</v>
      </c>
      <c r="O21" s="44">
        <f t="shared" si="1"/>
        <v>0.65951595159515952</v>
      </c>
      <c r="P21" s="9"/>
    </row>
    <row r="22" spans="1:16">
      <c r="A22" s="12"/>
      <c r="B22" s="23">
        <v>335.15</v>
      </c>
      <c r="C22" s="19" t="s">
        <v>80</v>
      </c>
      <c r="D22" s="43">
        <v>352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352</v>
      </c>
      <c r="O22" s="44">
        <f t="shared" si="1"/>
        <v>0.19361936193619361</v>
      </c>
      <c r="P22" s="9"/>
    </row>
    <row r="23" spans="1:16">
      <c r="A23" s="12"/>
      <c r="B23" s="23">
        <v>335.18</v>
      </c>
      <c r="C23" s="19" t="s">
        <v>82</v>
      </c>
      <c r="D23" s="43">
        <v>50678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50678</v>
      </c>
      <c r="O23" s="44">
        <f t="shared" si="1"/>
        <v>27.875687568756877</v>
      </c>
      <c r="P23" s="9"/>
    </row>
    <row r="24" spans="1:16">
      <c r="A24" s="12"/>
      <c r="B24" s="23">
        <v>335.49</v>
      </c>
      <c r="C24" s="19" t="s">
        <v>101</v>
      </c>
      <c r="D24" s="43">
        <v>20217</v>
      </c>
      <c r="E24" s="43">
        <v>0</v>
      </c>
      <c r="F24" s="43">
        <v>0</v>
      </c>
      <c r="G24" s="43">
        <v>65370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85587</v>
      </c>
      <c r="O24" s="44">
        <f t="shared" si="1"/>
        <v>47.07755775577558</v>
      </c>
      <c r="P24" s="9"/>
    </row>
    <row r="25" spans="1:16" ht="15.75">
      <c r="A25" s="27" t="s">
        <v>30</v>
      </c>
      <c r="B25" s="28"/>
      <c r="C25" s="29"/>
      <c r="D25" s="30">
        <f t="shared" ref="D25:M25" si="7">SUM(D26:D31)</f>
        <v>80993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1220778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>SUM(D25:M25)</f>
        <v>1301771</v>
      </c>
      <c r="O25" s="42">
        <f t="shared" si="1"/>
        <v>716.04565456545652</v>
      </c>
      <c r="P25" s="10"/>
    </row>
    <row r="26" spans="1:16">
      <c r="A26" s="12"/>
      <c r="B26" s="23">
        <v>343.3</v>
      </c>
      <c r="C26" s="19" t="s">
        <v>33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310488</v>
      </c>
      <c r="J26" s="43">
        <v>0</v>
      </c>
      <c r="K26" s="43">
        <v>0</v>
      </c>
      <c r="L26" s="43">
        <v>0</v>
      </c>
      <c r="M26" s="43">
        <v>0</v>
      </c>
      <c r="N26" s="43">
        <f t="shared" ref="N26:N31" si="8">SUM(D26:M26)</f>
        <v>310488</v>
      </c>
      <c r="O26" s="44">
        <f t="shared" si="1"/>
        <v>170.78547854785478</v>
      </c>
      <c r="P26" s="9"/>
    </row>
    <row r="27" spans="1:16">
      <c r="A27" s="12"/>
      <c r="B27" s="23">
        <v>343.4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180747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180747</v>
      </c>
      <c r="O27" s="44">
        <f t="shared" si="1"/>
        <v>99.420792079207928</v>
      </c>
      <c r="P27" s="9"/>
    </row>
    <row r="28" spans="1:16">
      <c r="A28" s="12"/>
      <c r="B28" s="23">
        <v>343.5</v>
      </c>
      <c r="C28" s="19" t="s">
        <v>35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724414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724414</v>
      </c>
      <c r="O28" s="44">
        <f t="shared" si="1"/>
        <v>398.46754675467548</v>
      </c>
      <c r="P28" s="9"/>
    </row>
    <row r="29" spans="1:16">
      <c r="A29" s="12"/>
      <c r="B29" s="23">
        <v>343.9</v>
      </c>
      <c r="C29" s="19" t="s">
        <v>63</v>
      </c>
      <c r="D29" s="43">
        <v>3900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3900</v>
      </c>
      <c r="O29" s="44">
        <f t="shared" si="1"/>
        <v>2.1452145214521452</v>
      </c>
      <c r="P29" s="9"/>
    </row>
    <row r="30" spans="1:16">
      <c r="A30" s="12"/>
      <c r="B30" s="23">
        <v>344.9</v>
      </c>
      <c r="C30" s="19" t="s">
        <v>102</v>
      </c>
      <c r="D30" s="43">
        <v>77093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77093</v>
      </c>
      <c r="O30" s="44">
        <f t="shared" si="1"/>
        <v>42.405390539053904</v>
      </c>
      <c r="P30" s="9"/>
    </row>
    <row r="31" spans="1:16">
      <c r="A31" s="12"/>
      <c r="B31" s="23">
        <v>349</v>
      </c>
      <c r="C31" s="19" t="s">
        <v>70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5129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5129</v>
      </c>
      <c r="O31" s="44">
        <f t="shared" si="1"/>
        <v>2.8212321232123214</v>
      </c>
      <c r="P31" s="9"/>
    </row>
    <row r="32" spans="1:16" ht="15.75">
      <c r="A32" s="27" t="s">
        <v>103</v>
      </c>
      <c r="B32" s="28"/>
      <c r="C32" s="29"/>
      <c r="D32" s="30">
        <f t="shared" ref="D32:M32" si="9">SUM(D33:D33)</f>
        <v>2944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ref="N32:N40" si="10">SUM(D32:M32)</f>
        <v>2944</v>
      </c>
      <c r="O32" s="42">
        <f t="shared" si="1"/>
        <v>1.6193619361936193</v>
      </c>
      <c r="P32" s="10"/>
    </row>
    <row r="33" spans="1:119">
      <c r="A33" s="45"/>
      <c r="B33" s="46">
        <v>359</v>
      </c>
      <c r="C33" s="47" t="s">
        <v>104</v>
      </c>
      <c r="D33" s="43">
        <v>2944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0"/>
        <v>2944</v>
      </c>
      <c r="O33" s="44">
        <f t="shared" si="1"/>
        <v>1.6193619361936193</v>
      </c>
      <c r="P33" s="9"/>
    </row>
    <row r="34" spans="1:119" ht="15.75">
      <c r="A34" s="27" t="s">
        <v>2</v>
      </c>
      <c r="B34" s="28"/>
      <c r="C34" s="29"/>
      <c r="D34" s="30">
        <f t="shared" ref="D34:M34" si="11">SUM(D35:D37)</f>
        <v>51243</v>
      </c>
      <c r="E34" s="30">
        <f t="shared" si="11"/>
        <v>2980</v>
      </c>
      <c r="F34" s="30">
        <f t="shared" si="11"/>
        <v>0</v>
      </c>
      <c r="G34" s="30">
        <f t="shared" si="11"/>
        <v>315</v>
      </c>
      <c r="H34" s="30">
        <f t="shared" si="11"/>
        <v>0</v>
      </c>
      <c r="I34" s="30">
        <f t="shared" si="11"/>
        <v>674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10"/>
        <v>55212</v>
      </c>
      <c r="O34" s="42">
        <f t="shared" si="1"/>
        <v>30.369636963696369</v>
      </c>
      <c r="P34" s="10"/>
    </row>
    <row r="35" spans="1:119">
      <c r="A35" s="12"/>
      <c r="B35" s="23">
        <v>361.1</v>
      </c>
      <c r="C35" s="19" t="s">
        <v>40</v>
      </c>
      <c r="D35" s="43">
        <v>558</v>
      </c>
      <c r="E35" s="43">
        <v>415</v>
      </c>
      <c r="F35" s="43">
        <v>0</v>
      </c>
      <c r="G35" s="43">
        <v>0</v>
      </c>
      <c r="H35" s="43">
        <v>0</v>
      </c>
      <c r="I35" s="43">
        <v>674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0"/>
        <v>1647</v>
      </c>
      <c r="O35" s="44">
        <f t="shared" si="1"/>
        <v>0.90594059405940597</v>
      </c>
      <c r="P35" s="9"/>
    </row>
    <row r="36" spans="1:119">
      <c r="A36" s="12"/>
      <c r="B36" s="23">
        <v>362</v>
      </c>
      <c r="C36" s="19" t="s">
        <v>41</v>
      </c>
      <c r="D36" s="43">
        <v>30209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10"/>
        <v>30209</v>
      </c>
      <c r="O36" s="44">
        <f t="shared" si="1"/>
        <v>16.616611661166118</v>
      </c>
      <c r="P36" s="9"/>
    </row>
    <row r="37" spans="1:119">
      <c r="A37" s="12"/>
      <c r="B37" s="23">
        <v>369.9</v>
      </c>
      <c r="C37" s="19" t="s">
        <v>42</v>
      </c>
      <c r="D37" s="43">
        <v>20476</v>
      </c>
      <c r="E37" s="43">
        <v>2565</v>
      </c>
      <c r="F37" s="43">
        <v>0</v>
      </c>
      <c r="G37" s="43">
        <v>315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10"/>
        <v>23356</v>
      </c>
      <c r="O37" s="44">
        <f t="shared" si="1"/>
        <v>12.847084708470847</v>
      </c>
      <c r="P37" s="9"/>
    </row>
    <row r="38" spans="1:119" ht="15.75">
      <c r="A38" s="27" t="s">
        <v>31</v>
      </c>
      <c r="B38" s="28"/>
      <c r="C38" s="29"/>
      <c r="D38" s="30">
        <f t="shared" ref="D38:M38" si="12">SUM(D39:D39)</f>
        <v>89000</v>
      </c>
      <c r="E38" s="30">
        <f t="shared" si="12"/>
        <v>0</v>
      </c>
      <c r="F38" s="30">
        <f t="shared" si="12"/>
        <v>0</v>
      </c>
      <c r="G38" s="30">
        <f t="shared" si="12"/>
        <v>0</v>
      </c>
      <c r="H38" s="30">
        <f t="shared" si="12"/>
        <v>0</v>
      </c>
      <c r="I38" s="30">
        <f t="shared" si="12"/>
        <v>169924</v>
      </c>
      <c r="J38" s="30">
        <f t="shared" si="12"/>
        <v>0</v>
      </c>
      <c r="K38" s="30">
        <f t="shared" si="12"/>
        <v>0</v>
      </c>
      <c r="L38" s="30">
        <f t="shared" si="12"/>
        <v>0</v>
      </c>
      <c r="M38" s="30">
        <f t="shared" si="12"/>
        <v>0</v>
      </c>
      <c r="N38" s="30">
        <f t="shared" si="10"/>
        <v>258924</v>
      </c>
      <c r="O38" s="42">
        <f t="shared" si="1"/>
        <v>142.42244224422441</v>
      </c>
      <c r="P38" s="9"/>
    </row>
    <row r="39" spans="1:119" ht="15.75" thickBot="1">
      <c r="A39" s="12"/>
      <c r="B39" s="23">
        <v>381</v>
      </c>
      <c r="C39" s="19" t="s">
        <v>43</v>
      </c>
      <c r="D39" s="43">
        <v>89000</v>
      </c>
      <c r="E39" s="43">
        <v>0</v>
      </c>
      <c r="F39" s="43">
        <v>0</v>
      </c>
      <c r="G39" s="43">
        <v>0</v>
      </c>
      <c r="H39" s="43">
        <v>0</v>
      </c>
      <c r="I39" s="43">
        <v>169924</v>
      </c>
      <c r="J39" s="43">
        <v>0</v>
      </c>
      <c r="K39" s="43">
        <v>0</v>
      </c>
      <c r="L39" s="43">
        <v>0</v>
      </c>
      <c r="M39" s="43">
        <v>0</v>
      </c>
      <c r="N39" s="43">
        <f t="shared" si="10"/>
        <v>258924</v>
      </c>
      <c r="O39" s="44">
        <f t="shared" si="1"/>
        <v>142.42244224422441</v>
      </c>
      <c r="P39" s="9"/>
    </row>
    <row r="40" spans="1:119" ht="16.5" thickBot="1">
      <c r="A40" s="13" t="s">
        <v>38</v>
      </c>
      <c r="B40" s="21"/>
      <c r="C40" s="20"/>
      <c r="D40" s="14">
        <f t="shared" ref="D40:M40" si="13">SUM(D5,D13,D16,D25,D32,D34,D38)</f>
        <v>926200</v>
      </c>
      <c r="E40" s="14">
        <f t="shared" si="13"/>
        <v>53294</v>
      </c>
      <c r="F40" s="14">
        <f t="shared" si="13"/>
        <v>0</v>
      </c>
      <c r="G40" s="14">
        <f t="shared" si="13"/>
        <v>235609</v>
      </c>
      <c r="H40" s="14">
        <f t="shared" si="13"/>
        <v>0</v>
      </c>
      <c r="I40" s="14">
        <f t="shared" si="13"/>
        <v>1391376</v>
      </c>
      <c r="J40" s="14">
        <f t="shared" si="13"/>
        <v>0</v>
      </c>
      <c r="K40" s="14">
        <f t="shared" si="13"/>
        <v>0</v>
      </c>
      <c r="L40" s="14">
        <f t="shared" si="13"/>
        <v>0</v>
      </c>
      <c r="M40" s="14">
        <f t="shared" si="13"/>
        <v>0</v>
      </c>
      <c r="N40" s="14">
        <f t="shared" si="10"/>
        <v>2606479</v>
      </c>
      <c r="O40" s="36">
        <f t="shared" si="1"/>
        <v>1433.7068206820682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19">
      <c r="A42" s="37"/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115" t="s">
        <v>105</v>
      </c>
      <c r="M42" s="115"/>
      <c r="N42" s="115"/>
      <c r="O42" s="40">
        <v>1818</v>
      </c>
    </row>
    <row r="43" spans="1:119">
      <c r="A43" s="116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4"/>
    </row>
    <row r="44" spans="1:119" ht="15.75" customHeight="1" thickBot="1">
      <c r="A44" s="117" t="s">
        <v>58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308421</v>
      </c>
      <c r="E5" s="25">
        <f t="shared" si="0"/>
        <v>50639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359060</v>
      </c>
      <c r="O5" s="31">
        <f t="shared" ref="O5:O37" si="1">(N5/O$39)</f>
        <v>193.77226119805721</v>
      </c>
      <c r="P5" s="6"/>
    </row>
    <row r="6" spans="1:133">
      <c r="A6" s="12"/>
      <c r="B6" s="23">
        <v>311</v>
      </c>
      <c r="C6" s="19" t="s">
        <v>1</v>
      </c>
      <c r="D6" s="43">
        <v>66484</v>
      </c>
      <c r="E6" s="43">
        <v>50639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117123</v>
      </c>
      <c r="O6" s="44">
        <f t="shared" si="1"/>
        <v>63.207231516459792</v>
      </c>
      <c r="P6" s="9"/>
    </row>
    <row r="7" spans="1:133">
      <c r="A7" s="12"/>
      <c r="B7" s="23">
        <v>312.10000000000002</v>
      </c>
      <c r="C7" s="19" t="s">
        <v>9</v>
      </c>
      <c r="D7" s="43">
        <v>35158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35158</v>
      </c>
      <c r="O7" s="44">
        <f t="shared" si="1"/>
        <v>18.973556395035079</v>
      </c>
      <c r="P7" s="9"/>
    </row>
    <row r="8" spans="1:133">
      <c r="A8" s="12"/>
      <c r="B8" s="23">
        <v>312.60000000000002</v>
      </c>
      <c r="C8" s="19" t="s">
        <v>10</v>
      </c>
      <c r="D8" s="43">
        <v>102078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102078</v>
      </c>
      <c r="O8" s="44">
        <f t="shared" si="1"/>
        <v>55.087965461413923</v>
      </c>
      <c r="P8" s="9"/>
    </row>
    <row r="9" spans="1:133">
      <c r="A9" s="12"/>
      <c r="B9" s="23">
        <v>314.10000000000002</v>
      </c>
      <c r="C9" s="19" t="s">
        <v>11</v>
      </c>
      <c r="D9" s="43">
        <v>33915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33915</v>
      </c>
      <c r="O9" s="44">
        <f t="shared" si="1"/>
        <v>18.302752293577981</v>
      </c>
      <c r="P9" s="9"/>
    </row>
    <row r="10" spans="1:133">
      <c r="A10" s="12"/>
      <c r="B10" s="23">
        <v>314.39999999999998</v>
      </c>
      <c r="C10" s="19" t="s">
        <v>53</v>
      </c>
      <c r="D10" s="43">
        <v>2430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2430</v>
      </c>
      <c r="O10" s="44">
        <f t="shared" si="1"/>
        <v>1.3113869400971399</v>
      </c>
      <c r="P10" s="9"/>
    </row>
    <row r="11" spans="1:133">
      <c r="A11" s="12"/>
      <c r="B11" s="23">
        <v>315</v>
      </c>
      <c r="C11" s="19" t="s">
        <v>75</v>
      </c>
      <c r="D11" s="43">
        <v>58345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58345</v>
      </c>
      <c r="O11" s="44">
        <f t="shared" si="1"/>
        <v>31.486778197517538</v>
      </c>
      <c r="P11" s="9"/>
    </row>
    <row r="12" spans="1:133">
      <c r="A12" s="12"/>
      <c r="B12" s="23">
        <v>316</v>
      </c>
      <c r="C12" s="19" t="s">
        <v>76</v>
      </c>
      <c r="D12" s="43">
        <v>10011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10011</v>
      </c>
      <c r="O12" s="44">
        <f t="shared" si="1"/>
        <v>5.4025903939557471</v>
      </c>
      <c r="P12" s="9"/>
    </row>
    <row r="13" spans="1:133" ht="15.75">
      <c r="A13" s="27" t="s">
        <v>14</v>
      </c>
      <c r="B13" s="28"/>
      <c r="C13" s="29"/>
      <c r="D13" s="30">
        <f t="shared" ref="D13:M13" si="3">SUM(D14:D15)</f>
        <v>130607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7" si="4">SUM(D13:M13)</f>
        <v>130607</v>
      </c>
      <c r="O13" s="42">
        <f t="shared" si="1"/>
        <v>70.484079870480301</v>
      </c>
      <c r="P13" s="10"/>
    </row>
    <row r="14" spans="1:133">
      <c r="A14" s="12"/>
      <c r="B14" s="23">
        <v>322</v>
      </c>
      <c r="C14" s="19" t="s">
        <v>77</v>
      </c>
      <c r="D14" s="43">
        <v>1475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1475</v>
      </c>
      <c r="O14" s="44">
        <f t="shared" si="1"/>
        <v>0.79600647598488938</v>
      </c>
      <c r="P14" s="9"/>
    </row>
    <row r="15" spans="1:133">
      <c r="A15" s="12"/>
      <c r="B15" s="23">
        <v>323.10000000000002</v>
      </c>
      <c r="C15" s="19" t="s">
        <v>15</v>
      </c>
      <c r="D15" s="43">
        <v>129132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129132</v>
      </c>
      <c r="O15" s="44">
        <f t="shared" si="1"/>
        <v>69.688073394495419</v>
      </c>
      <c r="P15" s="9"/>
    </row>
    <row r="16" spans="1:133" ht="15.75">
      <c r="A16" s="27" t="s">
        <v>17</v>
      </c>
      <c r="B16" s="28"/>
      <c r="C16" s="29"/>
      <c r="D16" s="30">
        <f t="shared" ref="D16:M16" si="5">SUM(D17:D24)</f>
        <v>168252</v>
      </c>
      <c r="E16" s="30">
        <f t="shared" si="5"/>
        <v>0</v>
      </c>
      <c r="F16" s="30">
        <f t="shared" si="5"/>
        <v>0</v>
      </c>
      <c r="G16" s="30">
        <f t="shared" si="5"/>
        <v>8196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176448</v>
      </c>
      <c r="O16" s="42">
        <f t="shared" si="1"/>
        <v>95.222881813275762</v>
      </c>
      <c r="P16" s="10"/>
    </row>
    <row r="17" spans="1:16">
      <c r="A17" s="12"/>
      <c r="B17" s="23">
        <v>331.5</v>
      </c>
      <c r="C17" s="19" t="s">
        <v>98</v>
      </c>
      <c r="D17" s="43">
        <v>0</v>
      </c>
      <c r="E17" s="43">
        <v>0</v>
      </c>
      <c r="F17" s="43">
        <v>0</v>
      </c>
      <c r="G17" s="43">
        <v>8196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8196</v>
      </c>
      <c r="O17" s="44">
        <f t="shared" si="1"/>
        <v>4.4230976794387482</v>
      </c>
      <c r="P17" s="9"/>
    </row>
    <row r="18" spans="1:16">
      <c r="A18" s="12"/>
      <c r="B18" s="23">
        <v>331.9</v>
      </c>
      <c r="C18" s="19" t="s">
        <v>19</v>
      </c>
      <c r="D18" s="43">
        <v>30144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30144</v>
      </c>
      <c r="O18" s="44">
        <f t="shared" si="1"/>
        <v>16.267674042093901</v>
      </c>
      <c r="P18" s="9"/>
    </row>
    <row r="19" spans="1:16">
      <c r="A19" s="12"/>
      <c r="B19" s="23">
        <v>333</v>
      </c>
      <c r="C19" s="19" t="s">
        <v>55</v>
      </c>
      <c r="D19" s="43">
        <v>8499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8499</v>
      </c>
      <c r="O19" s="44">
        <f t="shared" si="1"/>
        <v>4.5866162978953051</v>
      </c>
      <c r="P19" s="9"/>
    </row>
    <row r="20" spans="1:16">
      <c r="A20" s="12"/>
      <c r="B20" s="23">
        <v>335.12</v>
      </c>
      <c r="C20" s="19" t="s">
        <v>78</v>
      </c>
      <c r="D20" s="43">
        <v>60720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60720</v>
      </c>
      <c r="O20" s="44">
        <f t="shared" si="1"/>
        <v>32.768483540205075</v>
      </c>
      <c r="P20" s="9"/>
    </row>
    <row r="21" spans="1:16">
      <c r="A21" s="12"/>
      <c r="B21" s="23">
        <v>335.14</v>
      </c>
      <c r="C21" s="19" t="s">
        <v>79</v>
      </c>
      <c r="D21" s="43">
        <v>1008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1008</v>
      </c>
      <c r="O21" s="44">
        <f t="shared" si="1"/>
        <v>0.54398273070696168</v>
      </c>
      <c r="P21" s="9"/>
    </row>
    <row r="22" spans="1:16">
      <c r="A22" s="12"/>
      <c r="B22" s="23">
        <v>335.15</v>
      </c>
      <c r="C22" s="19" t="s">
        <v>80</v>
      </c>
      <c r="D22" s="43">
        <v>1269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1269</v>
      </c>
      <c r="O22" s="44">
        <f t="shared" si="1"/>
        <v>0.68483540205072857</v>
      </c>
      <c r="P22" s="9"/>
    </row>
    <row r="23" spans="1:16">
      <c r="A23" s="12"/>
      <c r="B23" s="23">
        <v>335.16</v>
      </c>
      <c r="C23" s="19" t="s">
        <v>81</v>
      </c>
      <c r="D23" s="43">
        <v>18896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18896</v>
      </c>
      <c r="O23" s="44">
        <f t="shared" si="1"/>
        <v>10.197517539125743</v>
      </c>
      <c r="P23" s="9"/>
    </row>
    <row r="24" spans="1:16">
      <c r="A24" s="12"/>
      <c r="B24" s="23">
        <v>335.18</v>
      </c>
      <c r="C24" s="19" t="s">
        <v>82</v>
      </c>
      <c r="D24" s="43">
        <v>47716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47716</v>
      </c>
      <c r="O24" s="44">
        <f t="shared" si="1"/>
        <v>25.750674581759309</v>
      </c>
      <c r="P24" s="9"/>
    </row>
    <row r="25" spans="1:16" ht="15.75">
      <c r="A25" s="27" t="s">
        <v>30</v>
      </c>
      <c r="B25" s="28"/>
      <c r="C25" s="29"/>
      <c r="D25" s="30">
        <f t="shared" ref="D25:M25" si="6">SUM(D26:D29)</f>
        <v>74799</v>
      </c>
      <c r="E25" s="30">
        <f t="shared" si="6"/>
        <v>411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1151191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4"/>
        <v>1226401</v>
      </c>
      <c r="O25" s="42">
        <f t="shared" si="1"/>
        <v>661.84619535887748</v>
      </c>
      <c r="P25" s="10"/>
    </row>
    <row r="26" spans="1:16">
      <c r="A26" s="12"/>
      <c r="B26" s="23">
        <v>343.3</v>
      </c>
      <c r="C26" s="19" t="s">
        <v>33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294509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294509</v>
      </c>
      <c r="O26" s="44">
        <f t="shared" si="1"/>
        <v>158.9363194819212</v>
      </c>
      <c r="P26" s="9"/>
    </row>
    <row r="27" spans="1:16">
      <c r="A27" s="12"/>
      <c r="B27" s="23">
        <v>343.4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166054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166054</v>
      </c>
      <c r="O27" s="44">
        <f t="shared" si="1"/>
        <v>89.613599568267674</v>
      </c>
      <c r="P27" s="9"/>
    </row>
    <row r="28" spans="1:16">
      <c r="A28" s="12"/>
      <c r="B28" s="23">
        <v>343.5</v>
      </c>
      <c r="C28" s="19" t="s">
        <v>35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690628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690628</v>
      </c>
      <c r="O28" s="44">
        <f t="shared" si="1"/>
        <v>372.70804101457094</v>
      </c>
      <c r="P28" s="9"/>
    </row>
    <row r="29" spans="1:16">
      <c r="A29" s="12"/>
      <c r="B29" s="23">
        <v>344.3</v>
      </c>
      <c r="C29" s="19" t="s">
        <v>83</v>
      </c>
      <c r="D29" s="43">
        <v>74799</v>
      </c>
      <c r="E29" s="43">
        <v>411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75210</v>
      </c>
      <c r="O29" s="44">
        <f t="shared" si="1"/>
        <v>40.588235294117645</v>
      </c>
      <c r="P29" s="9"/>
    </row>
    <row r="30" spans="1:16" ht="15.75">
      <c r="A30" s="27" t="s">
        <v>2</v>
      </c>
      <c r="B30" s="28"/>
      <c r="C30" s="29"/>
      <c r="D30" s="30">
        <f t="shared" ref="D30:M30" si="7">SUM(D31:D34)</f>
        <v>42847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10430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4"/>
        <v>53277</v>
      </c>
      <c r="O30" s="42">
        <f t="shared" si="1"/>
        <v>28.751753912574205</v>
      </c>
      <c r="P30" s="10"/>
    </row>
    <row r="31" spans="1:16">
      <c r="A31" s="12"/>
      <c r="B31" s="23">
        <v>361.1</v>
      </c>
      <c r="C31" s="19" t="s">
        <v>40</v>
      </c>
      <c r="D31" s="43">
        <v>731</v>
      </c>
      <c r="E31" s="43">
        <v>0</v>
      </c>
      <c r="F31" s="43">
        <v>0</v>
      </c>
      <c r="G31" s="43">
        <v>0</v>
      </c>
      <c r="H31" s="43">
        <v>0</v>
      </c>
      <c r="I31" s="43">
        <v>618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1349</v>
      </c>
      <c r="O31" s="44">
        <f t="shared" si="1"/>
        <v>0.7280086346465191</v>
      </c>
      <c r="P31" s="9"/>
    </row>
    <row r="32" spans="1:16">
      <c r="A32" s="12"/>
      <c r="B32" s="23">
        <v>362</v>
      </c>
      <c r="C32" s="19" t="s">
        <v>41</v>
      </c>
      <c r="D32" s="43">
        <v>29889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29889</v>
      </c>
      <c r="O32" s="44">
        <f t="shared" si="1"/>
        <v>16.130059363194817</v>
      </c>
      <c r="P32" s="9"/>
    </row>
    <row r="33" spans="1:119">
      <c r="A33" s="12"/>
      <c r="B33" s="23">
        <v>366</v>
      </c>
      <c r="C33" s="19" t="s">
        <v>56</v>
      </c>
      <c r="D33" s="43">
        <v>1489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1489</v>
      </c>
      <c r="O33" s="44">
        <f t="shared" si="1"/>
        <v>0.80356179168915276</v>
      </c>
      <c r="P33" s="9"/>
    </row>
    <row r="34" spans="1:119">
      <c r="A34" s="12"/>
      <c r="B34" s="23">
        <v>369.9</v>
      </c>
      <c r="C34" s="19" t="s">
        <v>42</v>
      </c>
      <c r="D34" s="43">
        <v>10738</v>
      </c>
      <c r="E34" s="43">
        <v>0</v>
      </c>
      <c r="F34" s="43">
        <v>0</v>
      </c>
      <c r="G34" s="43">
        <v>0</v>
      </c>
      <c r="H34" s="43">
        <v>0</v>
      </c>
      <c r="I34" s="43">
        <v>9812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20550</v>
      </c>
      <c r="O34" s="44">
        <f t="shared" si="1"/>
        <v>11.090124123043713</v>
      </c>
      <c r="P34" s="9"/>
    </row>
    <row r="35" spans="1:119" ht="15.75">
      <c r="A35" s="27" t="s">
        <v>31</v>
      </c>
      <c r="B35" s="28"/>
      <c r="C35" s="29"/>
      <c r="D35" s="30">
        <f t="shared" ref="D35:M35" si="8">SUM(D36:D36)</f>
        <v>100000</v>
      </c>
      <c r="E35" s="30">
        <f t="shared" si="8"/>
        <v>0</v>
      </c>
      <c r="F35" s="30">
        <f t="shared" si="8"/>
        <v>0</v>
      </c>
      <c r="G35" s="30">
        <f t="shared" si="8"/>
        <v>1330</v>
      </c>
      <c r="H35" s="30">
        <f t="shared" si="8"/>
        <v>0</v>
      </c>
      <c r="I35" s="30">
        <f t="shared" si="8"/>
        <v>0</v>
      </c>
      <c r="J35" s="30">
        <f t="shared" si="8"/>
        <v>0</v>
      </c>
      <c r="K35" s="30">
        <f t="shared" si="8"/>
        <v>0</v>
      </c>
      <c r="L35" s="30">
        <f t="shared" si="8"/>
        <v>0</v>
      </c>
      <c r="M35" s="30">
        <f t="shared" si="8"/>
        <v>0</v>
      </c>
      <c r="N35" s="30">
        <f t="shared" si="4"/>
        <v>101330</v>
      </c>
      <c r="O35" s="42">
        <f t="shared" si="1"/>
        <v>54.684295736643278</v>
      </c>
      <c r="P35" s="9"/>
    </row>
    <row r="36" spans="1:119" ht="15.75" thickBot="1">
      <c r="A36" s="12"/>
      <c r="B36" s="23">
        <v>381</v>
      </c>
      <c r="C36" s="19" t="s">
        <v>43</v>
      </c>
      <c r="D36" s="43">
        <v>100000</v>
      </c>
      <c r="E36" s="43">
        <v>0</v>
      </c>
      <c r="F36" s="43">
        <v>0</v>
      </c>
      <c r="G36" s="43">
        <v>1330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101330</v>
      </c>
      <c r="O36" s="44">
        <f t="shared" si="1"/>
        <v>54.684295736643278</v>
      </c>
      <c r="P36" s="9"/>
    </row>
    <row r="37" spans="1:119" ht="16.5" thickBot="1">
      <c r="A37" s="13" t="s">
        <v>38</v>
      </c>
      <c r="B37" s="21"/>
      <c r="C37" s="20"/>
      <c r="D37" s="14">
        <f>SUM(D5,D13,D16,D25,D30,D35)</f>
        <v>824926</v>
      </c>
      <c r="E37" s="14">
        <f t="shared" ref="E37:M37" si="9">SUM(E5,E13,E16,E25,E30,E35)</f>
        <v>51050</v>
      </c>
      <c r="F37" s="14">
        <f t="shared" si="9"/>
        <v>0</v>
      </c>
      <c r="G37" s="14">
        <f t="shared" si="9"/>
        <v>9526</v>
      </c>
      <c r="H37" s="14">
        <f t="shared" si="9"/>
        <v>0</v>
      </c>
      <c r="I37" s="14">
        <f t="shared" si="9"/>
        <v>1161621</v>
      </c>
      <c r="J37" s="14">
        <f t="shared" si="9"/>
        <v>0</v>
      </c>
      <c r="K37" s="14">
        <f t="shared" si="9"/>
        <v>0</v>
      </c>
      <c r="L37" s="14">
        <f t="shared" si="9"/>
        <v>0</v>
      </c>
      <c r="M37" s="14">
        <f t="shared" si="9"/>
        <v>0</v>
      </c>
      <c r="N37" s="14">
        <f t="shared" si="4"/>
        <v>2047123</v>
      </c>
      <c r="O37" s="36">
        <f t="shared" si="1"/>
        <v>1104.7614678899083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5" t="s">
        <v>99</v>
      </c>
      <c r="M39" s="115"/>
      <c r="N39" s="115"/>
      <c r="O39" s="40">
        <v>1853</v>
      </c>
    </row>
    <row r="40" spans="1:119">
      <c r="A40" s="116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  <row r="41" spans="1:119" ht="15.75" customHeight="1" thickBot="1">
      <c r="A41" s="117" t="s">
        <v>58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44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4"/>
      <c r="N3" s="35"/>
      <c r="O3" s="128" t="s">
        <v>49</v>
      </c>
      <c r="P3" s="11"/>
      <c r="Q3"/>
    </row>
    <row r="4" spans="1:133" ht="32.25" customHeight="1" thickBot="1">
      <c r="A4" s="107"/>
      <c r="B4" s="108"/>
      <c r="C4" s="109"/>
      <c r="D4" s="32" t="s">
        <v>3</v>
      </c>
      <c r="E4" s="32" t="s">
        <v>45</v>
      </c>
      <c r="F4" s="32" t="s">
        <v>46</v>
      </c>
      <c r="G4" s="32" t="s">
        <v>47</v>
      </c>
      <c r="H4" s="32" t="s">
        <v>4</v>
      </c>
      <c r="I4" s="32" t="s">
        <v>5</v>
      </c>
      <c r="J4" s="33" t="s">
        <v>48</v>
      </c>
      <c r="K4" s="33" t="s">
        <v>6</v>
      </c>
      <c r="L4" s="33" t="s">
        <v>7</v>
      </c>
      <c r="M4" s="33" t="s">
        <v>8</v>
      </c>
      <c r="N4" s="33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SUM(D6:D12)</f>
        <v>340593</v>
      </c>
      <c r="E5" s="25">
        <f t="shared" si="0"/>
        <v>50504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391097</v>
      </c>
      <c r="O5" s="31">
        <f t="shared" ref="O5:O36" si="1">(N5/O$38)</f>
        <v>213.59748771163299</v>
      </c>
      <c r="P5" s="6"/>
    </row>
    <row r="6" spans="1:133">
      <c r="A6" s="12"/>
      <c r="B6" s="23">
        <v>311</v>
      </c>
      <c r="C6" s="19" t="s">
        <v>1</v>
      </c>
      <c r="D6" s="43">
        <v>69205</v>
      </c>
      <c r="E6" s="43">
        <v>50504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119709</v>
      </c>
      <c r="O6" s="44">
        <f t="shared" si="1"/>
        <v>65.379027853631897</v>
      </c>
      <c r="P6" s="9"/>
    </row>
    <row r="7" spans="1:133">
      <c r="A7" s="12"/>
      <c r="B7" s="23">
        <v>312.10000000000002</v>
      </c>
      <c r="C7" s="19" t="s">
        <v>9</v>
      </c>
      <c r="D7" s="43">
        <v>34551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34551</v>
      </c>
      <c r="O7" s="44">
        <f t="shared" si="1"/>
        <v>18.87001638448935</v>
      </c>
      <c r="P7" s="9"/>
    </row>
    <row r="8" spans="1:133">
      <c r="A8" s="12"/>
      <c r="B8" s="23">
        <v>312.60000000000002</v>
      </c>
      <c r="C8" s="19" t="s">
        <v>10</v>
      </c>
      <c r="D8" s="43">
        <v>102361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102361</v>
      </c>
      <c r="O8" s="44">
        <f t="shared" si="1"/>
        <v>55.90442381212452</v>
      </c>
      <c r="P8" s="9"/>
    </row>
    <row r="9" spans="1:133">
      <c r="A9" s="12"/>
      <c r="B9" s="23">
        <v>314.10000000000002</v>
      </c>
      <c r="C9" s="19" t="s">
        <v>11</v>
      </c>
      <c r="D9" s="43">
        <v>34943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34943</v>
      </c>
      <c r="O9" s="44">
        <f t="shared" si="1"/>
        <v>19.08410704533042</v>
      </c>
      <c r="P9" s="9"/>
    </row>
    <row r="10" spans="1:133">
      <c r="A10" s="12"/>
      <c r="B10" s="23">
        <v>314.39999999999998</v>
      </c>
      <c r="C10" s="19" t="s">
        <v>53</v>
      </c>
      <c r="D10" s="43">
        <v>2911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2911</v>
      </c>
      <c r="O10" s="44">
        <f t="shared" si="1"/>
        <v>1.5898416166029492</v>
      </c>
      <c r="P10" s="9"/>
    </row>
    <row r="11" spans="1:133">
      <c r="A11" s="12"/>
      <c r="B11" s="23">
        <v>315</v>
      </c>
      <c r="C11" s="19" t="s">
        <v>75</v>
      </c>
      <c r="D11" s="43">
        <v>89577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89577</v>
      </c>
      <c r="O11" s="44">
        <f t="shared" si="1"/>
        <v>48.922446750409613</v>
      </c>
      <c r="P11" s="9"/>
    </row>
    <row r="12" spans="1:133">
      <c r="A12" s="12"/>
      <c r="B12" s="23">
        <v>316</v>
      </c>
      <c r="C12" s="19" t="s">
        <v>76</v>
      </c>
      <c r="D12" s="43">
        <v>7045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7045</v>
      </c>
      <c r="O12" s="44">
        <f t="shared" si="1"/>
        <v>3.8476242490442383</v>
      </c>
      <c r="P12" s="9"/>
    </row>
    <row r="13" spans="1:133" ht="15.75">
      <c r="A13" s="27" t="s">
        <v>14</v>
      </c>
      <c r="B13" s="28"/>
      <c r="C13" s="29"/>
      <c r="D13" s="30">
        <f t="shared" ref="D13:M13" si="3">SUM(D14:D15)</f>
        <v>139288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6" si="4">SUM(D13:M13)</f>
        <v>139288</v>
      </c>
      <c r="O13" s="42">
        <f t="shared" si="1"/>
        <v>76.072091753140356</v>
      </c>
      <c r="P13" s="10"/>
    </row>
    <row r="14" spans="1:133">
      <c r="A14" s="12"/>
      <c r="B14" s="23">
        <v>322</v>
      </c>
      <c r="C14" s="19" t="s">
        <v>77</v>
      </c>
      <c r="D14" s="43">
        <v>6720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6720</v>
      </c>
      <c r="O14" s="44">
        <f t="shared" si="1"/>
        <v>3.6701256144183505</v>
      </c>
      <c r="P14" s="9"/>
    </row>
    <row r="15" spans="1:133">
      <c r="A15" s="12"/>
      <c r="B15" s="23">
        <v>323.10000000000002</v>
      </c>
      <c r="C15" s="19" t="s">
        <v>15</v>
      </c>
      <c r="D15" s="43">
        <v>132568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132568</v>
      </c>
      <c r="O15" s="44">
        <f t="shared" si="1"/>
        <v>72.401966138722017</v>
      </c>
      <c r="P15" s="9"/>
    </row>
    <row r="16" spans="1:133" ht="15.75">
      <c r="A16" s="27" t="s">
        <v>17</v>
      </c>
      <c r="B16" s="28"/>
      <c r="C16" s="29"/>
      <c r="D16" s="30">
        <f t="shared" ref="D16:M16" si="5">SUM(D17:D23)</f>
        <v>164574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164574</v>
      </c>
      <c r="O16" s="42">
        <f t="shared" si="1"/>
        <v>89.882031676679404</v>
      </c>
      <c r="P16" s="10"/>
    </row>
    <row r="17" spans="1:16">
      <c r="A17" s="12"/>
      <c r="B17" s="23">
        <v>331.9</v>
      </c>
      <c r="C17" s="19" t="s">
        <v>19</v>
      </c>
      <c r="D17" s="43">
        <v>32290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32290</v>
      </c>
      <c r="O17" s="44">
        <f t="shared" si="1"/>
        <v>17.635172037138176</v>
      </c>
      <c r="P17" s="9"/>
    </row>
    <row r="18" spans="1:16">
      <c r="A18" s="12"/>
      <c r="B18" s="23">
        <v>333</v>
      </c>
      <c r="C18" s="19" t="s">
        <v>55</v>
      </c>
      <c r="D18" s="43">
        <v>5172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5172</v>
      </c>
      <c r="O18" s="44">
        <f t="shared" si="1"/>
        <v>2.8246859639541233</v>
      </c>
      <c r="P18" s="9"/>
    </row>
    <row r="19" spans="1:16">
      <c r="A19" s="12"/>
      <c r="B19" s="23">
        <v>335.12</v>
      </c>
      <c r="C19" s="19" t="s">
        <v>78</v>
      </c>
      <c r="D19" s="43">
        <v>58742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58742</v>
      </c>
      <c r="O19" s="44">
        <f t="shared" si="1"/>
        <v>32.081922446750411</v>
      </c>
      <c r="P19" s="9"/>
    </row>
    <row r="20" spans="1:16">
      <c r="A20" s="12"/>
      <c r="B20" s="23">
        <v>335.14</v>
      </c>
      <c r="C20" s="19" t="s">
        <v>79</v>
      </c>
      <c r="D20" s="43">
        <v>1017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1017</v>
      </c>
      <c r="O20" s="44">
        <f t="shared" si="1"/>
        <v>0.55543418896777719</v>
      </c>
      <c r="P20" s="9"/>
    </row>
    <row r="21" spans="1:16">
      <c r="A21" s="12"/>
      <c r="B21" s="23">
        <v>335.15</v>
      </c>
      <c r="C21" s="19" t="s">
        <v>80</v>
      </c>
      <c r="D21" s="43">
        <v>492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492</v>
      </c>
      <c r="O21" s="44">
        <f t="shared" si="1"/>
        <v>0.26870562534134351</v>
      </c>
      <c r="P21" s="9"/>
    </row>
    <row r="22" spans="1:16">
      <c r="A22" s="12"/>
      <c r="B22" s="23">
        <v>335.16</v>
      </c>
      <c r="C22" s="19" t="s">
        <v>81</v>
      </c>
      <c r="D22" s="43">
        <v>20510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20510</v>
      </c>
      <c r="O22" s="44">
        <f t="shared" si="1"/>
        <v>11.201529219006007</v>
      </c>
      <c r="P22" s="9"/>
    </row>
    <row r="23" spans="1:16">
      <c r="A23" s="12"/>
      <c r="B23" s="23">
        <v>335.18</v>
      </c>
      <c r="C23" s="19" t="s">
        <v>82</v>
      </c>
      <c r="D23" s="43">
        <v>46351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46351</v>
      </c>
      <c r="O23" s="44">
        <f t="shared" si="1"/>
        <v>25.314582195521574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SUM(D25:D28)</f>
        <v>70390</v>
      </c>
      <c r="E24" s="30">
        <f t="shared" si="6"/>
        <v>413</v>
      </c>
      <c r="F24" s="30">
        <f t="shared" si="6"/>
        <v>0</v>
      </c>
      <c r="G24" s="30">
        <f t="shared" si="6"/>
        <v>20</v>
      </c>
      <c r="H24" s="30">
        <f t="shared" si="6"/>
        <v>0</v>
      </c>
      <c r="I24" s="30">
        <f t="shared" si="6"/>
        <v>1139208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4"/>
        <v>1210031</v>
      </c>
      <c r="O24" s="42">
        <f t="shared" si="1"/>
        <v>660.85800109229933</v>
      </c>
      <c r="P24" s="10"/>
    </row>
    <row r="25" spans="1:16">
      <c r="A25" s="12"/>
      <c r="B25" s="23">
        <v>343.3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309994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309994</v>
      </c>
      <c r="O25" s="44">
        <f t="shared" si="1"/>
        <v>169.30311305297653</v>
      </c>
      <c r="P25" s="9"/>
    </row>
    <row r="26" spans="1:16">
      <c r="A26" s="12"/>
      <c r="B26" s="23">
        <v>343.4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158455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158455</v>
      </c>
      <c r="O26" s="44">
        <f t="shared" si="1"/>
        <v>86.5401419989077</v>
      </c>
      <c r="P26" s="9"/>
    </row>
    <row r="27" spans="1:16">
      <c r="A27" s="12"/>
      <c r="B27" s="23">
        <v>343.5</v>
      </c>
      <c r="C27" s="19" t="s">
        <v>35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670759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670759</v>
      </c>
      <c r="O27" s="44">
        <f t="shared" si="1"/>
        <v>366.3347897323867</v>
      </c>
      <c r="P27" s="9"/>
    </row>
    <row r="28" spans="1:16">
      <c r="A28" s="12"/>
      <c r="B28" s="23">
        <v>344.3</v>
      </c>
      <c r="C28" s="19" t="s">
        <v>83</v>
      </c>
      <c r="D28" s="43">
        <v>70390</v>
      </c>
      <c r="E28" s="43">
        <v>413</v>
      </c>
      <c r="F28" s="43">
        <v>0</v>
      </c>
      <c r="G28" s="43">
        <v>20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70823</v>
      </c>
      <c r="O28" s="44">
        <f t="shared" si="1"/>
        <v>38.679956308028402</v>
      </c>
      <c r="P28" s="9"/>
    </row>
    <row r="29" spans="1:16" ht="15.75">
      <c r="A29" s="27" t="s">
        <v>2</v>
      </c>
      <c r="B29" s="28"/>
      <c r="C29" s="29"/>
      <c r="D29" s="30">
        <f t="shared" ref="D29:M29" si="7">SUM(D30:D33)</f>
        <v>39885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8336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48221</v>
      </c>
      <c r="O29" s="42">
        <f t="shared" si="1"/>
        <v>26.335882031676679</v>
      </c>
      <c r="P29" s="10"/>
    </row>
    <row r="30" spans="1:16">
      <c r="A30" s="12"/>
      <c r="B30" s="23">
        <v>361.1</v>
      </c>
      <c r="C30" s="19" t="s">
        <v>40</v>
      </c>
      <c r="D30" s="43">
        <v>584</v>
      </c>
      <c r="E30" s="43">
        <v>0</v>
      </c>
      <c r="F30" s="43">
        <v>0</v>
      </c>
      <c r="G30" s="43">
        <v>0</v>
      </c>
      <c r="H30" s="43">
        <v>0</v>
      </c>
      <c r="I30" s="43">
        <v>551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1135</v>
      </c>
      <c r="O30" s="44">
        <f t="shared" si="1"/>
        <v>0.6198798470780994</v>
      </c>
      <c r="P30" s="9"/>
    </row>
    <row r="31" spans="1:16">
      <c r="A31" s="12"/>
      <c r="B31" s="23">
        <v>362</v>
      </c>
      <c r="C31" s="19" t="s">
        <v>41</v>
      </c>
      <c r="D31" s="43">
        <v>29086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29086</v>
      </c>
      <c r="O31" s="44">
        <f t="shared" si="1"/>
        <v>15.885308574549427</v>
      </c>
      <c r="P31" s="9"/>
    </row>
    <row r="32" spans="1:16">
      <c r="A32" s="12"/>
      <c r="B32" s="23">
        <v>366</v>
      </c>
      <c r="C32" s="19" t="s">
        <v>56</v>
      </c>
      <c r="D32" s="43">
        <v>1610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1610</v>
      </c>
      <c r="O32" s="44">
        <f t="shared" si="1"/>
        <v>0.87930092845439656</v>
      </c>
      <c r="P32" s="9"/>
    </row>
    <row r="33" spans="1:119">
      <c r="A33" s="12"/>
      <c r="B33" s="23">
        <v>369.9</v>
      </c>
      <c r="C33" s="19" t="s">
        <v>42</v>
      </c>
      <c r="D33" s="43">
        <v>8605</v>
      </c>
      <c r="E33" s="43">
        <v>0</v>
      </c>
      <c r="F33" s="43">
        <v>0</v>
      </c>
      <c r="G33" s="43">
        <v>0</v>
      </c>
      <c r="H33" s="43">
        <v>0</v>
      </c>
      <c r="I33" s="43">
        <v>7785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16390</v>
      </c>
      <c r="O33" s="44">
        <f t="shared" si="1"/>
        <v>8.9513926815947578</v>
      </c>
      <c r="P33" s="9"/>
    </row>
    <row r="34" spans="1:119" ht="15.75">
      <c r="A34" s="27" t="s">
        <v>31</v>
      </c>
      <c r="B34" s="28"/>
      <c r="C34" s="29"/>
      <c r="D34" s="30">
        <f t="shared" ref="D34:M34" si="8">SUM(D35:D35)</f>
        <v>108000</v>
      </c>
      <c r="E34" s="30">
        <f t="shared" si="8"/>
        <v>0</v>
      </c>
      <c r="F34" s="30">
        <f t="shared" si="8"/>
        <v>0</v>
      </c>
      <c r="G34" s="30">
        <f t="shared" si="8"/>
        <v>713</v>
      </c>
      <c r="H34" s="30">
        <f t="shared" si="8"/>
        <v>0</v>
      </c>
      <c r="I34" s="30">
        <f t="shared" si="8"/>
        <v>0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si="4"/>
        <v>108713</v>
      </c>
      <c r="O34" s="42">
        <f t="shared" si="1"/>
        <v>59.373566357181865</v>
      </c>
      <c r="P34" s="9"/>
    </row>
    <row r="35" spans="1:119" ht="15.75" thickBot="1">
      <c r="A35" s="12"/>
      <c r="B35" s="23">
        <v>381</v>
      </c>
      <c r="C35" s="19" t="s">
        <v>43</v>
      </c>
      <c r="D35" s="43">
        <v>108000</v>
      </c>
      <c r="E35" s="43">
        <v>0</v>
      </c>
      <c r="F35" s="43">
        <v>0</v>
      </c>
      <c r="G35" s="43">
        <v>713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108713</v>
      </c>
      <c r="O35" s="44">
        <f t="shared" si="1"/>
        <v>59.373566357181865</v>
      </c>
      <c r="P35" s="9"/>
    </row>
    <row r="36" spans="1:119" ht="16.5" thickBot="1">
      <c r="A36" s="13" t="s">
        <v>38</v>
      </c>
      <c r="B36" s="21"/>
      <c r="C36" s="20"/>
      <c r="D36" s="14">
        <f>SUM(D5,D13,D16,D24,D29,D34)</f>
        <v>862730</v>
      </c>
      <c r="E36" s="14">
        <f t="shared" ref="E36:M36" si="9">SUM(E5,E13,E16,E24,E29,E34)</f>
        <v>50917</v>
      </c>
      <c r="F36" s="14">
        <f t="shared" si="9"/>
        <v>0</v>
      </c>
      <c r="G36" s="14">
        <f t="shared" si="9"/>
        <v>733</v>
      </c>
      <c r="H36" s="14">
        <f t="shared" si="9"/>
        <v>0</v>
      </c>
      <c r="I36" s="14">
        <f t="shared" si="9"/>
        <v>1147544</v>
      </c>
      <c r="J36" s="14">
        <f t="shared" si="9"/>
        <v>0</v>
      </c>
      <c r="K36" s="14">
        <f t="shared" si="9"/>
        <v>0</v>
      </c>
      <c r="L36" s="14">
        <f t="shared" si="9"/>
        <v>0</v>
      </c>
      <c r="M36" s="14">
        <f t="shared" si="9"/>
        <v>0</v>
      </c>
      <c r="N36" s="14">
        <f t="shared" si="4"/>
        <v>2061924</v>
      </c>
      <c r="O36" s="36">
        <f t="shared" si="1"/>
        <v>1126.1190606226105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5" t="s">
        <v>96</v>
      </c>
      <c r="M38" s="115"/>
      <c r="N38" s="115"/>
      <c r="O38" s="40">
        <v>1831</v>
      </c>
    </row>
    <row r="39" spans="1:119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1:119" ht="15.75" customHeight="1" thickBot="1">
      <c r="A40" s="117" t="s">
        <v>58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2025-04-09T17:26:33Z</cp:lastPrinted>
  <dcterms:created xsi:type="dcterms:W3CDTF">2000-08-31T21:26:31Z</dcterms:created>
  <dcterms:modified xsi:type="dcterms:W3CDTF">2025-04-09T17:27:02Z</dcterms:modified>
</cp:coreProperties>
</file>