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'2008'!$A$1:$O$16</definedName>
    <definedName name="_xlnm.Print_Area" localSheetId="14">'2009'!$A$1:$O$16</definedName>
    <definedName name="_xlnm.Print_Area" localSheetId="13">'2010'!$A$1:$O$16</definedName>
    <definedName name="_xlnm.Print_Area" localSheetId="12">'2011'!$A$1:$O$16</definedName>
    <definedName name="_xlnm.Print_Area" localSheetId="11">'2012'!$A$1:$O$16</definedName>
    <definedName name="_xlnm.Print_Area" localSheetId="10">'2013'!$A$1:$O$16</definedName>
    <definedName name="_xlnm.Print_Area" localSheetId="9">'2014'!$A$1:$O$16</definedName>
    <definedName name="_xlnm.Print_Area" localSheetId="8">'2015'!$A$1:$O$16</definedName>
    <definedName name="_xlnm.Print_Area" localSheetId="7">'2016'!$A$1:$O$17</definedName>
    <definedName name="_xlnm.Print_Area" localSheetId="6">'2017'!$A$1:$O$18</definedName>
    <definedName name="_xlnm.Print_Area" localSheetId="5">'2018'!$A$1:$O$19</definedName>
    <definedName name="_xlnm.Print_Area" localSheetId="4">'2019'!$A$1:$O$17</definedName>
    <definedName name="_xlnm.Print_Area" localSheetId="3">'2020'!$A$1:$O$19</definedName>
    <definedName name="_xlnm.Print_Area" localSheetId="2">'2021'!$A$1:$P$16</definedName>
    <definedName name="_xlnm.Print_Area" localSheetId="1">'2022'!$A$1:$P$17</definedName>
    <definedName name="_xlnm.Print_Area" localSheetId="0">'2023'!$A$1:$P$17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3" i="48" l="1"/>
  <c r="F13" i="48"/>
  <c r="G13" i="48"/>
  <c r="H13" i="48"/>
  <c r="I13" i="48"/>
  <c r="J13" i="48"/>
  <c r="K13" i="48"/>
  <c r="L13" i="48"/>
  <c r="M13" i="48"/>
  <c r="N13" i="48"/>
  <c r="D13" i="48"/>
  <c r="O12" i="48" l="1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1" i="48" l="1"/>
  <c r="P11" i="48" s="1"/>
  <c r="O8" i="48"/>
  <c r="P8" i="48" s="1"/>
  <c r="O5" i="48"/>
  <c r="P5" i="48" s="1"/>
  <c r="N13" i="47"/>
  <c r="E13" i="47"/>
  <c r="F13" i="47"/>
  <c r="G13" i="47"/>
  <c r="H13" i="47"/>
  <c r="I13" i="47"/>
  <c r="J13" i="47"/>
  <c r="K13" i="47"/>
  <c r="L13" i="47"/>
  <c r="M13" i="47"/>
  <c r="D13" i="47"/>
  <c r="O13" i="48" l="1"/>
  <c r="P13" i="48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N8" i="47"/>
  <c r="M8" i="47"/>
  <c r="L8" i="47"/>
  <c r="K8" i="47"/>
  <c r="J8" i="47"/>
  <c r="I8" i="47"/>
  <c r="H8" i="47"/>
  <c r="G8" i="47"/>
  <c r="F8" i="47"/>
  <c r="E8" i="47"/>
  <c r="D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11" i="47" l="1"/>
  <c r="P11" i="47" s="1"/>
  <c r="O8" i="47"/>
  <c r="P8" i="47" s="1"/>
  <c r="O5" i="47"/>
  <c r="P5" i="47" s="1"/>
  <c r="M12" i="46"/>
  <c r="O11" i="46"/>
  <c r="P11" i="46" s="1"/>
  <c r="N10" i="46"/>
  <c r="M10" i="46"/>
  <c r="L10" i="46"/>
  <c r="K10" i="46"/>
  <c r="J10" i="46"/>
  <c r="I10" i="46"/>
  <c r="H10" i="46"/>
  <c r="G10" i="46"/>
  <c r="F10" i="46"/>
  <c r="E10" i="46"/>
  <c r="D10" i="46"/>
  <c r="O10" i="46" s="1"/>
  <c r="P10" i="46" s="1"/>
  <c r="O9" i="46"/>
  <c r="P9" i="46"/>
  <c r="N8" i="46"/>
  <c r="M8" i="46"/>
  <c r="L8" i="46"/>
  <c r="K8" i="46"/>
  <c r="J8" i="46"/>
  <c r="I8" i="46"/>
  <c r="H8" i="46"/>
  <c r="G8" i="46"/>
  <c r="F8" i="46"/>
  <c r="E8" i="46"/>
  <c r="O8" i="46" s="1"/>
  <c r="P8" i="46" s="1"/>
  <c r="D8" i="46"/>
  <c r="O7" i="46"/>
  <c r="P7" i="46" s="1"/>
  <c r="O6" i="46"/>
  <c r="P6" i="46" s="1"/>
  <c r="N5" i="46"/>
  <c r="N12" i="46" s="1"/>
  <c r="M5" i="46"/>
  <c r="L5" i="46"/>
  <c r="L12" i="46" s="1"/>
  <c r="K5" i="46"/>
  <c r="K12" i="46" s="1"/>
  <c r="J5" i="46"/>
  <c r="J12" i="46" s="1"/>
  <c r="I5" i="46"/>
  <c r="I12" i="46" s="1"/>
  <c r="H5" i="46"/>
  <c r="H12" i="46" s="1"/>
  <c r="G5" i="46"/>
  <c r="G12" i="46" s="1"/>
  <c r="F5" i="46"/>
  <c r="F12" i="46" s="1"/>
  <c r="E5" i="46"/>
  <c r="E12" i="46" s="1"/>
  <c r="D5" i="46"/>
  <c r="L15" i="45"/>
  <c r="N14" i="45"/>
  <c r="O14" i="45" s="1"/>
  <c r="M13" i="45"/>
  <c r="L13" i="45"/>
  <c r="K13" i="45"/>
  <c r="J13" i="45"/>
  <c r="I13" i="45"/>
  <c r="H13" i="45"/>
  <c r="G13" i="45"/>
  <c r="F13" i="45"/>
  <c r="N13" i="45" s="1"/>
  <c r="O13" i="45" s="1"/>
  <c r="E13" i="45"/>
  <c r="D13" i="45"/>
  <c r="N12" i="45"/>
  <c r="O12" i="45" s="1"/>
  <c r="M11" i="45"/>
  <c r="L11" i="45"/>
  <c r="K11" i="45"/>
  <c r="J11" i="45"/>
  <c r="I11" i="45"/>
  <c r="H11" i="45"/>
  <c r="G11" i="45"/>
  <c r="F11" i="45"/>
  <c r="N11" i="45" s="1"/>
  <c r="O11" i="45" s="1"/>
  <c r="E11" i="45"/>
  <c r="D11" i="45"/>
  <c r="N10" i="45"/>
  <c r="O10" i="45" s="1"/>
  <c r="N9" i="45"/>
  <c r="O9" i="45" s="1"/>
  <c r="M8" i="45"/>
  <c r="L8" i="45"/>
  <c r="K8" i="45"/>
  <c r="J8" i="45"/>
  <c r="I8" i="45"/>
  <c r="I15" i="45" s="1"/>
  <c r="H8" i="45"/>
  <c r="N8" i="45" s="1"/>
  <c r="O8" i="45" s="1"/>
  <c r="G8" i="45"/>
  <c r="F8" i="45"/>
  <c r="E8" i="45"/>
  <c r="D8" i="45"/>
  <c r="N7" i="45"/>
  <c r="O7" i="45" s="1"/>
  <c r="N6" i="45"/>
  <c r="O6" i="45" s="1"/>
  <c r="M5" i="45"/>
  <c r="M15" i="45" s="1"/>
  <c r="L5" i="45"/>
  <c r="K5" i="45"/>
  <c r="K15" i="45" s="1"/>
  <c r="J5" i="45"/>
  <c r="N5" i="45" s="1"/>
  <c r="O5" i="45" s="1"/>
  <c r="I5" i="45"/>
  <c r="H5" i="45"/>
  <c r="H15" i="45" s="1"/>
  <c r="G5" i="45"/>
  <c r="G15" i="45" s="1"/>
  <c r="F5" i="45"/>
  <c r="F15" i="45" s="1"/>
  <c r="E5" i="45"/>
  <c r="E15" i="45" s="1"/>
  <c r="D5" i="45"/>
  <c r="D15" i="45" s="1"/>
  <c r="F13" i="44"/>
  <c r="G13" i="44"/>
  <c r="J13" i="44"/>
  <c r="N12" i="44"/>
  <c r="O12" i="44" s="1"/>
  <c r="M11" i="44"/>
  <c r="L11" i="44"/>
  <c r="K11" i="44"/>
  <c r="J11" i="44"/>
  <c r="I11" i="44"/>
  <c r="I13" i="44" s="1"/>
  <c r="H11" i="44"/>
  <c r="N11" i="44" s="1"/>
  <c r="O11" i="44" s="1"/>
  <c r="G11" i="44"/>
  <c r="F11" i="44"/>
  <c r="E11" i="44"/>
  <c r="D11" i="44"/>
  <c r="N10" i="44"/>
  <c r="O10" i="44" s="1"/>
  <c r="N9" i="44"/>
  <c r="O9" i="44"/>
  <c r="M8" i="44"/>
  <c r="L8" i="44"/>
  <c r="K8" i="44"/>
  <c r="J8" i="44"/>
  <c r="N8" i="44" s="1"/>
  <c r="O8" i="44" s="1"/>
  <c r="I8" i="44"/>
  <c r="H8" i="44"/>
  <c r="G8" i="44"/>
  <c r="F8" i="44"/>
  <c r="E8" i="44"/>
  <c r="D8" i="44"/>
  <c r="N7" i="44"/>
  <c r="O7" i="44"/>
  <c r="N6" i="44"/>
  <c r="O6" i="44" s="1"/>
  <c r="M5" i="44"/>
  <c r="M13" i="44" s="1"/>
  <c r="L5" i="44"/>
  <c r="L13" i="44" s="1"/>
  <c r="K5" i="44"/>
  <c r="K13" i="44" s="1"/>
  <c r="J5" i="44"/>
  <c r="I5" i="44"/>
  <c r="H5" i="44"/>
  <c r="H13" i="44" s="1"/>
  <c r="G5" i="44"/>
  <c r="F5" i="44"/>
  <c r="E5" i="44"/>
  <c r="E13" i="44" s="1"/>
  <c r="D5" i="44"/>
  <c r="D13" i="44" s="1"/>
  <c r="G15" i="43"/>
  <c r="H15" i="43"/>
  <c r="N14" i="43"/>
  <c r="O14" i="43"/>
  <c r="M13" i="43"/>
  <c r="L13" i="43"/>
  <c r="K13" i="43"/>
  <c r="J13" i="43"/>
  <c r="N13" i="43" s="1"/>
  <c r="O13" i="43" s="1"/>
  <c r="I13" i="43"/>
  <c r="H13" i="43"/>
  <c r="G13" i="43"/>
  <c r="F13" i="43"/>
  <c r="E13" i="43"/>
  <c r="D13" i="43"/>
  <c r="N12" i="43"/>
  <c r="O12" i="43"/>
  <c r="N11" i="43"/>
  <c r="O11" i="43" s="1"/>
  <c r="M10" i="43"/>
  <c r="L10" i="43"/>
  <c r="N10" i="43" s="1"/>
  <c r="O10" i="43" s="1"/>
  <c r="K10" i="43"/>
  <c r="J10" i="43"/>
  <c r="I10" i="43"/>
  <c r="H10" i="43"/>
  <c r="G10" i="43"/>
  <c r="F10" i="43"/>
  <c r="E10" i="43"/>
  <c r="D10" i="43"/>
  <c r="N9" i="43"/>
  <c r="O9" i="43" s="1"/>
  <c r="M8" i="43"/>
  <c r="L8" i="43"/>
  <c r="N8" i="43" s="1"/>
  <c r="O8" i="43" s="1"/>
  <c r="K8" i="43"/>
  <c r="J8" i="43"/>
  <c r="I8" i="43"/>
  <c r="H8" i="43"/>
  <c r="G8" i="43"/>
  <c r="F8" i="43"/>
  <c r="E8" i="43"/>
  <c r="D8" i="43"/>
  <c r="N7" i="43"/>
  <c r="O7" i="43" s="1"/>
  <c r="N6" i="43"/>
  <c r="O6" i="43"/>
  <c r="M5" i="43"/>
  <c r="M15" i="43" s="1"/>
  <c r="L5" i="43"/>
  <c r="L15" i="43" s="1"/>
  <c r="K5" i="43"/>
  <c r="K15" i="43" s="1"/>
  <c r="J5" i="43"/>
  <c r="J15" i="43" s="1"/>
  <c r="I5" i="43"/>
  <c r="I15" i="43" s="1"/>
  <c r="H5" i="43"/>
  <c r="G5" i="43"/>
  <c r="F5" i="43"/>
  <c r="F15" i="43" s="1"/>
  <c r="E5" i="43"/>
  <c r="N5" i="43" s="1"/>
  <c r="O5" i="43" s="1"/>
  <c r="D5" i="43"/>
  <c r="D15" i="43" s="1"/>
  <c r="E14" i="42"/>
  <c r="F14" i="42"/>
  <c r="N13" i="42"/>
  <c r="O13" i="42" s="1"/>
  <c r="N12" i="42"/>
  <c r="O12" i="42"/>
  <c r="M11" i="42"/>
  <c r="L11" i="42"/>
  <c r="K11" i="42"/>
  <c r="J11" i="42"/>
  <c r="I11" i="42"/>
  <c r="H11" i="42"/>
  <c r="G11" i="42"/>
  <c r="F11" i="42"/>
  <c r="E11" i="42"/>
  <c r="N11" i="42" s="1"/>
  <c r="O11" i="42" s="1"/>
  <c r="D11" i="42"/>
  <c r="N10" i="42"/>
  <c r="O10" i="42"/>
  <c r="N9" i="42"/>
  <c r="O9" i="42" s="1"/>
  <c r="M8" i="42"/>
  <c r="L8" i="42"/>
  <c r="K8" i="42"/>
  <c r="J8" i="42"/>
  <c r="I8" i="42"/>
  <c r="H8" i="42"/>
  <c r="G8" i="42"/>
  <c r="F8" i="42"/>
  <c r="E8" i="42"/>
  <c r="D8" i="42"/>
  <c r="N8" i="42" s="1"/>
  <c r="O8" i="42" s="1"/>
  <c r="N7" i="42"/>
  <c r="O7" i="42" s="1"/>
  <c r="N6" i="42"/>
  <c r="O6" i="42" s="1"/>
  <c r="M5" i="42"/>
  <c r="M14" i="42" s="1"/>
  <c r="L5" i="42"/>
  <c r="L14" i="42" s="1"/>
  <c r="K5" i="42"/>
  <c r="K14" i="42" s="1"/>
  <c r="J5" i="42"/>
  <c r="J14" i="42" s="1"/>
  <c r="I5" i="42"/>
  <c r="I14" i="42" s="1"/>
  <c r="H5" i="42"/>
  <c r="H14" i="42" s="1"/>
  <c r="G5" i="42"/>
  <c r="G14" i="42" s="1"/>
  <c r="F5" i="42"/>
  <c r="N5" i="42" s="1"/>
  <c r="O5" i="42" s="1"/>
  <c r="E5" i="42"/>
  <c r="D5" i="42"/>
  <c r="D14" i="42" s="1"/>
  <c r="M13" i="4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1" i="41" s="1"/>
  <c r="O11" i="41" s="1"/>
  <c r="N10" i="41"/>
  <c r="O10" i="41" s="1"/>
  <c r="N9" i="41"/>
  <c r="O9" i="41" s="1"/>
  <c r="M8" i="41"/>
  <c r="L8" i="41"/>
  <c r="K8" i="41"/>
  <c r="J8" i="41"/>
  <c r="I8" i="41"/>
  <c r="H8" i="41"/>
  <c r="G8" i="41"/>
  <c r="F8" i="41"/>
  <c r="N8" i="41" s="1"/>
  <c r="O8" i="41" s="1"/>
  <c r="E8" i="41"/>
  <c r="D8" i="41"/>
  <c r="N7" i="41"/>
  <c r="O7" i="41" s="1"/>
  <c r="N6" i="41"/>
  <c r="O6" i="41"/>
  <c r="M5" i="41"/>
  <c r="L5" i="41"/>
  <c r="L13" i="41" s="1"/>
  <c r="K5" i="41"/>
  <c r="K13" i="41" s="1"/>
  <c r="J5" i="41"/>
  <c r="J13" i="41" s="1"/>
  <c r="I5" i="41"/>
  <c r="I13" i="41" s="1"/>
  <c r="H5" i="41"/>
  <c r="H13" i="41" s="1"/>
  <c r="G5" i="41"/>
  <c r="G13" i="41" s="1"/>
  <c r="F5" i="41"/>
  <c r="F13" i="41" s="1"/>
  <c r="E5" i="41"/>
  <c r="E13" i="41" s="1"/>
  <c r="D5" i="41"/>
  <c r="K12" i="40"/>
  <c r="L12" i="40"/>
  <c r="N11" i="40"/>
  <c r="O11" i="40" s="1"/>
  <c r="M10" i="40"/>
  <c r="L10" i="40"/>
  <c r="K10" i="40"/>
  <c r="J10" i="40"/>
  <c r="I10" i="40"/>
  <c r="H10" i="40"/>
  <c r="G10" i="40"/>
  <c r="F10" i="40"/>
  <c r="N10" i="40" s="1"/>
  <c r="O10" i="40" s="1"/>
  <c r="E10" i="40"/>
  <c r="D10" i="40"/>
  <c r="N9" i="40"/>
  <c r="O9" i="40" s="1"/>
  <c r="N8" i="40"/>
  <c r="O8" i="40" s="1"/>
  <c r="M7" i="40"/>
  <c r="L7" i="40"/>
  <c r="K7" i="40"/>
  <c r="J7" i="40"/>
  <c r="I7" i="40"/>
  <c r="H7" i="40"/>
  <c r="N7" i="40" s="1"/>
  <c r="O7" i="40" s="1"/>
  <c r="G7" i="40"/>
  <c r="F7" i="40"/>
  <c r="E7" i="40"/>
  <c r="D7" i="40"/>
  <c r="N6" i="40"/>
  <c r="O6" i="40" s="1"/>
  <c r="M5" i="40"/>
  <c r="M12" i="40" s="1"/>
  <c r="L5" i="40"/>
  <c r="K5" i="40"/>
  <c r="J5" i="40"/>
  <c r="J12" i="40" s="1"/>
  <c r="I5" i="40"/>
  <c r="I12" i="40" s="1"/>
  <c r="H5" i="40"/>
  <c r="N5" i="40" s="1"/>
  <c r="O5" i="40" s="1"/>
  <c r="G5" i="40"/>
  <c r="G12" i="40" s="1"/>
  <c r="F5" i="40"/>
  <c r="F12" i="40" s="1"/>
  <c r="E5" i="40"/>
  <c r="E12" i="40" s="1"/>
  <c r="D5" i="40"/>
  <c r="D12" i="40" s="1"/>
  <c r="N11" i="39"/>
  <c r="O11" i="39" s="1"/>
  <c r="M10" i="39"/>
  <c r="L10" i="39"/>
  <c r="L12" i="39" s="1"/>
  <c r="K10" i="39"/>
  <c r="J10" i="39"/>
  <c r="J12" i="39" s="1"/>
  <c r="I10" i="39"/>
  <c r="N10" i="39" s="1"/>
  <c r="O10" i="39" s="1"/>
  <c r="H10" i="39"/>
  <c r="G10" i="39"/>
  <c r="F10" i="39"/>
  <c r="E10" i="39"/>
  <c r="D10" i="39"/>
  <c r="N9" i="39"/>
  <c r="O9" i="39"/>
  <c r="N8" i="39"/>
  <c r="O8" i="39"/>
  <c r="M7" i="39"/>
  <c r="L7" i="39"/>
  <c r="K7" i="39"/>
  <c r="J7" i="39"/>
  <c r="I7" i="39"/>
  <c r="H7" i="39"/>
  <c r="G7" i="39"/>
  <c r="F7" i="39"/>
  <c r="E7" i="39"/>
  <c r="D7" i="39"/>
  <c r="N7" i="39" s="1"/>
  <c r="O7" i="39" s="1"/>
  <c r="N6" i="39"/>
  <c r="O6" i="39"/>
  <c r="M5" i="39"/>
  <c r="M12" i="39" s="1"/>
  <c r="L5" i="39"/>
  <c r="K5" i="39"/>
  <c r="K12" i="39"/>
  <c r="J5" i="39"/>
  <c r="I5" i="39"/>
  <c r="I12" i="39" s="1"/>
  <c r="H5" i="39"/>
  <c r="H12" i="39"/>
  <c r="G5" i="39"/>
  <c r="G12" i="39"/>
  <c r="F5" i="39"/>
  <c r="F12" i="39" s="1"/>
  <c r="E5" i="39"/>
  <c r="E12" i="39" s="1"/>
  <c r="D5" i="39"/>
  <c r="N11" i="38"/>
  <c r="O11" i="38" s="1"/>
  <c r="M10" i="38"/>
  <c r="L10" i="38"/>
  <c r="K10" i="38"/>
  <c r="J10" i="38"/>
  <c r="I10" i="38"/>
  <c r="H10" i="38"/>
  <c r="G10" i="38"/>
  <c r="F10" i="38"/>
  <c r="N10" i="38" s="1"/>
  <c r="O10" i="38" s="1"/>
  <c r="E10" i="38"/>
  <c r="D10" i="38"/>
  <c r="N9" i="38"/>
  <c r="O9" i="38" s="1"/>
  <c r="N8" i="38"/>
  <c r="O8" i="38" s="1"/>
  <c r="M7" i="38"/>
  <c r="L7" i="38"/>
  <c r="K7" i="38"/>
  <c r="J7" i="38"/>
  <c r="I7" i="38"/>
  <c r="H7" i="38"/>
  <c r="N7" i="38" s="1"/>
  <c r="O7" i="38" s="1"/>
  <c r="G7" i="38"/>
  <c r="F7" i="38"/>
  <c r="E7" i="38"/>
  <c r="D7" i="38"/>
  <c r="N6" i="38"/>
  <c r="O6" i="38" s="1"/>
  <c r="M5" i="38"/>
  <c r="M12" i="38"/>
  <c r="L5" i="38"/>
  <c r="L12" i="38" s="1"/>
  <c r="K5" i="38"/>
  <c r="K12" i="38" s="1"/>
  <c r="J5" i="38"/>
  <c r="J12" i="38" s="1"/>
  <c r="I5" i="38"/>
  <c r="I12" i="38" s="1"/>
  <c r="H5" i="38"/>
  <c r="H12" i="38"/>
  <c r="G5" i="38"/>
  <c r="G12" i="38" s="1"/>
  <c r="F5" i="38"/>
  <c r="F12" i="38"/>
  <c r="E5" i="38"/>
  <c r="D5" i="38"/>
  <c r="N5" i="38" s="1"/>
  <c r="O5" i="38" s="1"/>
  <c r="N11" i="37"/>
  <c r="O11" i="37" s="1"/>
  <c r="M10" i="37"/>
  <c r="L10" i="37"/>
  <c r="K10" i="37"/>
  <c r="J10" i="37"/>
  <c r="J12" i="37" s="1"/>
  <c r="I10" i="37"/>
  <c r="I12" i="37" s="1"/>
  <c r="H10" i="37"/>
  <c r="G10" i="37"/>
  <c r="F10" i="37"/>
  <c r="E10" i="37"/>
  <c r="N10" i="37" s="1"/>
  <c r="O10" i="37" s="1"/>
  <c r="D10" i="37"/>
  <c r="N9" i="37"/>
  <c r="O9" i="37" s="1"/>
  <c r="N8" i="37"/>
  <c r="O8" i="37"/>
  <c r="M7" i="37"/>
  <c r="L7" i="37"/>
  <c r="L12" i="37" s="1"/>
  <c r="K7" i="37"/>
  <c r="K12" i="37" s="1"/>
  <c r="J7" i="37"/>
  <c r="I7" i="37"/>
  <c r="H7" i="37"/>
  <c r="G7" i="37"/>
  <c r="N7" i="37" s="1"/>
  <c r="O7" i="37" s="1"/>
  <c r="F7" i="37"/>
  <c r="F12" i="37"/>
  <c r="E7" i="37"/>
  <c r="D7" i="37"/>
  <c r="N6" i="37"/>
  <c r="O6" i="37" s="1"/>
  <c r="M5" i="37"/>
  <c r="M12" i="37"/>
  <c r="L5" i="37"/>
  <c r="K5" i="37"/>
  <c r="J5" i="37"/>
  <c r="I5" i="37"/>
  <c r="H5" i="37"/>
  <c r="H12" i="37" s="1"/>
  <c r="G5" i="37"/>
  <c r="G12" i="37"/>
  <c r="F5" i="37"/>
  <c r="E5" i="37"/>
  <c r="E12" i="37" s="1"/>
  <c r="D5" i="37"/>
  <c r="D12" i="37" s="1"/>
  <c r="N11" i="36"/>
  <c r="O11" i="36" s="1"/>
  <c r="M10" i="36"/>
  <c r="L10" i="36"/>
  <c r="K10" i="36"/>
  <c r="J10" i="36"/>
  <c r="I10" i="36"/>
  <c r="H10" i="36"/>
  <c r="G10" i="36"/>
  <c r="F10" i="36"/>
  <c r="E10" i="36"/>
  <c r="N10" i="36" s="1"/>
  <c r="O10" i="36" s="1"/>
  <c r="D10" i="36"/>
  <c r="N9" i="36"/>
  <c r="O9" i="36"/>
  <c r="N8" i="36"/>
  <c r="O8" i="36"/>
  <c r="M7" i="36"/>
  <c r="N7" i="36" s="1"/>
  <c r="O7" i="36" s="1"/>
  <c r="L7" i="36"/>
  <c r="K7" i="36"/>
  <c r="J7" i="36"/>
  <c r="I7" i="36"/>
  <c r="H7" i="36"/>
  <c r="G7" i="36"/>
  <c r="F7" i="36"/>
  <c r="E7" i="36"/>
  <c r="D7" i="36"/>
  <c r="D12" i="36" s="1"/>
  <c r="N6" i="36"/>
  <c r="O6" i="36" s="1"/>
  <c r="M5" i="36"/>
  <c r="M12" i="36" s="1"/>
  <c r="L5" i="36"/>
  <c r="L12" i="36" s="1"/>
  <c r="K5" i="36"/>
  <c r="K12" i="36" s="1"/>
  <c r="J5" i="36"/>
  <c r="J12" i="36" s="1"/>
  <c r="I5" i="36"/>
  <c r="I12" i="36" s="1"/>
  <c r="H5" i="36"/>
  <c r="H12" i="36"/>
  <c r="G5" i="36"/>
  <c r="G12" i="36" s="1"/>
  <c r="F5" i="36"/>
  <c r="F12" i="36" s="1"/>
  <c r="E5" i="36"/>
  <c r="E12" i="36" s="1"/>
  <c r="D5" i="36"/>
  <c r="N11" i="35"/>
  <c r="O11" i="35"/>
  <c r="M10" i="35"/>
  <c r="M12" i="35" s="1"/>
  <c r="L10" i="35"/>
  <c r="K10" i="35"/>
  <c r="J10" i="35"/>
  <c r="I10" i="35"/>
  <c r="I12" i="35" s="1"/>
  <c r="H10" i="35"/>
  <c r="G10" i="35"/>
  <c r="F10" i="35"/>
  <c r="E10" i="35"/>
  <c r="D10" i="35"/>
  <c r="N9" i="35"/>
  <c r="O9" i="35"/>
  <c r="N8" i="35"/>
  <c r="O8" i="35" s="1"/>
  <c r="M7" i="35"/>
  <c r="L7" i="35"/>
  <c r="K7" i="35"/>
  <c r="J7" i="35"/>
  <c r="I7" i="35"/>
  <c r="H7" i="35"/>
  <c r="G7" i="35"/>
  <c r="F7" i="35"/>
  <c r="F12" i="35" s="1"/>
  <c r="E7" i="35"/>
  <c r="E12" i="35"/>
  <c r="D7" i="35"/>
  <c r="N7" i="35" s="1"/>
  <c r="O7" i="35" s="1"/>
  <c r="N6" i="35"/>
  <c r="O6" i="35"/>
  <c r="M5" i="35"/>
  <c r="L5" i="35"/>
  <c r="L12" i="35"/>
  <c r="K5" i="35"/>
  <c r="K12" i="35" s="1"/>
  <c r="J5" i="35"/>
  <c r="N5" i="35" s="1"/>
  <c r="O5" i="35" s="1"/>
  <c r="J12" i="35"/>
  <c r="I5" i="35"/>
  <c r="H5" i="35"/>
  <c r="H12" i="35"/>
  <c r="G5" i="35"/>
  <c r="G12" i="35"/>
  <c r="F5" i="35"/>
  <c r="E5" i="35"/>
  <c r="D5" i="35"/>
  <c r="N11" i="34"/>
  <c r="O11" i="34" s="1"/>
  <c r="M10" i="34"/>
  <c r="L10" i="34"/>
  <c r="K10" i="34"/>
  <c r="J10" i="34"/>
  <c r="I10" i="34"/>
  <c r="H10" i="34"/>
  <c r="G10" i="34"/>
  <c r="F10" i="34"/>
  <c r="E10" i="34"/>
  <c r="N10" i="34"/>
  <c r="O10" i="34" s="1"/>
  <c r="D10" i="34"/>
  <c r="N9" i="34"/>
  <c r="O9" i="34"/>
  <c r="N8" i="34"/>
  <c r="O8" i="34" s="1"/>
  <c r="M7" i="34"/>
  <c r="L7" i="34"/>
  <c r="K7" i="34"/>
  <c r="K12" i="34" s="1"/>
  <c r="J7" i="34"/>
  <c r="I7" i="34"/>
  <c r="H7" i="34"/>
  <c r="N7" i="34" s="1"/>
  <c r="O7" i="34" s="1"/>
  <c r="G7" i="34"/>
  <c r="F7" i="34"/>
  <c r="E7" i="34"/>
  <c r="D7" i="34"/>
  <c r="N6" i="34"/>
  <c r="O6" i="34" s="1"/>
  <c r="M5" i="34"/>
  <c r="M12" i="34"/>
  <c r="L5" i="34"/>
  <c r="L12" i="34" s="1"/>
  <c r="K5" i="34"/>
  <c r="J5" i="34"/>
  <c r="J12" i="34" s="1"/>
  <c r="I5" i="34"/>
  <c r="I12" i="34" s="1"/>
  <c r="H5" i="34"/>
  <c r="H12" i="34" s="1"/>
  <c r="G5" i="34"/>
  <c r="G12" i="34" s="1"/>
  <c r="F5" i="34"/>
  <c r="F12" i="34" s="1"/>
  <c r="E5" i="34"/>
  <c r="E12" i="34" s="1"/>
  <c r="D5" i="34"/>
  <c r="N8" i="33"/>
  <c r="O8" i="33"/>
  <c r="N9" i="33"/>
  <c r="O9" i="33" s="1"/>
  <c r="E7" i="33"/>
  <c r="F7" i="33"/>
  <c r="G7" i="33"/>
  <c r="G12" i="33" s="1"/>
  <c r="H7" i="33"/>
  <c r="I7" i="33"/>
  <c r="J7" i="33"/>
  <c r="K7" i="33"/>
  <c r="L7" i="33"/>
  <c r="M7" i="33"/>
  <c r="D7" i="33"/>
  <c r="N7" i="33" s="1"/>
  <c r="O7" i="33" s="1"/>
  <c r="E5" i="33"/>
  <c r="F5" i="33"/>
  <c r="G5" i="33"/>
  <c r="H5" i="33"/>
  <c r="N5" i="33" s="1"/>
  <c r="O5" i="33" s="1"/>
  <c r="I5" i="33"/>
  <c r="I12" i="33" s="1"/>
  <c r="J5" i="33"/>
  <c r="J12" i="33" s="1"/>
  <c r="K5" i="33"/>
  <c r="L5" i="33"/>
  <c r="L12" i="33" s="1"/>
  <c r="M5" i="33"/>
  <c r="D5" i="33"/>
  <c r="N11" i="33"/>
  <c r="O11" i="33"/>
  <c r="E10" i="33"/>
  <c r="F10" i="33"/>
  <c r="G10" i="33"/>
  <c r="H10" i="33"/>
  <c r="I10" i="33"/>
  <c r="J10" i="33"/>
  <c r="K10" i="33"/>
  <c r="K12" i="33" s="1"/>
  <c r="L10" i="33"/>
  <c r="M10" i="33"/>
  <c r="M12" i="33" s="1"/>
  <c r="D10" i="33"/>
  <c r="N10" i="33" s="1"/>
  <c r="O10" i="33" s="1"/>
  <c r="N6" i="33"/>
  <c r="O6" i="33"/>
  <c r="E12" i="33"/>
  <c r="D12" i="34"/>
  <c r="F12" i="33"/>
  <c r="N5" i="39"/>
  <c r="O5" i="39" s="1"/>
  <c r="E12" i="38"/>
  <c r="O13" i="47" l="1"/>
  <c r="P13" i="47" s="1"/>
  <c r="N12" i="37"/>
  <c r="O12" i="37" s="1"/>
  <c r="N12" i="36"/>
  <c r="O12" i="36" s="1"/>
  <c r="N13" i="44"/>
  <c r="O13" i="44" s="1"/>
  <c r="N12" i="34"/>
  <c r="O12" i="34" s="1"/>
  <c r="N14" i="42"/>
  <c r="O14" i="42" s="1"/>
  <c r="D12" i="46"/>
  <c r="O12" i="46" s="1"/>
  <c r="P12" i="46" s="1"/>
  <c r="H12" i="33"/>
  <c r="J15" i="45"/>
  <c r="N15" i="45" s="1"/>
  <c r="O15" i="45" s="1"/>
  <c r="D13" i="41"/>
  <c r="N13" i="41" s="1"/>
  <c r="O13" i="41" s="1"/>
  <c r="N5" i="44"/>
  <c r="O5" i="44" s="1"/>
  <c r="E15" i="43"/>
  <c r="N15" i="43" s="1"/>
  <c r="O15" i="43" s="1"/>
  <c r="N5" i="41"/>
  <c r="O5" i="41" s="1"/>
  <c r="O5" i="46"/>
  <c r="P5" i="46" s="1"/>
  <c r="N10" i="35"/>
  <c r="O10" i="35" s="1"/>
  <c r="D12" i="33"/>
  <c r="H12" i="40"/>
  <c r="N12" i="40" s="1"/>
  <c r="O12" i="40" s="1"/>
  <c r="N5" i="37"/>
  <c r="O5" i="37" s="1"/>
  <c r="N5" i="34"/>
  <c r="O5" i="34" s="1"/>
  <c r="D12" i="35"/>
  <c r="N12" i="35" s="1"/>
  <c r="O12" i="35" s="1"/>
  <c r="N5" i="36"/>
  <c r="O5" i="36" s="1"/>
  <c r="D12" i="38"/>
  <c r="N12" i="38" s="1"/>
  <c r="O12" i="38" s="1"/>
  <c r="D12" i="39"/>
  <c r="N12" i="39" s="1"/>
  <c r="O12" i="39" s="1"/>
  <c r="N12" i="33" l="1"/>
  <c r="O12" i="33" s="1"/>
</calcChain>
</file>

<file path=xl/sharedStrings.xml><?xml version="1.0" encoding="utf-8"?>
<sst xmlns="http://schemas.openxmlformats.org/spreadsheetml/2006/main" count="463" uniqueCount="73">
  <si>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</si>
  <si>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</si>
  <si>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</si>
  <si>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</si>
  <si>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</si>
  <si>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</si>
  <si>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</si>
  <si>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</si>
  <si>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</si>
  <si>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Intergovernmental Revenue</t>
  </si>
  <si>
    <t>State Shared Revenues - General Gov't - Mobile Home License Tax</t>
  </si>
  <si>
    <t>State Shared Revenues - General Gov't - Alcoholic Beverage License Tax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</si>
  <si>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</si>
  <si>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</si>
  <si>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</si>
  <si>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</si>
  <si>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</si>
  <si>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</si>
  <si>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Interest and Other Earnings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</si>
  <si>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</si>
  <si>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</si>
  <si>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</si>
  <si>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</si>
  <si>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</si>
  <si>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</si>
  <si>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</si>
  <si>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Lake Buena Vista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</si>
  <si>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</si>
  <si>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</si>
  <si>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</si>
  <si>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</si>
  <si>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</si>
  <si>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</si>
  <si>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</si>
  <si>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</si>
  <si>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State Shared Revenues - General Government - Mobile Home License Tax</t>
  </si>
  <si>
    <t>State Shared Revenues - General Government - Alcoholic Beverage License Tax</t>
  </si>
  <si>
    <t>2013 Municipal Population:</t>
  </si>
  <si>
    <t>Local Fiscal Year Ended September 30, 2008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</si>
  <si>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</si>
  <si>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</si>
  <si>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</si>
  <si>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</si>
  <si>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</si>
  <si>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</si>
  <si>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First Local Option Fuel Tax (1 to 6 Cents)</t>
  </si>
  <si>
    <t>2016 Municipal Population:</t>
  </si>
  <si>
    <t>Local Fiscal Year Ended September 30, 2017</t>
  </si>
  <si>
    <t>Contributions and Donations from Private Sources</t>
  </si>
  <si>
    <t>2017 Municipal Population:</t>
  </si>
  <si>
    <t>Local Fiscal Year Ended September 30, 2018</t>
  </si>
  <si>
    <t>Permits, Fees, and Special Assessments</t>
  </si>
  <si>
    <t>Licenses</t>
  </si>
  <si>
    <t>2018 Municipal Population:</t>
  </si>
  <si>
    <t>Local Fiscal Year Ended September 30, 2019</t>
  </si>
  <si>
    <t>2019 Municipal Population:</t>
  </si>
  <si>
    <t>Local Fiscal Year Ended September 30, 2020</t>
  </si>
  <si>
    <t>Other Sources</t>
  </si>
  <si>
    <t>Proprietary Non-Operating - Capital Contributions from Private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</si>
  <si>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</si>
  <si>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</si>
  <si>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</si>
  <si>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</si>
  <si>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</si>
  <si>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</si>
  <si>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</si>
  <si>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Intergovernmental Revenues</t>
  </si>
  <si>
    <t>2021 Municipal Population:</t>
  </si>
  <si>
    <t>Local Fiscal Year Ended September 30, 2022</t>
  </si>
  <si>
    <t>Local Business Tax (Chapter 205, F.S.)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</si>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</sst>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7"/>
      <c r="R1"/>
    </row>
    <row r="2" spans="1:134" ht="24" thickBot="1">
      <c r="A2" s="55" t="s">
        <v>71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7"/>
      <c r="R2"/>
    </row>
    <row r="3" spans="1:134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5"/>
      <c r="M3" s="66"/>
      <c r="N3" s="34"/>
      <c r="O3" s="35"/>
      <c r="P3" s="67" t="s">
        <v>61</v>
      </c>
      <c r="Q3" s="11"/>
      <c r="R3"/>
    </row>
    <row r="4" spans="1:134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62</v>
      </c>
      <c r="N4" s="33" t="s">
        <v>8</v>
      </c>
      <c r="O4" s="33" t="s">
        <v>63</v>
      </c>
      <c r="P4" s="6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64</v>
      </c>
      <c r="B5" s="24"/>
      <c r="C5" s="24"/>
      <c r="D5" s="25">
        <f>SUM(D6:D7)</f>
        <v>5526508</v>
      </c>
      <c r="E5" s="25">
        <f>SUM(E6:E7)</f>
        <v>0</v>
      </c>
      <c r="F5" s="25">
        <f>SUM(F6:F7)</f>
        <v>0</v>
      </c>
      <c r="G5" s="25">
        <f>SUM(G6:G7)</f>
        <v>0</v>
      </c>
      <c r="H5" s="25">
        <f>SUM(H6:H7)</f>
        <v>0</v>
      </c>
      <c r="I5" s="25">
        <f>SUM(I6:I7)</f>
        <v>0</v>
      </c>
      <c r="J5" s="25">
        <f>SUM(J6:J7)</f>
        <v>0</v>
      </c>
      <c r="K5" s="25">
        <f>SUM(K6:K7)</f>
        <v>0</v>
      </c>
      <c r="L5" s="25">
        <f>SUM(L6:L7)</f>
        <v>0</v>
      </c>
      <c r="M5" s="25">
        <f>SUM(M6:M7)</f>
        <v>0</v>
      </c>
      <c r="N5" s="25">
        <f>SUM(N6:N7)</f>
        <v>0</v>
      </c>
      <c r="O5" s="26">
        <f>SUM(D5:N5)</f>
        <v>5526508</v>
      </c>
      <c r="P5" s="31">
        <f>(O5/P$15)</f>
        <v>263167.04761904763</v>
      </c>
      <c r="Q5" s="6"/>
    </row>
    <row r="6" spans="1:134">
      <c r="A6" s="12"/>
      <c r="B6" s="23">
        <v>311</v>
      </c>
      <c r="C6" s="19" t="s">
        <v>1</v>
      </c>
      <c r="D6" s="43">
        <v>5526480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5526480</v>
      </c>
      <c r="P6" s="44">
        <f>(O6/P$15)</f>
        <v>263165.71428571426</v>
      </c>
      <c r="Q6" s="9"/>
    </row>
    <row r="7" spans="1:134">
      <c r="A7" s="12"/>
      <c r="B7" s="23">
        <v>316</v>
      </c>
      <c r="C7" s="19" t="s">
        <v>69</v>
      </c>
      <c r="D7" s="43">
        <v>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0">SUM(D7:N7)</f>
        <v>28</v>
      </c>
      <c r="P7" s="44">
        <f>(O7/P$15)</f>
        <v>1.3333333333333333</v>
      </c>
      <c r="Q7" s="9"/>
    </row>
    <row r="8" spans="1:134" ht="15.75">
      <c r="A8" s="27" t="s">
        <v>66</v>
      </c>
      <c r="B8" s="28"/>
      <c r="C8" s="29"/>
      <c r="D8" s="30">
        <f>SUM(D9:D10)</f>
        <v>36993</v>
      </c>
      <c r="E8" s="30">
        <f>SUM(E9:E10)</f>
        <v>0</v>
      </c>
      <c r="F8" s="30">
        <f>SUM(F9:F10)</f>
        <v>0</v>
      </c>
      <c r="G8" s="30">
        <f>SUM(G9:G10)</f>
        <v>0</v>
      </c>
      <c r="H8" s="30">
        <f>SUM(H9:H10)</f>
        <v>0</v>
      </c>
      <c r="I8" s="30">
        <f>SUM(I9:I10)</f>
        <v>0</v>
      </c>
      <c r="J8" s="30">
        <f>SUM(J9:J10)</f>
        <v>0</v>
      </c>
      <c r="K8" s="30">
        <f>SUM(K9:K10)</f>
        <v>0</v>
      </c>
      <c r="L8" s="30">
        <f>SUM(L9:L10)</f>
        <v>0</v>
      </c>
      <c r="M8" s="30">
        <f>SUM(M9:M10)</f>
        <v>0</v>
      </c>
      <c r="N8" s="30">
        <f>SUM(N9:N10)</f>
        <v>0</v>
      </c>
      <c r="O8" s="41">
        <f>SUM(D8:N8)</f>
        <v>36993</v>
      </c>
      <c r="P8" s="42">
        <f>(O8/P$15)</f>
        <v>1761.5714285714287</v>
      </c>
      <c r="Q8" s="10"/>
    </row>
    <row r="9" spans="1:134">
      <c r="A9" s="12"/>
      <c r="B9" s="23">
        <v>335.14</v>
      </c>
      <c r="C9" s="19" t="s">
        <v>35</v>
      </c>
      <c r="D9" s="43">
        <v>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:O10" si="1">SUM(D9:N9)</f>
        <v>68</v>
      </c>
      <c r="P9" s="44">
        <f>(O9/P$15)</f>
        <v>3.2380952380952381</v>
      </c>
      <c r="Q9" s="9"/>
    </row>
    <row r="10" spans="1:134">
      <c r="A10" s="12"/>
      <c r="B10" s="23">
        <v>335.15</v>
      </c>
      <c r="C10" s="19" t="s">
        <v>36</v>
      </c>
      <c r="D10" s="43">
        <v>36925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36925</v>
      </c>
      <c r="P10" s="44">
        <f>(O10/P$15)</f>
        <v>1758.3333333333333</v>
      </c>
      <c r="Q10" s="9"/>
    </row>
    <row r="11" spans="1:134" ht="15.75">
      <c r="A11" s="27" t="s">
        <v>2</v>
      </c>
      <c r="B11" s="28"/>
      <c r="C11" s="29"/>
      <c r="D11" s="30">
        <f>SUM(D12:D12)</f>
        <v>181586</v>
      </c>
      <c r="E11" s="30">
        <f>SUM(E12:E12)</f>
        <v>0</v>
      </c>
      <c r="F11" s="30">
        <f>SUM(F12:F12)</f>
        <v>0</v>
      </c>
      <c r="G11" s="30">
        <f>SUM(G12:G12)</f>
        <v>0</v>
      </c>
      <c r="H11" s="30">
        <f>SUM(H12:H12)</f>
        <v>0</v>
      </c>
      <c r="I11" s="30">
        <f>SUM(I12:I12)</f>
        <v>0</v>
      </c>
      <c r="J11" s="30">
        <f>SUM(J12:J12)</f>
        <v>0</v>
      </c>
      <c r="K11" s="30">
        <f>SUM(K12:K12)</f>
        <v>0</v>
      </c>
      <c r="L11" s="30">
        <f>SUM(L12:L12)</f>
        <v>0</v>
      </c>
      <c r="M11" s="30">
        <f>SUM(M12:M12)</f>
        <v>0</v>
      </c>
      <c r="N11" s="30">
        <f>SUM(N12:N12)</f>
        <v>0</v>
      </c>
      <c r="O11" s="30">
        <f>SUM(D11:N11)</f>
        <v>181586</v>
      </c>
      <c r="P11" s="42">
        <f>(O11/P$15)</f>
        <v>8646.9523809523816</v>
      </c>
      <c r="Q11" s="10"/>
    </row>
    <row r="12" spans="1:134" ht="15.75" thickBot="1">
      <c r="A12" s="12"/>
      <c r="B12" s="23">
        <v>361.1</v>
      </c>
      <c r="C12" s="19" t="s">
        <v>18</v>
      </c>
      <c r="D12" s="43">
        <v>181586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181586</v>
      </c>
      <c r="P12" s="44">
        <f>(O12/P$15)</f>
        <v>8646.9523809523816</v>
      </c>
      <c r="Q12" s="9"/>
    </row>
    <row r="13" spans="1:134" ht="16.5" thickBot="1">
      <c r="A13" s="13" t="s">
        <v>16</v>
      </c>
      <c r="B13" s="21"/>
      <c r="C13" s="20"/>
      <c r="D13" s="14">
        <f>SUM(D5,D8,D11)</f>
        <v>5745087</v>
      </c>
      <c r="E13" s="14">
        <f t="shared" ref="E13:N13" si="2">SUM(E5,E8,E11)</f>
        <v>0</v>
      </c>
      <c r="F13" s="14">
        <f t="shared" si="2"/>
        <v>0</v>
      </c>
      <c r="G13" s="14">
        <f t="shared" si="2"/>
        <v>0</v>
      </c>
      <c r="H13" s="14">
        <f t="shared" si="2"/>
        <v>0</v>
      </c>
      <c r="I13" s="14">
        <f t="shared" si="2"/>
        <v>0</v>
      </c>
      <c r="J13" s="14">
        <f t="shared" si="2"/>
        <v>0</v>
      </c>
      <c r="K13" s="14">
        <f t="shared" si="2"/>
        <v>0</v>
      </c>
      <c r="L13" s="14">
        <f t="shared" si="2"/>
        <v>0</v>
      </c>
      <c r="M13" s="14">
        <f t="shared" si="2"/>
        <v>0</v>
      </c>
      <c r="N13" s="14">
        <f t="shared" si="2"/>
        <v>0</v>
      </c>
      <c r="O13" s="14">
        <f>SUM(D13:N13)</f>
        <v>5745087</v>
      </c>
      <c r="P13" s="36">
        <f>(O13/P$15)</f>
        <v>273575.57142857142</v>
      </c>
      <c r="Q13" s="6"/>
      <c r="R13" s="2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</row>
    <row r="14" spans="1:134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34">
      <c r="A15" s="37"/>
      <c r="B15" s="38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45" t="s">
        <v>72</v>
      </c>
      <c r="N15" s="45"/>
      <c r="O15" s="45"/>
      <c r="P15" s="40">
        <v>21</v>
      </c>
    </row>
    <row r="16" spans="1:134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</row>
    <row r="17" spans="1:16" ht="15.75" customHeight="1" thickBot="1">
      <c r="A17" s="49" t="s">
        <v>29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2205274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2" si="1">SUM(D5:M5)</f>
        <v>2205274</v>
      </c>
      <c r="O5" s="31">
        <f t="shared" ref="O5:O12" si="2">(N5/O$14)</f>
        <v>100239.72727272728</v>
      </c>
      <c r="P5" s="6"/>
    </row>
    <row r="6" spans="1:133">
      <c r="A6" s="12"/>
      <c r="B6" s="23">
        <v>311</v>
      </c>
      <c r="C6" s="19" t="s">
        <v>1</v>
      </c>
      <c r="D6" s="43">
        <v>2205274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2205274</v>
      </c>
      <c r="O6" s="44">
        <f t="shared" si="2"/>
        <v>100239.72727272728</v>
      </c>
      <c r="P6" s="9"/>
    </row>
    <row r="7" spans="1:133" ht="15.75">
      <c r="A7" s="27" t="s">
        <v>9</v>
      </c>
      <c r="B7" s="28"/>
      <c r="C7" s="29"/>
      <c r="D7" s="30">
        <f t="shared" ref="D7:M7" si="3">SUM(D8:D9)</f>
        <v>27179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27179</v>
      </c>
      <c r="O7" s="42">
        <f t="shared" si="2"/>
        <v>1235.409090909091</v>
      </c>
      <c r="P7" s="10"/>
    </row>
    <row r="8" spans="1:133">
      <c r="A8" s="12"/>
      <c r="B8" s="23">
        <v>335.14</v>
      </c>
      <c r="C8" s="19" t="s">
        <v>35</v>
      </c>
      <c r="D8" s="43">
        <v>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72</v>
      </c>
      <c r="O8" s="44">
        <f t="shared" si="2"/>
        <v>3.2727272727272729</v>
      </c>
      <c r="P8" s="9"/>
    </row>
    <row r="9" spans="1:133">
      <c r="A9" s="12"/>
      <c r="B9" s="23">
        <v>335.15</v>
      </c>
      <c r="C9" s="19" t="s">
        <v>36</v>
      </c>
      <c r="D9" s="43">
        <v>27107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27107</v>
      </c>
      <c r="O9" s="44">
        <f t="shared" si="2"/>
        <v>1232.1363636363637</v>
      </c>
      <c r="P9" s="9"/>
    </row>
    <row r="10" spans="1:133" ht="15.75">
      <c r="A10" s="27" t="s">
        <v>2</v>
      </c>
      <c r="B10" s="28"/>
      <c r="C10" s="29"/>
      <c r="D10" s="30">
        <f t="shared" ref="D10:M10" si="4">SUM(D11:D11)</f>
        <v>691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691</v>
      </c>
      <c r="O10" s="42">
        <f t="shared" si="2"/>
        <v>31.40909090909091</v>
      </c>
      <c r="P10" s="10"/>
    </row>
    <row r="11" spans="1:133" ht="15.75" thickBot="1">
      <c r="A11" s="12"/>
      <c r="B11" s="23">
        <v>361.1</v>
      </c>
      <c r="C11" s="19" t="s">
        <v>18</v>
      </c>
      <c r="D11" s="43">
        <v>691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691</v>
      </c>
      <c r="O11" s="44">
        <f t="shared" si="2"/>
        <v>31.40909090909091</v>
      </c>
      <c r="P11" s="9"/>
    </row>
    <row r="12" spans="1:133" ht="16.5" thickBot="1">
      <c r="A12" s="13" t="s">
        <v>16</v>
      </c>
      <c r="B12" s="21"/>
      <c r="C12" s="20"/>
      <c r="D12" s="14">
        <f>SUM(D5,D7,D10)</f>
        <v>2233144</v>
      </c>
      <c r="E12" s="14">
        <f t="shared" ref="E12:M12" si="5">SUM(E5,E7,E10)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2233144</v>
      </c>
      <c r="O12" s="36">
        <f t="shared" si="2"/>
        <v>101506.54545454546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7"/>
      <c r="B14" s="38"/>
      <c r="C14" s="38"/>
      <c r="D14" s="39"/>
      <c r="E14" s="39"/>
      <c r="F14" s="39"/>
      <c r="G14" s="39"/>
      <c r="H14" s="39"/>
      <c r="I14" s="39"/>
      <c r="J14" s="39"/>
      <c r="K14" s="39"/>
      <c r="L14" s="45" t="s">
        <v>41</v>
      </c>
      <c r="M14" s="45"/>
      <c r="N14" s="45"/>
      <c r="O14" s="40">
        <v>22</v>
      </c>
    </row>
    <row r="15" spans="1:133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/>
    </row>
    <row r="16" spans="1:133" ht="15.75" customHeight="1" thickBot="1">
      <c r="A16" s="49" t="s">
        <v>29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2168013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2" si="1">SUM(D5:M5)</f>
        <v>2168013</v>
      </c>
      <c r="O5" s="31">
        <f t="shared" ref="O5:O12" si="2">(N5/O$14)</f>
        <v>98546.045454545456</v>
      </c>
      <c r="P5" s="6"/>
    </row>
    <row r="6" spans="1:133">
      <c r="A6" s="12"/>
      <c r="B6" s="23">
        <v>311</v>
      </c>
      <c r="C6" s="19" t="s">
        <v>1</v>
      </c>
      <c r="D6" s="43">
        <v>2168013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2168013</v>
      </c>
      <c r="O6" s="44">
        <f t="shared" si="2"/>
        <v>98546.045454545456</v>
      </c>
      <c r="P6" s="9"/>
    </row>
    <row r="7" spans="1:133" ht="15.75">
      <c r="A7" s="27" t="s">
        <v>9</v>
      </c>
      <c r="B7" s="28"/>
      <c r="C7" s="29"/>
      <c r="D7" s="30">
        <f t="shared" ref="D7:M7" si="3">SUM(D8:D9)</f>
        <v>27244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27244</v>
      </c>
      <c r="O7" s="42">
        <f t="shared" si="2"/>
        <v>1238.3636363636363</v>
      </c>
      <c r="P7" s="10"/>
    </row>
    <row r="8" spans="1:133">
      <c r="A8" s="12"/>
      <c r="B8" s="23">
        <v>335.14</v>
      </c>
      <c r="C8" s="19" t="s">
        <v>35</v>
      </c>
      <c r="D8" s="43">
        <v>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</v>
      </c>
      <c r="O8" s="44">
        <f t="shared" si="2"/>
        <v>0.77272727272727271</v>
      </c>
      <c r="P8" s="9"/>
    </row>
    <row r="9" spans="1:133">
      <c r="A9" s="12"/>
      <c r="B9" s="23">
        <v>335.15</v>
      </c>
      <c r="C9" s="19" t="s">
        <v>36</v>
      </c>
      <c r="D9" s="43">
        <v>27227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27227</v>
      </c>
      <c r="O9" s="44">
        <f t="shared" si="2"/>
        <v>1237.590909090909</v>
      </c>
      <c r="P9" s="9"/>
    </row>
    <row r="10" spans="1:133" ht="15.75">
      <c r="A10" s="27" t="s">
        <v>2</v>
      </c>
      <c r="B10" s="28"/>
      <c r="C10" s="29"/>
      <c r="D10" s="30">
        <f t="shared" ref="D10:M10" si="4">SUM(D11:D11)</f>
        <v>1832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1832</v>
      </c>
      <c r="O10" s="42">
        <f t="shared" si="2"/>
        <v>83.272727272727266</v>
      </c>
      <c r="P10" s="10"/>
    </row>
    <row r="11" spans="1:133" ht="15.75" thickBot="1">
      <c r="A11" s="12"/>
      <c r="B11" s="23">
        <v>361.1</v>
      </c>
      <c r="C11" s="19" t="s">
        <v>18</v>
      </c>
      <c r="D11" s="43">
        <v>1832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1832</v>
      </c>
      <c r="O11" s="44">
        <f t="shared" si="2"/>
        <v>83.272727272727266</v>
      </c>
      <c r="P11" s="9"/>
    </row>
    <row r="12" spans="1:133" ht="16.5" thickBot="1">
      <c r="A12" s="13" t="s">
        <v>16</v>
      </c>
      <c r="B12" s="21"/>
      <c r="C12" s="20"/>
      <c r="D12" s="14">
        <f>SUM(D5,D7,D10)</f>
        <v>2197089</v>
      </c>
      <c r="E12" s="14">
        <f t="shared" ref="E12:M12" si="5">SUM(E5,E7,E10)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2197089</v>
      </c>
      <c r="O12" s="36">
        <f t="shared" si="2"/>
        <v>99867.681818181823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7"/>
      <c r="B14" s="38"/>
      <c r="C14" s="38"/>
      <c r="D14" s="39"/>
      <c r="E14" s="39"/>
      <c r="F14" s="39"/>
      <c r="G14" s="39"/>
      <c r="H14" s="39"/>
      <c r="I14" s="39"/>
      <c r="J14" s="39"/>
      <c r="K14" s="39"/>
      <c r="L14" s="45" t="s">
        <v>37</v>
      </c>
      <c r="M14" s="45"/>
      <c r="N14" s="45"/>
      <c r="O14" s="40">
        <v>22</v>
      </c>
    </row>
    <row r="15" spans="1:133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/>
    </row>
    <row r="16" spans="1:133" ht="15.75" customHeight="1" thickBot="1">
      <c r="A16" s="49" t="s">
        <v>29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32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2027996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2" si="1">SUM(D5:M5)</f>
        <v>2027996</v>
      </c>
      <c r="O5" s="31">
        <f t="shared" ref="O5:O12" si="2">(N5/O$14)</f>
        <v>92181.636363636368</v>
      </c>
      <c r="P5" s="6"/>
    </row>
    <row r="6" spans="1:133">
      <c r="A6" s="12"/>
      <c r="B6" s="23">
        <v>311</v>
      </c>
      <c r="C6" s="19" t="s">
        <v>1</v>
      </c>
      <c r="D6" s="43">
        <v>2027996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2027996</v>
      </c>
      <c r="O6" s="44">
        <f t="shared" si="2"/>
        <v>92181.636363636368</v>
      </c>
      <c r="P6" s="9"/>
    </row>
    <row r="7" spans="1:133" ht="15.75">
      <c r="A7" s="27" t="s">
        <v>9</v>
      </c>
      <c r="B7" s="28"/>
      <c r="C7" s="29"/>
      <c r="D7" s="30">
        <f t="shared" ref="D7:M7" si="3">SUM(D8:D9)</f>
        <v>25251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25251</v>
      </c>
      <c r="O7" s="42">
        <f t="shared" si="2"/>
        <v>1147.7727272727273</v>
      </c>
      <c r="P7" s="10"/>
    </row>
    <row r="8" spans="1:133">
      <c r="A8" s="12"/>
      <c r="B8" s="23">
        <v>335.14</v>
      </c>
      <c r="C8" s="19" t="s">
        <v>10</v>
      </c>
      <c r="D8" s="43">
        <v>226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226</v>
      </c>
      <c r="O8" s="44">
        <f t="shared" si="2"/>
        <v>10.272727272727273</v>
      </c>
      <c r="P8" s="9"/>
    </row>
    <row r="9" spans="1:133">
      <c r="A9" s="12"/>
      <c r="B9" s="23">
        <v>335.15</v>
      </c>
      <c r="C9" s="19" t="s">
        <v>11</v>
      </c>
      <c r="D9" s="43">
        <v>25025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25025</v>
      </c>
      <c r="O9" s="44">
        <f t="shared" si="2"/>
        <v>1137.5</v>
      </c>
      <c r="P9" s="9"/>
    </row>
    <row r="10" spans="1:133" ht="15.75">
      <c r="A10" s="27" t="s">
        <v>2</v>
      </c>
      <c r="B10" s="28"/>
      <c r="C10" s="29"/>
      <c r="D10" s="30">
        <f t="shared" ref="D10:M10" si="4">SUM(D11:D11)</f>
        <v>3177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3177</v>
      </c>
      <c r="O10" s="42">
        <f t="shared" si="2"/>
        <v>144.40909090909091</v>
      </c>
      <c r="P10" s="10"/>
    </row>
    <row r="11" spans="1:133" ht="15.75" thickBot="1">
      <c r="A11" s="12"/>
      <c r="B11" s="23">
        <v>361.1</v>
      </c>
      <c r="C11" s="19" t="s">
        <v>18</v>
      </c>
      <c r="D11" s="43">
        <v>3177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3177</v>
      </c>
      <c r="O11" s="44">
        <f t="shared" si="2"/>
        <v>144.40909090909091</v>
      </c>
      <c r="P11" s="9"/>
    </row>
    <row r="12" spans="1:133" ht="16.5" thickBot="1">
      <c r="A12" s="13" t="s">
        <v>16</v>
      </c>
      <c r="B12" s="21"/>
      <c r="C12" s="20"/>
      <c r="D12" s="14">
        <f>SUM(D5,D7,D10)</f>
        <v>2056424</v>
      </c>
      <c r="E12" s="14">
        <f t="shared" ref="E12:M12" si="5">SUM(E5,E7,E10)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2056424</v>
      </c>
      <c r="O12" s="36">
        <f t="shared" si="2"/>
        <v>93473.818181818177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7"/>
      <c r="B14" s="38"/>
      <c r="C14" s="38"/>
      <c r="D14" s="39"/>
      <c r="E14" s="39"/>
      <c r="F14" s="39"/>
      <c r="G14" s="39"/>
      <c r="H14" s="39"/>
      <c r="I14" s="39"/>
      <c r="J14" s="39"/>
      <c r="K14" s="39"/>
      <c r="L14" s="45" t="s">
        <v>33</v>
      </c>
      <c r="M14" s="45"/>
      <c r="N14" s="45"/>
      <c r="O14" s="40">
        <v>22</v>
      </c>
    </row>
    <row r="15" spans="1:133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/>
    </row>
    <row r="16" spans="1:133" ht="15.75" customHeight="1" thickBot="1">
      <c r="A16" s="49" t="s">
        <v>29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30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2024208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2" si="1">SUM(D5:M5)</f>
        <v>2024208</v>
      </c>
      <c r="O5" s="31">
        <f t="shared" ref="O5:O12" si="2">(N5/O$14)</f>
        <v>96390.857142857145</v>
      </c>
      <c r="P5" s="6"/>
    </row>
    <row r="6" spans="1:133">
      <c r="A6" s="12"/>
      <c r="B6" s="23">
        <v>311</v>
      </c>
      <c r="C6" s="19" t="s">
        <v>1</v>
      </c>
      <c r="D6" s="43">
        <v>2024208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2024208</v>
      </c>
      <c r="O6" s="44">
        <f t="shared" si="2"/>
        <v>96390.857142857145</v>
      </c>
      <c r="P6" s="9"/>
    </row>
    <row r="7" spans="1:133" ht="15.75">
      <c r="A7" s="27" t="s">
        <v>9</v>
      </c>
      <c r="B7" s="28"/>
      <c r="C7" s="29"/>
      <c r="D7" s="30">
        <f t="shared" ref="D7:M7" si="3">SUM(D8:D9)</f>
        <v>21441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21441</v>
      </c>
      <c r="O7" s="42">
        <f t="shared" si="2"/>
        <v>1021</v>
      </c>
      <c r="P7" s="10"/>
    </row>
    <row r="8" spans="1:133">
      <c r="A8" s="12"/>
      <c r="B8" s="23">
        <v>335.14</v>
      </c>
      <c r="C8" s="19" t="s">
        <v>10</v>
      </c>
      <c r="D8" s="43">
        <v>729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729</v>
      </c>
      <c r="O8" s="44">
        <f t="shared" si="2"/>
        <v>34.714285714285715</v>
      </c>
      <c r="P8" s="9"/>
    </row>
    <row r="9" spans="1:133">
      <c r="A9" s="12"/>
      <c r="B9" s="23">
        <v>335.15</v>
      </c>
      <c r="C9" s="19" t="s">
        <v>11</v>
      </c>
      <c r="D9" s="43">
        <v>20712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20712</v>
      </c>
      <c r="O9" s="44">
        <f t="shared" si="2"/>
        <v>986.28571428571433</v>
      </c>
      <c r="P9" s="9"/>
    </row>
    <row r="10" spans="1:133" ht="15.75">
      <c r="A10" s="27" t="s">
        <v>2</v>
      </c>
      <c r="B10" s="28"/>
      <c r="C10" s="29"/>
      <c r="D10" s="30">
        <f t="shared" ref="D10:M10" si="4">SUM(D11:D11)</f>
        <v>12025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12025</v>
      </c>
      <c r="O10" s="42">
        <f t="shared" si="2"/>
        <v>572.61904761904759</v>
      </c>
      <c r="P10" s="10"/>
    </row>
    <row r="11" spans="1:133" ht="15.75" thickBot="1">
      <c r="A11" s="12"/>
      <c r="B11" s="23">
        <v>361.1</v>
      </c>
      <c r="C11" s="19" t="s">
        <v>18</v>
      </c>
      <c r="D11" s="43">
        <v>12025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12025</v>
      </c>
      <c r="O11" s="44">
        <f t="shared" si="2"/>
        <v>572.61904761904759</v>
      </c>
      <c r="P11" s="9"/>
    </row>
    <row r="12" spans="1:133" ht="16.5" thickBot="1">
      <c r="A12" s="13" t="s">
        <v>16</v>
      </c>
      <c r="B12" s="21"/>
      <c r="C12" s="20"/>
      <c r="D12" s="14">
        <f>SUM(D5,D7,D10)</f>
        <v>2057674</v>
      </c>
      <c r="E12" s="14">
        <f t="shared" ref="E12:M12" si="5">SUM(E5,E7,E10)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2057674</v>
      </c>
      <c r="O12" s="36">
        <f t="shared" si="2"/>
        <v>97984.476190476184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7"/>
      <c r="B14" s="38"/>
      <c r="C14" s="38"/>
      <c r="D14" s="39"/>
      <c r="E14" s="39"/>
      <c r="F14" s="39"/>
      <c r="G14" s="39"/>
      <c r="H14" s="39"/>
      <c r="I14" s="39"/>
      <c r="J14" s="39"/>
      <c r="K14" s="39"/>
      <c r="L14" s="45" t="s">
        <v>31</v>
      </c>
      <c r="M14" s="45"/>
      <c r="N14" s="45"/>
      <c r="O14" s="40">
        <v>21</v>
      </c>
    </row>
    <row r="15" spans="1:133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/>
    </row>
    <row r="16" spans="1:133" ht="15.75" customHeight="1" thickBot="1">
      <c r="A16" s="49" t="s">
        <v>29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1961760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2" si="1">SUM(D5:M5)</f>
        <v>1961760</v>
      </c>
      <c r="O5" s="31">
        <f t="shared" ref="O5:O12" si="2">(N5/O$14)</f>
        <v>196176</v>
      </c>
      <c r="P5" s="6"/>
    </row>
    <row r="6" spans="1:133">
      <c r="A6" s="12"/>
      <c r="B6" s="23">
        <v>311</v>
      </c>
      <c r="C6" s="19" t="s">
        <v>1</v>
      </c>
      <c r="D6" s="43">
        <v>1961760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1961760</v>
      </c>
      <c r="O6" s="44">
        <f t="shared" si="2"/>
        <v>196176</v>
      </c>
      <c r="P6" s="9"/>
    </row>
    <row r="7" spans="1:133" ht="15.75">
      <c r="A7" s="27" t="s">
        <v>9</v>
      </c>
      <c r="B7" s="28"/>
      <c r="C7" s="29"/>
      <c r="D7" s="30">
        <f t="shared" ref="D7:M7" si="3">SUM(D8:D9)</f>
        <v>18106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18106</v>
      </c>
      <c r="O7" s="42">
        <f t="shared" si="2"/>
        <v>1810.6</v>
      </c>
      <c r="P7" s="10"/>
    </row>
    <row r="8" spans="1:133">
      <c r="A8" s="12"/>
      <c r="B8" s="23">
        <v>335.14</v>
      </c>
      <c r="C8" s="19" t="s">
        <v>10</v>
      </c>
      <c r="D8" s="43">
        <v>538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538</v>
      </c>
      <c r="O8" s="44">
        <f t="shared" si="2"/>
        <v>53.8</v>
      </c>
      <c r="P8" s="9"/>
    </row>
    <row r="9" spans="1:133">
      <c r="A9" s="12"/>
      <c r="B9" s="23">
        <v>335.15</v>
      </c>
      <c r="C9" s="19" t="s">
        <v>11</v>
      </c>
      <c r="D9" s="43">
        <v>17568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17568</v>
      </c>
      <c r="O9" s="44">
        <f t="shared" si="2"/>
        <v>1756.8</v>
      </c>
      <c r="P9" s="9"/>
    </row>
    <row r="10" spans="1:133" ht="15.75">
      <c r="A10" s="27" t="s">
        <v>2</v>
      </c>
      <c r="B10" s="28"/>
      <c r="C10" s="29"/>
      <c r="D10" s="30">
        <f t="shared" ref="D10:M10" si="4">SUM(D11:D11)</f>
        <v>3557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3557</v>
      </c>
      <c r="O10" s="42">
        <f t="shared" si="2"/>
        <v>355.7</v>
      </c>
      <c r="P10" s="10"/>
    </row>
    <row r="11" spans="1:133" ht="15.75" thickBot="1">
      <c r="A11" s="12"/>
      <c r="B11" s="23">
        <v>361.1</v>
      </c>
      <c r="C11" s="19" t="s">
        <v>18</v>
      </c>
      <c r="D11" s="43">
        <v>3557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3557</v>
      </c>
      <c r="O11" s="44">
        <f t="shared" si="2"/>
        <v>355.7</v>
      </c>
      <c r="P11" s="9"/>
    </row>
    <row r="12" spans="1:133" ht="16.5" thickBot="1">
      <c r="A12" s="13" t="s">
        <v>16</v>
      </c>
      <c r="B12" s="21"/>
      <c r="C12" s="20"/>
      <c r="D12" s="14">
        <f>SUM(D5,D7,D10)</f>
        <v>1983423</v>
      </c>
      <c r="E12" s="14">
        <f t="shared" ref="E12:M12" si="5">SUM(E5,E7,E10)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1983423</v>
      </c>
      <c r="O12" s="36">
        <f t="shared" si="2"/>
        <v>198342.3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7"/>
      <c r="B14" s="38"/>
      <c r="C14" s="38"/>
      <c r="D14" s="39"/>
      <c r="E14" s="39"/>
      <c r="F14" s="39"/>
      <c r="G14" s="39"/>
      <c r="H14" s="39"/>
      <c r="I14" s="39"/>
      <c r="J14" s="39"/>
      <c r="K14" s="39"/>
      <c r="L14" s="45" t="s">
        <v>28</v>
      </c>
      <c r="M14" s="45"/>
      <c r="N14" s="45"/>
      <c r="O14" s="40">
        <v>10</v>
      </c>
    </row>
    <row r="15" spans="1:133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/>
    </row>
    <row r="16" spans="1:133" ht="15.75" thickBot="1">
      <c r="A16" s="49" t="s">
        <v>29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2060447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2" si="1">SUM(D5:M5)</f>
        <v>2060447</v>
      </c>
      <c r="O5" s="31">
        <f t="shared" ref="O5:O12" si="2">(N5/O$14)</f>
        <v>89584.65217391304</v>
      </c>
      <c r="P5" s="6"/>
    </row>
    <row r="6" spans="1:133">
      <c r="A6" s="12"/>
      <c r="B6" s="23">
        <v>311</v>
      </c>
      <c r="C6" s="19" t="s">
        <v>1</v>
      </c>
      <c r="D6" s="43">
        <v>2060447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2060447</v>
      </c>
      <c r="O6" s="44">
        <f t="shared" si="2"/>
        <v>89584.65217391304</v>
      </c>
      <c r="P6" s="9"/>
    </row>
    <row r="7" spans="1:133" ht="15.75">
      <c r="A7" s="27" t="s">
        <v>9</v>
      </c>
      <c r="B7" s="28"/>
      <c r="C7" s="29"/>
      <c r="D7" s="30">
        <f t="shared" ref="D7:M7" si="3">SUM(D8:D9)</f>
        <v>17420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17420</v>
      </c>
      <c r="O7" s="42">
        <f t="shared" si="2"/>
        <v>757.39130434782612</v>
      </c>
      <c r="P7" s="10"/>
    </row>
    <row r="8" spans="1:133">
      <c r="A8" s="12"/>
      <c r="B8" s="23">
        <v>335.14</v>
      </c>
      <c r="C8" s="19" t="s">
        <v>10</v>
      </c>
      <c r="D8" s="43">
        <v>399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399</v>
      </c>
      <c r="O8" s="44">
        <f t="shared" si="2"/>
        <v>17.347826086956523</v>
      </c>
      <c r="P8" s="9"/>
    </row>
    <row r="9" spans="1:133">
      <c r="A9" s="12"/>
      <c r="B9" s="23">
        <v>335.15</v>
      </c>
      <c r="C9" s="19" t="s">
        <v>11</v>
      </c>
      <c r="D9" s="43">
        <v>17021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17021</v>
      </c>
      <c r="O9" s="44">
        <f t="shared" si="2"/>
        <v>740.04347826086962</v>
      </c>
      <c r="P9" s="9"/>
    </row>
    <row r="10" spans="1:133" ht="15.75">
      <c r="A10" s="27" t="s">
        <v>2</v>
      </c>
      <c r="B10" s="28"/>
      <c r="C10" s="29"/>
      <c r="D10" s="30">
        <f t="shared" ref="D10:M10" si="4">SUM(D11:D11)</f>
        <v>11351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11351</v>
      </c>
      <c r="O10" s="42">
        <f t="shared" si="2"/>
        <v>493.52173913043481</v>
      </c>
      <c r="P10" s="10"/>
    </row>
    <row r="11" spans="1:133" ht="15.75" thickBot="1">
      <c r="A11" s="12"/>
      <c r="B11" s="23">
        <v>361.1</v>
      </c>
      <c r="C11" s="19" t="s">
        <v>18</v>
      </c>
      <c r="D11" s="43">
        <v>11351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11351</v>
      </c>
      <c r="O11" s="44">
        <f t="shared" si="2"/>
        <v>493.52173913043481</v>
      </c>
      <c r="P11" s="9"/>
    </row>
    <row r="12" spans="1:133" ht="16.5" thickBot="1">
      <c r="A12" s="13" t="s">
        <v>16</v>
      </c>
      <c r="B12" s="21"/>
      <c r="C12" s="20"/>
      <c r="D12" s="14">
        <f>SUM(D5,D7,D10)</f>
        <v>2089218</v>
      </c>
      <c r="E12" s="14">
        <f t="shared" ref="E12:M12" si="5">SUM(E5,E7,E10)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2089218</v>
      </c>
      <c r="O12" s="36">
        <f t="shared" si="2"/>
        <v>90835.565217391311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7"/>
      <c r="B14" s="38"/>
      <c r="C14" s="38"/>
      <c r="D14" s="39"/>
      <c r="E14" s="39"/>
      <c r="F14" s="39"/>
      <c r="G14" s="39"/>
      <c r="H14" s="39"/>
      <c r="I14" s="39"/>
      <c r="J14" s="39"/>
      <c r="K14" s="39"/>
      <c r="L14" s="45" t="s">
        <v>25</v>
      </c>
      <c r="M14" s="45"/>
      <c r="N14" s="45"/>
      <c r="O14" s="40">
        <v>23</v>
      </c>
    </row>
    <row r="15" spans="1:133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/>
    </row>
    <row r="16" spans="1:133" ht="15.75" thickBot="1">
      <c r="A16" s="49" t="s">
        <v>29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</row>
  </sheetData>
  <mergeCells count="10">
    <mergeCell ref="A16:O16"/>
    <mergeCell ref="A15:O15"/>
    <mergeCell ref="L14:N1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38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1727924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2" si="1">SUM(D5:M5)</f>
        <v>1727924</v>
      </c>
      <c r="O5" s="31">
        <f t="shared" ref="O5:O12" si="2">(N5/O$14)</f>
        <v>75127.130434782608</v>
      </c>
      <c r="P5" s="6"/>
    </row>
    <row r="6" spans="1:133">
      <c r="A6" s="12"/>
      <c r="B6" s="23">
        <v>311</v>
      </c>
      <c r="C6" s="19" t="s">
        <v>1</v>
      </c>
      <c r="D6" s="43">
        <v>1727924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1727924</v>
      </c>
      <c r="O6" s="44">
        <f t="shared" si="2"/>
        <v>75127.130434782608</v>
      </c>
      <c r="P6" s="9"/>
    </row>
    <row r="7" spans="1:133" ht="15.75">
      <c r="A7" s="27" t="s">
        <v>9</v>
      </c>
      <c r="B7" s="28"/>
      <c r="C7" s="29"/>
      <c r="D7" s="30">
        <f t="shared" ref="D7:M7" si="3">SUM(D8:D9)</f>
        <v>16778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16778</v>
      </c>
      <c r="O7" s="42">
        <f t="shared" si="2"/>
        <v>729.47826086956525</v>
      </c>
      <c r="P7" s="10"/>
    </row>
    <row r="8" spans="1:133">
      <c r="A8" s="12"/>
      <c r="B8" s="23">
        <v>335.14</v>
      </c>
      <c r="C8" s="19" t="s">
        <v>10</v>
      </c>
      <c r="D8" s="43">
        <v>126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126</v>
      </c>
      <c r="O8" s="44">
        <f t="shared" si="2"/>
        <v>5.4782608695652177</v>
      </c>
      <c r="P8" s="9"/>
    </row>
    <row r="9" spans="1:133">
      <c r="A9" s="12"/>
      <c r="B9" s="23">
        <v>335.15</v>
      </c>
      <c r="C9" s="19" t="s">
        <v>11</v>
      </c>
      <c r="D9" s="43">
        <v>16652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16652</v>
      </c>
      <c r="O9" s="44">
        <f t="shared" si="2"/>
        <v>724</v>
      </c>
      <c r="P9" s="9"/>
    </row>
    <row r="10" spans="1:133" ht="15.75">
      <c r="A10" s="27" t="s">
        <v>2</v>
      </c>
      <c r="B10" s="28"/>
      <c r="C10" s="29"/>
      <c r="D10" s="30">
        <f t="shared" ref="D10:M10" si="4">SUM(D11:D11)</f>
        <v>59444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59444</v>
      </c>
      <c r="O10" s="42">
        <f t="shared" si="2"/>
        <v>2584.521739130435</v>
      </c>
      <c r="P10" s="10"/>
    </row>
    <row r="11" spans="1:133" ht="15.75" thickBot="1">
      <c r="A11" s="12"/>
      <c r="B11" s="23">
        <v>361.1</v>
      </c>
      <c r="C11" s="19" t="s">
        <v>18</v>
      </c>
      <c r="D11" s="43">
        <v>59444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59444</v>
      </c>
      <c r="O11" s="44">
        <f t="shared" si="2"/>
        <v>2584.521739130435</v>
      </c>
      <c r="P11" s="9"/>
    </row>
    <row r="12" spans="1:133" ht="16.5" thickBot="1">
      <c r="A12" s="13" t="s">
        <v>16</v>
      </c>
      <c r="B12" s="21"/>
      <c r="C12" s="20"/>
      <c r="D12" s="14">
        <f>SUM(D5,D7,D10)</f>
        <v>1804146</v>
      </c>
      <c r="E12" s="14">
        <f t="shared" ref="E12:M12" si="5">SUM(E5,E7,E10)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1804146</v>
      </c>
      <c r="O12" s="36">
        <f t="shared" si="2"/>
        <v>78441.130434782608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7"/>
      <c r="B14" s="38"/>
      <c r="C14" s="38"/>
      <c r="D14" s="39"/>
      <c r="E14" s="39"/>
      <c r="F14" s="39"/>
      <c r="G14" s="39"/>
      <c r="H14" s="39"/>
      <c r="I14" s="39"/>
      <c r="J14" s="39"/>
      <c r="K14" s="39"/>
      <c r="L14" s="45" t="s">
        <v>39</v>
      </c>
      <c r="M14" s="45"/>
      <c r="N14" s="45"/>
      <c r="O14" s="40">
        <v>23</v>
      </c>
    </row>
    <row r="15" spans="1:133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/>
    </row>
    <row r="16" spans="1:133" ht="15.75" customHeight="1" thickBot="1">
      <c r="A16" s="49" t="s">
        <v>29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7"/>
      <c r="R1"/>
    </row>
    <row r="2" spans="1:134" ht="24" thickBot="1">
      <c r="A2" s="55" t="s">
        <v>68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7"/>
      <c r="R2"/>
    </row>
    <row r="3" spans="1:134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5"/>
      <c r="M3" s="66"/>
      <c r="N3" s="34"/>
      <c r="O3" s="35"/>
      <c r="P3" s="67" t="s">
        <v>61</v>
      </c>
      <c r="Q3" s="11"/>
      <c r="R3"/>
    </row>
    <row r="4" spans="1:134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62</v>
      </c>
      <c r="N4" s="33" t="s">
        <v>8</v>
      </c>
      <c r="O4" s="33" t="s">
        <v>63</v>
      </c>
      <c r="P4" s="6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64</v>
      </c>
      <c r="B5" s="24"/>
      <c r="C5" s="24"/>
      <c r="D5" s="25">
        <f t="shared" ref="D5:N5" si="0">SUM(D6:D7)</f>
        <v>5271327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5271327</v>
      </c>
      <c r="P5" s="31">
        <f t="shared" ref="P5:P13" si="1">(O5/P$15)</f>
        <v>251015.57142857142</v>
      </c>
      <c r="Q5" s="6"/>
    </row>
    <row r="6" spans="1:134">
      <c r="A6" s="12"/>
      <c r="B6" s="23">
        <v>311</v>
      </c>
      <c r="C6" s="19" t="s">
        <v>1</v>
      </c>
      <c r="D6" s="43">
        <v>5269446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5269446</v>
      </c>
      <c r="P6" s="44">
        <f t="shared" si="1"/>
        <v>250926</v>
      </c>
      <c r="Q6" s="9"/>
    </row>
    <row r="7" spans="1:134">
      <c r="A7" s="12"/>
      <c r="B7" s="23">
        <v>316</v>
      </c>
      <c r="C7" s="19" t="s">
        <v>69</v>
      </c>
      <c r="D7" s="43">
        <v>1881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1881</v>
      </c>
      <c r="P7" s="44">
        <f t="shared" si="1"/>
        <v>89.571428571428569</v>
      </c>
      <c r="Q7" s="9"/>
    </row>
    <row r="8" spans="1:134" ht="15.75">
      <c r="A8" s="27" t="s">
        <v>66</v>
      </c>
      <c r="B8" s="28"/>
      <c r="C8" s="29"/>
      <c r="D8" s="30">
        <f t="shared" ref="D8:N8" si="3">SUM(D9:D10)</f>
        <v>37231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30">
        <f t="shared" si="3"/>
        <v>0</v>
      </c>
      <c r="O8" s="41">
        <f>SUM(D8:N8)</f>
        <v>37231</v>
      </c>
      <c r="P8" s="42">
        <f t="shared" si="1"/>
        <v>1772.9047619047619</v>
      </c>
      <c r="Q8" s="10"/>
    </row>
    <row r="9" spans="1:134">
      <c r="A9" s="12"/>
      <c r="B9" s="23">
        <v>335.14</v>
      </c>
      <c r="C9" s="19" t="s">
        <v>35</v>
      </c>
      <c r="D9" s="43">
        <v>306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:O10" si="4">SUM(D9:N9)</f>
        <v>306</v>
      </c>
      <c r="P9" s="44">
        <f t="shared" si="1"/>
        <v>14.571428571428571</v>
      </c>
      <c r="Q9" s="9"/>
    </row>
    <row r="10" spans="1:134">
      <c r="A10" s="12"/>
      <c r="B10" s="23">
        <v>335.15</v>
      </c>
      <c r="C10" s="19" t="s">
        <v>36</v>
      </c>
      <c r="D10" s="43">
        <v>36925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4"/>
        <v>36925</v>
      </c>
      <c r="P10" s="44">
        <f t="shared" si="1"/>
        <v>1758.3333333333333</v>
      </c>
      <c r="Q10" s="9"/>
    </row>
    <row r="11" spans="1:134" ht="15.75">
      <c r="A11" s="27" t="s">
        <v>2</v>
      </c>
      <c r="B11" s="28"/>
      <c r="C11" s="29"/>
      <c r="D11" s="30">
        <f t="shared" ref="D11:N11" si="5">SUM(D12:D12)</f>
        <v>26137</v>
      </c>
      <c r="E11" s="30">
        <f t="shared" si="5"/>
        <v>0</v>
      </c>
      <c r="F11" s="30">
        <f t="shared" si="5"/>
        <v>0</v>
      </c>
      <c r="G11" s="30">
        <f t="shared" si="5"/>
        <v>0</v>
      </c>
      <c r="H11" s="30">
        <f t="shared" si="5"/>
        <v>0</v>
      </c>
      <c r="I11" s="30">
        <f t="shared" si="5"/>
        <v>0</v>
      </c>
      <c r="J11" s="30">
        <f t="shared" si="5"/>
        <v>0</v>
      </c>
      <c r="K11" s="30">
        <f t="shared" si="5"/>
        <v>0</v>
      </c>
      <c r="L11" s="30">
        <f t="shared" si="5"/>
        <v>0</v>
      </c>
      <c r="M11" s="30">
        <f t="shared" si="5"/>
        <v>0</v>
      </c>
      <c r="N11" s="30">
        <f t="shared" si="5"/>
        <v>0</v>
      </c>
      <c r="O11" s="30">
        <f>SUM(D11:N11)</f>
        <v>26137</v>
      </c>
      <c r="P11" s="42">
        <f t="shared" si="1"/>
        <v>1244.6190476190477</v>
      </c>
      <c r="Q11" s="10"/>
    </row>
    <row r="12" spans="1:134" ht="15.75" thickBot="1">
      <c r="A12" s="12"/>
      <c r="B12" s="23">
        <v>361.1</v>
      </c>
      <c r="C12" s="19" t="s">
        <v>18</v>
      </c>
      <c r="D12" s="43">
        <v>26137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26137</v>
      </c>
      <c r="P12" s="44">
        <f t="shared" si="1"/>
        <v>1244.6190476190477</v>
      </c>
      <c r="Q12" s="9"/>
    </row>
    <row r="13" spans="1:134" ht="16.5" thickBot="1">
      <c r="A13" s="13" t="s">
        <v>16</v>
      </c>
      <c r="B13" s="21"/>
      <c r="C13" s="20"/>
      <c r="D13" s="14">
        <f>SUM(D5,D8,D11)</f>
        <v>5334695</v>
      </c>
      <c r="E13" s="14">
        <f t="shared" ref="E13:N13" si="6">SUM(E5,E8,E11)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6"/>
        <v>0</v>
      </c>
      <c r="O13" s="14">
        <f>SUM(D13:N13)</f>
        <v>5334695</v>
      </c>
      <c r="P13" s="36">
        <f t="shared" si="1"/>
        <v>254033.09523809524</v>
      </c>
      <c r="Q13" s="6"/>
      <c r="R13" s="2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</row>
    <row r="14" spans="1:134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8"/>
    </row>
    <row r="15" spans="1:134">
      <c r="A15" s="37"/>
      <c r="B15" s="38"/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45" t="s">
        <v>70</v>
      </c>
      <c r="N15" s="45"/>
      <c r="O15" s="45"/>
      <c r="P15" s="40">
        <v>21</v>
      </c>
    </row>
    <row r="16" spans="1:134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</row>
    <row r="17" spans="1:16" ht="15.75" customHeight="1" thickBot="1">
      <c r="A17" s="49" t="s">
        <v>29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</row>
  </sheetData>
  <mergeCells count="10">
    <mergeCell ref="M15:O15"/>
    <mergeCell ref="A16:P16"/>
    <mergeCell ref="A17:P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7"/>
      <c r="R1"/>
    </row>
    <row r="2" spans="1:134" ht="24" thickBot="1">
      <c r="A2" s="55" t="s">
        <v>60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7"/>
      <c r="Q2" s="7"/>
      <c r="R2"/>
    </row>
    <row r="3" spans="1:134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5"/>
      <c r="M3" s="66"/>
      <c r="N3" s="34"/>
      <c r="O3" s="35"/>
      <c r="P3" s="67" t="s">
        <v>61</v>
      </c>
      <c r="Q3" s="11"/>
      <c r="R3"/>
    </row>
    <row r="4" spans="1:134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62</v>
      </c>
      <c r="N4" s="33" t="s">
        <v>8</v>
      </c>
      <c r="O4" s="33" t="s">
        <v>63</v>
      </c>
      <c r="P4" s="6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64</v>
      </c>
      <c r="B5" s="24"/>
      <c r="C5" s="24"/>
      <c r="D5" s="25">
        <f t="shared" ref="D5:N5" si="0">SUM(D6:D7)</f>
        <v>4396922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12" si="1">SUM(D5:N5)</f>
        <v>4396922</v>
      </c>
      <c r="P5" s="31">
        <f t="shared" ref="P5:P12" si="2">(O5/P$14)</f>
        <v>183205.08333333334</v>
      </c>
      <c r="Q5" s="6"/>
    </row>
    <row r="6" spans="1:134">
      <c r="A6" s="12"/>
      <c r="B6" s="23">
        <v>311</v>
      </c>
      <c r="C6" s="19" t="s">
        <v>1</v>
      </c>
      <c r="D6" s="43">
        <v>4396640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4396640</v>
      </c>
      <c r="P6" s="44">
        <f t="shared" si="2"/>
        <v>183193.33333333334</v>
      </c>
      <c r="Q6" s="9"/>
    </row>
    <row r="7" spans="1:134">
      <c r="A7" s="12"/>
      <c r="B7" s="23">
        <v>312.41000000000003</v>
      </c>
      <c r="C7" s="19" t="s">
        <v>65</v>
      </c>
      <c r="D7" s="43">
        <v>282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282</v>
      </c>
      <c r="P7" s="44">
        <f t="shared" si="2"/>
        <v>11.75</v>
      </c>
      <c r="Q7" s="9"/>
    </row>
    <row r="8" spans="1:134" ht="15.75">
      <c r="A8" s="27" t="s">
        <v>66</v>
      </c>
      <c r="B8" s="28"/>
      <c r="C8" s="29"/>
      <c r="D8" s="30">
        <f t="shared" ref="D8:N8" si="3">SUM(D9:D9)</f>
        <v>402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30">
        <f t="shared" si="3"/>
        <v>0</v>
      </c>
      <c r="O8" s="41">
        <f t="shared" si="1"/>
        <v>402</v>
      </c>
      <c r="P8" s="42">
        <f t="shared" si="2"/>
        <v>16.75</v>
      </c>
      <c r="Q8" s="10"/>
    </row>
    <row r="9" spans="1:134">
      <c r="A9" s="12"/>
      <c r="B9" s="23">
        <v>335.15</v>
      </c>
      <c r="C9" s="19" t="s">
        <v>36</v>
      </c>
      <c r="D9" s="43">
        <v>402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402</v>
      </c>
      <c r="P9" s="44">
        <f t="shared" si="2"/>
        <v>16.75</v>
      </c>
      <c r="Q9" s="9"/>
    </row>
    <row r="10" spans="1:134" ht="15.75">
      <c r="A10" s="27" t="s">
        <v>2</v>
      </c>
      <c r="B10" s="28"/>
      <c r="C10" s="29"/>
      <c r="D10" s="30">
        <f t="shared" ref="D10:N10" si="4">SUM(D11:D11)</f>
        <v>4209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4"/>
        <v>0</v>
      </c>
      <c r="O10" s="30">
        <f t="shared" si="1"/>
        <v>4209</v>
      </c>
      <c r="P10" s="42">
        <f t="shared" si="2"/>
        <v>175.375</v>
      </c>
      <c r="Q10" s="10"/>
    </row>
    <row r="11" spans="1:134" ht="15.75" thickBot="1">
      <c r="A11" s="12"/>
      <c r="B11" s="23">
        <v>361.1</v>
      </c>
      <c r="C11" s="19" t="s">
        <v>18</v>
      </c>
      <c r="D11" s="43">
        <v>4209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4209</v>
      </c>
      <c r="P11" s="44">
        <f t="shared" si="2"/>
        <v>175.375</v>
      </c>
      <c r="Q11" s="9"/>
    </row>
    <row r="12" spans="1:134" ht="16.5" thickBot="1">
      <c r="A12" s="13" t="s">
        <v>16</v>
      </c>
      <c r="B12" s="21"/>
      <c r="C12" s="20"/>
      <c r="D12" s="14">
        <f>SUM(D5,D8,D10)</f>
        <v>4401533</v>
      </c>
      <c r="E12" s="14">
        <f t="shared" ref="E12:N12" si="5">SUM(E5,E8,E10)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5"/>
        <v>0</v>
      </c>
      <c r="O12" s="14">
        <f t="shared" si="1"/>
        <v>4401533</v>
      </c>
      <c r="P12" s="36">
        <f t="shared" si="2"/>
        <v>183397.20833333334</v>
      </c>
      <c r="Q12" s="6"/>
      <c r="R12" s="2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</row>
    <row r="13" spans="1:134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8"/>
    </row>
    <row r="14" spans="1:134">
      <c r="A14" s="37"/>
      <c r="B14" s="38"/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45" t="s">
        <v>67</v>
      </c>
      <c r="N14" s="45"/>
      <c r="O14" s="45"/>
      <c r="P14" s="40">
        <v>24</v>
      </c>
    </row>
    <row r="15" spans="1:134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34" ht="15.75" customHeight="1" thickBot="1">
      <c r="A16" s="49" t="s">
        <v>29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</row>
  </sheetData>
  <mergeCells count="10">
    <mergeCell ref="M14:O14"/>
    <mergeCell ref="A15:P15"/>
    <mergeCell ref="A16:P1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4337447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5" si="1">SUM(D5:M5)</f>
        <v>4337447</v>
      </c>
      <c r="O5" s="31">
        <f t="shared" ref="O5:O15" si="2">(N5/O$17)</f>
        <v>180726.95833333334</v>
      </c>
      <c r="P5" s="6"/>
    </row>
    <row r="6" spans="1:133">
      <c r="A6" s="12"/>
      <c r="B6" s="23">
        <v>311</v>
      </c>
      <c r="C6" s="19" t="s">
        <v>1</v>
      </c>
      <c r="D6" s="43">
        <v>4336702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4336702</v>
      </c>
      <c r="O6" s="44">
        <f t="shared" si="2"/>
        <v>180695.91666666666</v>
      </c>
      <c r="P6" s="9"/>
    </row>
    <row r="7" spans="1:133">
      <c r="A7" s="12"/>
      <c r="B7" s="23">
        <v>312.41000000000003</v>
      </c>
      <c r="C7" s="19" t="s">
        <v>45</v>
      </c>
      <c r="D7" s="43">
        <v>745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745</v>
      </c>
      <c r="O7" s="44">
        <f t="shared" si="2"/>
        <v>31.041666666666668</v>
      </c>
      <c r="P7" s="9"/>
    </row>
    <row r="8" spans="1:133" ht="15.75">
      <c r="A8" s="27" t="s">
        <v>9</v>
      </c>
      <c r="B8" s="28"/>
      <c r="C8" s="29"/>
      <c r="D8" s="30">
        <f t="shared" ref="D8:M8" si="3">SUM(D9:D10)</f>
        <v>38901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38901</v>
      </c>
      <c r="O8" s="42">
        <f t="shared" si="2"/>
        <v>1620.875</v>
      </c>
      <c r="P8" s="10"/>
    </row>
    <row r="9" spans="1:133">
      <c r="A9" s="12"/>
      <c r="B9" s="23">
        <v>335.14</v>
      </c>
      <c r="C9" s="19" t="s">
        <v>35</v>
      </c>
      <c r="D9" s="43">
        <v>158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158</v>
      </c>
      <c r="O9" s="44">
        <f t="shared" si="2"/>
        <v>6.583333333333333</v>
      </c>
      <c r="P9" s="9"/>
    </row>
    <row r="10" spans="1:133">
      <c r="A10" s="12"/>
      <c r="B10" s="23">
        <v>335.15</v>
      </c>
      <c r="C10" s="19" t="s">
        <v>36</v>
      </c>
      <c r="D10" s="43">
        <v>38743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38743</v>
      </c>
      <c r="O10" s="44">
        <f t="shared" si="2"/>
        <v>1614.2916666666667</v>
      </c>
      <c r="P10" s="9"/>
    </row>
    <row r="11" spans="1:133" ht="15.75">
      <c r="A11" s="27" t="s">
        <v>2</v>
      </c>
      <c r="B11" s="28"/>
      <c r="C11" s="29"/>
      <c r="D11" s="30">
        <f t="shared" ref="D11:M11" si="4">SUM(D12:D12)</f>
        <v>33022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30">
        <f t="shared" si="1"/>
        <v>33022</v>
      </c>
      <c r="O11" s="42">
        <f t="shared" si="2"/>
        <v>1375.9166666666667</v>
      </c>
      <c r="P11" s="10"/>
    </row>
    <row r="12" spans="1:133">
      <c r="A12" s="12"/>
      <c r="B12" s="23">
        <v>361.1</v>
      </c>
      <c r="C12" s="19" t="s">
        <v>18</v>
      </c>
      <c r="D12" s="43">
        <v>33022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33022</v>
      </c>
      <c r="O12" s="44">
        <f t="shared" si="2"/>
        <v>1375.9166666666667</v>
      </c>
      <c r="P12" s="9"/>
    </row>
    <row r="13" spans="1:133" ht="15.75">
      <c r="A13" s="27" t="s">
        <v>57</v>
      </c>
      <c r="B13" s="28"/>
      <c r="C13" s="29"/>
      <c r="D13" s="30">
        <f t="shared" ref="D13:M13" si="5">SUM(D14:D14)</f>
        <v>37474</v>
      </c>
      <c r="E13" s="30">
        <f t="shared" si="5"/>
        <v>0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0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1"/>
        <v>37474</v>
      </c>
      <c r="O13" s="42">
        <f t="shared" si="2"/>
        <v>1561.4166666666667</v>
      </c>
      <c r="P13" s="9"/>
    </row>
    <row r="14" spans="1:133" ht="15.75" thickBot="1">
      <c r="A14" s="12"/>
      <c r="B14" s="23">
        <v>389.8</v>
      </c>
      <c r="C14" s="19" t="s">
        <v>58</v>
      </c>
      <c r="D14" s="43">
        <v>37474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37474</v>
      </c>
      <c r="O14" s="44">
        <f t="shared" si="2"/>
        <v>1561.4166666666667</v>
      </c>
      <c r="P14" s="9"/>
    </row>
    <row r="15" spans="1:133" ht="16.5" thickBot="1">
      <c r="A15" s="13" t="s">
        <v>16</v>
      </c>
      <c r="B15" s="21"/>
      <c r="C15" s="20"/>
      <c r="D15" s="14">
        <f>SUM(D5,D8,D11,D13)</f>
        <v>4446844</v>
      </c>
      <c r="E15" s="14">
        <f t="shared" ref="E15:M15" si="6">SUM(E5,E8,E11,E13)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4446844</v>
      </c>
      <c r="O15" s="36">
        <f t="shared" si="2"/>
        <v>185285.16666666666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7"/>
      <c r="B17" s="38"/>
      <c r="C17" s="38"/>
      <c r="D17" s="39"/>
      <c r="E17" s="39"/>
      <c r="F17" s="39"/>
      <c r="G17" s="39"/>
      <c r="H17" s="39"/>
      <c r="I17" s="39"/>
      <c r="J17" s="39"/>
      <c r="K17" s="39"/>
      <c r="L17" s="45" t="s">
        <v>59</v>
      </c>
      <c r="M17" s="45"/>
      <c r="N17" s="45"/>
      <c r="O17" s="40">
        <v>24</v>
      </c>
    </row>
    <row r="18" spans="1:15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8"/>
    </row>
    <row r="19" spans="1:15" ht="15.75" customHeight="1" thickBot="1">
      <c r="A19" s="49" t="s">
        <v>29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1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4216582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4216582</v>
      </c>
      <c r="O5" s="31">
        <f t="shared" ref="O5:O13" si="2">(N5/O$15)</f>
        <v>175690.91666666666</v>
      </c>
      <c r="P5" s="6"/>
    </row>
    <row r="6" spans="1:133">
      <c r="A6" s="12"/>
      <c r="B6" s="23">
        <v>311</v>
      </c>
      <c r="C6" s="19" t="s">
        <v>1</v>
      </c>
      <c r="D6" s="43">
        <v>4215801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4215801</v>
      </c>
      <c r="O6" s="44">
        <f t="shared" si="2"/>
        <v>175658.375</v>
      </c>
      <c r="P6" s="9"/>
    </row>
    <row r="7" spans="1:133">
      <c r="A7" s="12"/>
      <c r="B7" s="23">
        <v>312.41000000000003</v>
      </c>
      <c r="C7" s="19" t="s">
        <v>45</v>
      </c>
      <c r="D7" s="43">
        <v>781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781</v>
      </c>
      <c r="O7" s="44">
        <f t="shared" si="2"/>
        <v>32.541666666666664</v>
      </c>
      <c r="P7" s="9"/>
    </row>
    <row r="8" spans="1:133" ht="15.75">
      <c r="A8" s="27" t="s">
        <v>9</v>
      </c>
      <c r="B8" s="28"/>
      <c r="C8" s="29"/>
      <c r="D8" s="30">
        <f t="shared" ref="D8:M8" si="3">SUM(D9:D10)</f>
        <v>38371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38371</v>
      </c>
      <c r="O8" s="42">
        <f t="shared" si="2"/>
        <v>1598.7916666666667</v>
      </c>
      <c r="P8" s="10"/>
    </row>
    <row r="9" spans="1:133">
      <c r="A9" s="12"/>
      <c r="B9" s="23">
        <v>335.14</v>
      </c>
      <c r="C9" s="19" t="s">
        <v>35</v>
      </c>
      <c r="D9" s="43">
        <v>138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138</v>
      </c>
      <c r="O9" s="44">
        <f t="shared" si="2"/>
        <v>5.75</v>
      </c>
      <c r="P9" s="9"/>
    </row>
    <row r="10" spans="1:133">
      <c r="A10" s="12"/>
      <c r="B10" s="23">
        <v>335.15</v>
      </c>
      <c r="C10" s="19" t="s">
        <v>36</v>
      </c>
      <c r="D10" s="43">
        <v>38233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38233</v>
      </c>
      <c r="O10" s="44">
        <f t="shared" si="2"/>
        <v>1593.0416666666667</v>
      </c>
      <c r="P10" s="9"/>
    </row>
    <row r="11" spans="1:133" ht="15.75">
      <c r="A11" s="27" t="s">
        <v>2</v>
      </c>
      <c r="B11" s="28"/>
      <c r="C11" s="29"/>
      <c r="D11" s="30">
        <f t="shared" ref="D11:M11" si="4">SUM(D12:D12)</f>
        <v>75210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30">
        <f t="shared" si="1"/>
        <v>75210</v>
      </c>
      <c r="O11" s="42">
        <f t="shared" si="2"/>
        <v>3133.75</v>
      </c>
      <c r="P11" s="10"/>
    </row>
    <row r="12" spans="1:133" ht="15.75" thickBot="1">
      <c r="A12" s="12"/>
      <c r="B12" s="23">
        <v>361.1</v>
      </c>
      <c r="C12" s="19" t="s">
        <v>18</v>
      </c>
      <c r="D12" s="43">
        <v>75210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75210</v>
      </c>
      <c r="O12" s="44">
        <f t="shared" si="2"/>
        <v>3133.75</v>
      </c>
      <c r="P12" s="9"/>
    </row>
    <row r="13" spans="1:133" ht="16.5" thickBot="1">
      <c r="A13" s="13" t="s">
        <v>16</v>
      </c>
      <c r="B13" s="21"/>
      <c r="C13" s="20"/>
      <c r="D13" s="14">
        <f>SUM(D5,D8,D11)</f>
        <v>4330163</v>
      </c>
      <c r="E13" s="14">
        <f t="shared" ref="E13:M13" si="5">SUM(E5,E8,E11)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4330163</v>
      </c>
      <c r="O13" s="36">
        <f t="shared" si="2"/>
        <v>180423.45833333334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7"/>
      <c r="B15" s="38"/>
      <c r="C15" s="38"/>
      <c r="D15" s="39"/>
      <c r="E15" s="39"/>
      <c r="F15" s="39"/>
      <c r="G15" s="39"/>
      <c r="H15" s="39"/>
      <c r="I15" s="39"/>
      <c r="J15" s="39"/>
      <c r="K15" s="39"/>
      <c r="L15" s="45" t="s">
        <v>55</v>
      </c>
      <c r="M15" s="45"/>
      <c r="N15" s="45"/>
      <c r="O15" s="40">
        <v>24</v>
      </c>
    </row>
    <row r="16" spans="1:133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</row>
    <row r="17" spans="1:15" ht="15.75" customHeight="1" thickBot="1">
      <c r="A17" s="49" t="s">
        <v>29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1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4074178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5" si="1">SUM(D5:M5)</f>
        <v>4074178</v>
      </c>
      <c r="O5" s="31">
        <f t="shared" ref="O5:O15" si="2">(N5/O$17)</f>
        <v>169757.41666666666</v>
      </c>
      <c r="P5" s="6"/>
    </row>
    <row r="6" spans="1:133">
      <c r="A6" s="12"/>
      <c r="B6" s="23">
        <v>311</v>
      </c>
      <c r="C6" s="19" t="s">
        <v>1</v>
      </c>
      <c r="D6" s="43">
        <v>4073473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4073473</v>
      </c>
      <c r="O6" s="44">
        <f t="shared" si="2"/>
        <v>169728.04166666666</v>
      </c>
      <c r="P6" s="9"/>
    </row>
    <row r="7" spans="1:133">
      <c r="A7" s="12"/>
      <c r="B7" s="23">
        <v>312.41000000000003</v>
      </c>
      <c r="C7" s="19" t="s">
        <v>45</v>
      </c>
      <c r="D7" s="43">
        <v>705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705</v>
      </c>
      <c r="O7" s="44">
        <f t="shared" si="2"/>
        <v>29.375</v>
      </c>
      <c r="P7" s="9"/>
    </row>
    <row r="8" spans="1:133" ht="15.75">
      <c r="A8" s="27" t="s">
        <v>51</v>
      </c>
      <c r="B8" s="28"/>
      <c r="C8" s="29"/>
      <c r="D8" s="30">
        <f t="shared" ref="D8:M8" si="3">SUM(D9:D9)</f>
        <v>18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18</v>
      </c>
      <c r="O8" s="42">
        <f t="shared" si="2"/>
        <v>0.75</v>
      </c>
      <c r="P8" s="10"/>
    </row>
    <row r="9" spans="1:133">
      <c r="A9" s="12"/>
      <c r="B9" s="23">
        <v>367</v>
      </c>
      <c r="C9" s="19" t="s">
        <v>52</v>
      </c>
      <c r="D9" s="43">
        <v>18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</v>
      </c>
      <c r="O9" s="44">
        <f t="shared" si="2"/>
        <v>0.75</v>
      </c>
      <c r="P9" s="9"/>
    </row>
    <row r="10" spans="1:133" ht="15.75">
      <c r="A10" s="27" t="s">
        <v>9</v>
      </c>
      <c r="B10" s="28"/>
      <c r="C10" s="29"/>
      <c r="D10" s="30">
        <f t="shared" ref="D10:M10" si="4">SUM(D11:D12)</f>
        <v>36403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41">
        <f t="shared" si="1"/>
        <v>36403</v>
      </c>
      <c r="O10" s="42">
        <f t="shared" si="2"/>
        <v>1516.7916666666667</v>
      </c>
      <c r="P10" s="10"/>
    </row>
    <row r="11" spans="1:133">
      <c r="A11" s="12"/>
      <c r="B11" s="23">
        <v>335.14</v>
      </c>
      <c r="C11" s="19" t="s">
        <v>35</v>
      </c>
      <c r="D11" s="43">
        <v>94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94</v>
      </c>
      <c r="O11" s="44">
        <f t="shared" si="2"/>
        <v>3.9166666666666665</v>
      </c>
      <c r="P11" s="9"/>
    </row>
    <row r="12" spans="1:133">
      <c r="A12" s="12"/>
      <c r="B12" s="23">
        <v>335.15</v>
      </c>
      <c r="C12" s="19" t="s">
        <v>36</v>
      </c>
      <c r="D12" s="43">
        <v>36309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36309</v>
      </c>
      <c r="O12" s="44">
        <f t="shared" si="2"/>
        <v>1512.875</v>
      </c>
      <c r="P12" s="9"/>
    </row>
    <row r="13" spans="1:133" ht="15.75">
      <c r="A13" s="27" t="s">
        <v>2</v>
      </c>
      <c r="B13" s="28"/>
      <c r="C13" s="29"/>
      <c r="D13" s="30">
        <f t="shared" ref="D13:M13" si="5">SUM(D14:D14)</f>
        <v>38714</v>
      </c>
      <c r="E13" s="30">
        <f t="shared" si="5"/>
        <v>0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0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1"/>
        <v>38714</v>
      </c>
      <c r="O13" s="42">
        <f t="shared" si="2"/>
        <v>1613.0833333333333</v>
      </c>
      <c r="P13" s="10"/>
    </row>
    <row r="14" spans="1:133" ht="15.75" thickBot="1">
      <c r="A14" s="12"/>
      <c r="B14" s="23">
        <v>361.1</v>
      </c>
      <c r="C14" s="19" t="s">
        <v>18</v>
      </c>
      <c r="D14" s="43">
        <v>38714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38714</v>
      </c>
      <c r="O14" s="44">
        <f t="shared" si="2"/>
        <v>1613.0833333333333</v>
      </c>
      <c r="P14" s="9"/>
    </row>
    <row r="15" spans="1:133" ht="16.5" thickBot="1">
      <c r="A15" s="13" t="s">
        <v>16</v>
      </c>
      <c r="B15" s="21"/>
      <c r="C15" s="20"/>
      <c r="D15" s="14">
        <f>SUM(D5,D8,D10,D13)</f>
        <v>4149313</v>
      </c>
      <c r="E15" s="14">
        <f t="shared" ref="E15:M15" si="6">SUM(E5,E8,E10,E13)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4149313</v>
      </c>
      <c r="O15" s="36">
        <f t="shared" si="2"/>
        <v>172888.04166666666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7"/>
      <c r="B17" s="38"/>
      <c r="C17" s="38"/>
      <c r="D17" s="39"/>
      <c r="E17" s="39"/>
      <c r="F17" s="39"/>
      <c r="G17" s="39"/>
      <c r="H17" s="39"/>
      <c r="I17" s="39"/>
      <c r="J17" s="39"/>
      <c r="K17" s="39"/>
      <c r="L17" s="45" t="s">
        <v>53</v>
      </c>
      <c r="M17" s="45"/>
      <c r="N17" s="45"/>
      <c r="O17" s="40">
        <v>24</v>
      </c>
    </row>
    <row r="18" spans="1:15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8"/>
    </row>
    <row r="19" spans="1:15" ht="15.75" customHeight="1" thickBot="1">
      <c r="A19" s="49" t="s">
        <v>29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1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2547810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4" si="1">SUM(D5:M5)</f>
        <v>2547810</v>
      </c>
      <c r="O5" s="31">
        <f t="shared" ref="O5:O14" si="2">(N5/O$16)</f>
        <v>115809.54545454546</v>
      </c>
      <c r="P5" s="6"/>
    </row>
    <row r="6" spans="1:133">
      <c r="A6" s="12"/>
      <c r="B6" s="23">
        <v>311</v>
      </c>
      <c r="C6" s="19" t="s">
        <v>1</v>
      </c>
      <c r="D6" s="43">
        <v>2547024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2547024</v>
      </c>
      <c r="O6" s="44">
        <f t="shared" si="2"/>
        <v>115773.81818181818</v>
      </c>
      <c r="P6" s="9"/>
    </row>
    <row r="7" spans="1:133">
      <c r="A7" s="12"/>
      <c r="B7" s="23">
        <v>312.41000000000003</v>
      </c>
      <c r="C7" s="19" t="s">
        <v>45</v>
      </c>
      <c r="D7" s="43">
        <v>786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786</v>
      </c>
      <c r="O7" s="44">
        <f t="shared" si="2"/>
        <v>35.727272727272727</v>
      </c>
      <c r="P7" s="9"/>
    </row>
    <row r="8" spans="1:133" ht="15.75">
      <c r="A8" s="27" t="s">
        <v>9</v>
      </c>
      <c r="B8" s="28"/>
      <c r="C8" s="29"/>
      <c r="D8" s="30">
        <f t="shared" ref="D8:M8" si="3">SUM(D9:D10)</f>
        <v>39102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39102</v>
      </c>
      <c r="O8" s="42">
        <f t="shared" si="2"/>
        <v>1777.3636363636363</v>
      </c>
      <c r="P8" s="10"/>
    </row>
    <row r="9" spans="1:133">
      <c r="A9" s="12"/>
      <c r="B9" s="23">
        <v>335.14</v>
      </c>
      <c r="C9" s="19" t="s">
        <v>35</v>
      </c>
      <c r="D9" s="43">
        <v>250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250</v>
      </c>
      <c r="O9" s="44">
        <f t="shared" si="2"/>
        <v>11.363636363636363</v>
      </c>
      <c r="P9" s="9"/>
    </row>
    <row r="10" spans="1:133">
      <c r="A10" s="12"/>
      <c r="B10" s="23">
        <v>335.15</v>
      </c>
      <c r="C10" s="19" t="s">
        <v>36</v>
      </c>
      <c r="D10" s="43">
        <v>38852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38852</v>
      </c>
      <c r="O10" s="44">
        <f t="shared" si="2"/>
        <v>1766</v>
      </c>
      <c r="P10" s="9"/>
    </row>
    <row r="11" spans="1:133" ht="15.75">
      <c r="A11" s="27" t="s">
        <v>2</v>
      </c>
      <c r="B11" s="28"/>
      <c r="C11" s="29"/>
      <c r="D11" s="30">
        <f t="shared" ref="D11:M11" si="4">SUM(D12:D13)</f>
        <v>238670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30">
        <f t="shared" si="1"/>
        <v>238670</v>
      </c>
      <c r="O11" s="42">
        <f t="shared" si="2"/>
        <v>10848.636363636364</v>
      </c>
      <c r="P11" s="10"/>
    </row>
    <row r="12" spans="1:133">
      <c r="A12" s="12"/>
      <c r="B12" s="23">
        <v>361.1</v>
      </c>
      <c r="C12" s="19" t="s">
        <v>18</v>
      </c>
      <c r="D12" s="43">
        <v>15400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15400</v>
      </c>
      <c r="O12" s="44">
        <f t="shared" si="2"/>
        <v>700</v>
      </c>
      <c r="P12" s="9"/>
    </row>
    <row r="13" spans="1:133" ht="15.75" thickBot="1">
      <c r="A13" s="12"/>
      <c r="B13" s="23">
        <v>366</v>
      </c>
      <c r="C13" s="19" t="s">
        <v>48</v>
      </c>
      <c r="D13" s="43">
        <v>223270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223270</v>
      </c>
      <c r="O13" s="44">
        <f t="shared" si="2"/>
        <v>10148.636363636364</v>
      </c>
      <c r="P13" s="9"/>
    </row>
    <row r="14" spans="1:133" ht="16.5" thickBot="1">
      <c r="A14" s="13" t="s">
        <v>16</v>
      </c>
      <c r="B14" s="21"/>
      <c r="C14" s="20"/>
      <c r="D14" s="14">
        <f>SUM(D5,D8,D11)</f>
        <v>2825582</v>
      </c>
      <c r="E14" s="14">
        <f t="shared" ref="E14:M14" si="5">SUM(E5,E8,E11)</f>
        <v>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2825582</v>
      </c>
      <c r="O14" s="36">
        <f t="shared" si="2"/>
        <v>128435.54545454546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7"/>
      <c r="B16" s="38"/>
      <c r="C16" s="38"/>
      <c r="D16" s="39"/>
      <c r="E16" s="39"/>
      <c r="F16" s="39"/>
      <c r="G16" s="39"/>
      <c r="H16" s="39"/>
      <c r="I16" s="39"/>
      <c r="J16" s="39"/>
      <c r="K16" s="39"/>
      <c r="L16" s="45" t="s">
        <v>49</v>
      </c>
      <c r="M16" s="45"/>
      <c r="N16" s="45"/>
      <c r="O16" s="40">
        <v>22</v>
      </c>
    </row>
    <row r="17" spans="1:15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8"/>
    </row>
    <row r="18" spans="1:15" ht="15.75" customHeight="1" thickBot="1">
      <c r="A18" s="49" t="s">
        <v>29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1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SUM(D6:D7)</f>
        <v>2222867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2222867</v>
      </c>
      <c r="O5" s="31">
        <f t="shared" ref="O5:O13" si="2">(N5/O$15)</f>
        <v>101039.40909090909</v>
      </c>
      <c r="P5" s="6"/>
    </row>
    <row r="6" spans="1:133">
      <c r="A6" s="12"/>
      <c r="B6" s="23">
        <v>311</v>
      </c>
      <c r="C6" s="19" t="s">
        <v>1</v>
      </c>
      <c r="D6" s="43">
        <v>2222166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2222166</v>
      </c>
      <c r="O6" s="44">
        <f t="shared" si="2"/>
        <v>101007.54545454546</v>
      </c>
      <c r="P6" s="9"/>
    </row>
    <row r="7" spans="1:133">
      <c r="A7" s="12"/>
      <c r="B7" s="23">
        <v>312.41000000000003</v>
      </c>
      <c r="C7" s="19" t="s">
        <v>45</v>
      </c>
      <c r="D7" s="43">
        <v>701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701</v>
      </c>
      <c r="O7" s="44">
        <f t="shared" si="2"/>
        <v>31.863636363636363</v>
      </c>
      <c r="P7" s="9"/>
    </row>
    <row r="8" spans="1:133" ht="15.75">
      <c r="A8" s="27" t="s">
        <v>9</v>
      </c>
      <c r="B8" s="28"/>
      <c r="C8" s="29"/>
      <c r="D8" s="30">
        <f t="shared" ref="D8:M8" si="3">SUM(D9:D10)</f>
        <v>32363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32363</v>
      </c>
      <c r="O8" s="42">
        <f t="shared" si="2"/>
        <v>1471.0454545454545</v>
      </c>
      <c r="P8" s="10"/>
    </row>
    <row r="9" spans="1:133">
      <c r="A9" s="12"/>
      <c r="B9" s="23">
        <v>335.14</v>
      </c>
      <c r="C9" s="19" t="s">
        <v>35</v>
      </c>
      <c r="D9" s="43">
        <v>101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</v>
      </c>
      <c r="O9" s="44">
        <f t="shared" si="2"/>
        <v>4.5909090909090908</v>
      </c>
      <c r="P9" s="9"/>
    </row>
    <row r="10" spans="1:133">
      <c r="A10" s="12"/>
      <c r="B10" s="23">
        <v>335.15</v>
      </c>
      <c r="C10" s="19" t="s">
        <v>36</v>
      </c>
      <c r="D10" s="43">
        <v>32262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32262</v>
      </c>
      <c r="O10" s="44">
        <f t="shared" si="2"/>
        <v>1466.4545454545455</v>
      </c>
      <c r="P10" s="9"/>
    </row>
    <row r="11" spans="1:133" ht="15.75">
      <c r="A11" s="27" t="s">
        <v>2</v>
      </c>
      <c r="B11" s="28"/>
      <c r="C11" s="29"/>
      <c r="D11" s="30">
        <f t="shared" ref="D11:M11" si="4">SUM(D12:D12)</f>
        <v>6205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0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30">
        <f t="shared" si="1"/>
        <v>6205</v>
      </c>
      <c r="O11" s="42">
        <f t="shared" si="2"/>
        <v>282.04545454545456</v>
      </c>
      <c r="P11" s="10"/>
    </row>
    <row r="12" spans="1:133" ht="15.75" thickBot="1">
      <c r="A12" s="12"/>
      <c r="B12" s="23">
        <v>361.1</v>
      </c>
      <c r="C12" s="19" t="s">
        <v>18</v>
      </c>
      <c r="D12" s="43">
        <v>6205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6205</v>
      </c>
      <c r="O12" s="44">
        <f t="shared" si="2"/>
        <v>282.04545454545456</v>
      </c>
      <c r="P12" s="9"/>
    </row>
    <row r="13" spans="1:133" ht="16.5" thickBot="1">
      <c r="A13" s="13" t="s">
        <v>16</v>
      </c>
      <c r="B13" s="21"/>
      <c r="C13" s="20"/>
      <c r="D13" s="14">
        <f>SUM(D5,D8,D11)</f>
        <v>2261435</v>
      </c>
      <c r="E13" s="14">
        <f t="shared" ref="E13:M13" si="5">SUM(E5,E8,E11)</f>
        <v>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2261435</v>
      </c>
      <c r="O13" s="36">
        <f t="shared" si="2"/>
        <v>102792.5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7"/>
      <c r="B15" s="38"/>
      <c r="C15" s="38"/>
      <c r="D15" s="39"/>
      <c r="E15" s="39"/>
      <c r="F15" s="39"/>
      <c r="G15" s="39"/>
      <c r="H15" s="39"/>
      <c r="I15" s="39"/>
      <c r="J15" s="39"/>
      <c r="K15" s="39"/>
      <c r="L15" s="45" t="s">
        <v>46</v>
      </c>
      <c r="M15" s="45"/>
      <c r="N15" s="45"/>
      <c r="O15" s="40">
        <v>22</v>
      </c>
    </row>
    <row r="16" spans="1:133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</row>
    <row r="17" spans="1:15" ht="15.75" customHeight="1" thickBot="1">
      <c r="A17" s="49" t="s">
        <v>29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1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2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"/>
      <c r="Q1"/>
    </row>
    <row r="2" spans="1:133" ht="24" thickBot="1">
      <c r="A2" s="55" t="s">
        <v>42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7"/>
      <c r="Q2"/>
    </row>
    <row r="3" spans="1:133" ht="18" customHeight="1">
      <c r="A3" s="58" t="s">
        <v>19</v>
      </c>
      <c r="B3" s="59"/>
      <c r="C3" s="60"/>
      <c r="D3" s="64" t="s">
        <v>12</v>
      </c>
      <c r="E3" s="65"/>
      <c r="F3" s="65"/>
      <c r="G3" s="65"/>
      <c r="H3" s="66"/>
      <c r="I3" s="64" t="s">
        <v>13</v>
      </c>
      <c r="J3" s="66"/>
      <c r="K3" s="64" t="s">
        <v>15</v>
      </c>
      <c r="L3" s="66"/>
      <c r="M3" s="34"/>
      <c r="N3" s="35"/>
      <c r="O3" s="67" t="s">
        <v>24</v>
      </c>
      <c r="P3" s="11"/>
      <c r="Q3"/>
    </row>
    <row r="4" spans="1:133" ht="32.25" customHeight="1" thickBot="1">
      <c r="A4" s="61"/>
      <c r="B4" s="62"/>
      <c r="C4" s="63"/>
      <c r="D4" s="32" t="s">
        <v>3</v>
      </c>
      <c r="E4" s="32" t="s">
        <v>20</v>
      </c>
      <c r="F4" s="32" t="s">
        <v>21</v>
      </c>
      <c r="G4" s="32" t="s">
        <v>22</v>
      </c>
      <c r="H4" s="32" t="s">
        <v>4</v>
      </c>
      <c r="I4" s="32" t="s">
        <v>5</v>
      </c>
      <c r="J4" s="33" t="s">
        <v>23</v>
      </c>
      <c r="K4" s="33" t="s">
        <v>6</v>
      </c>
      <c r="L4" s="33" t="s">
        <v>7</v>
      </c>
      <c r="M4" s="33" t="s">
        <v>8</v>
      </c>
      <c r="N4" s="33" t="s">
        <v>14</v>
      </c>
      <c r="O4" s="6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SUM(D6:D6)</f>
        <v>2264396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2" si="1">SUM(D5:M5)</f>
        <v>2264396</v>
      </c>
      <c r="O5" s="31">
        <f t="shared" ref="O5:O12" si="2">(N5/O$14)</f>
        <v>102927.09090909091</v>
      </c>
      <c r="P5" s="6"/>
    </row>
    <row r="6" spans="1:133">
      <c r="A6" s="12"/>
      <c r="B6" s="23">
        <v>311</v>
      </c>
      <c r="C6" s="19" t="s">
        <v>1</v>
      </c>
      <c r="D6" s="43">
        <v>2264396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2264396</v>
      </c>
      <c r="O6" s="44">
        <f t="shared" si="2"/>
        <v>102927.09090909091</v>
      </c>
      <c r="P6" s="9"/>
    </row>
    <row r="7" spans="1:133" ht="15.75">
      <c r="A7" s="27" t="s">
        <v>9</v>
      </c>
      <c r="B7" s="28"/>
      <c r="C7" s="29"/>
      <c r="D7" s="30">
        <f t="shared" ref="D7:M7" si="3">SUM(D8:D9)</f>
        <v>29387</v>
      </c>
      <c r="E7" s="30">
        <f t="shared" si="3"/>
        <v>0</v>
      </c>
      <c r="F7" s="30">
        <f t="shared" si="3"/>
        <v>0</v>
      </c>
      <c r="G7" s="30">
        <f t="shared" si="3"/>
        <v>0</v>
      </c>
      <c r="H7" s="30">
        <f t="shared" si="3"/>
        <v>0</v>
      </c>
      <c r="I7" s="30">
        <f t="shared" si="3"/>
        <v>0</v>
      </c>
      <c r="J7" s="30">
        <f t="shared" si="3"/>
        <v>0</v>
      </c>
      <c r="K7" s="30">
        <f t="shared" si="3"/>
        <v>0</v>
      </c>
      <c r="L7" s="30">
        <f t="shared" si="3"/>
        <v>0</v>
      </c>
      <c r="M7" s="30">
        <f t="shared" si="3"/>
        <v>0</v>
      </c>
      <c r="N7" s="41">
        <f t="shared" si="1"/>
        <v>29387</v>
      </c>
      <c r="O7" s="42">
        <f t="shared" si="2"/>
        <v>1335.7727272727273</v>
      </c>
      <c r="P7" s="10"/>
    </row>
    <row r="8" spans="1:133">
      <c r="A8" s="12"/>
      <c r="B8" s="23">
        <v>335.14</v>
      </c>
      <c r="C8" s="19" t="s">
        <v>35</v>
      </c>
      <c r="D8" s="43">
        <v>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</v>
      </c>
      <c r="O8" s="44">
        <f t="shared" si="2"/>
        <v>2.3636363636363638</v>
      </c>
      <c r="P8" s="9"/>
    </row>
    <row r="9" spans="1:133">
      <c r="A9" s="12"/>
      <c r="B9" s="23">
        <v>335.15</v>
      </c>
      <c r="C9" s="19" t="s">
        <v>36</v>
      </c>
      <c r="D9" s="43">
        <v>29335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29335</v>
      </c>
      <c r="O9" s="44">
        <f t="shared" si="2"/>
        <v>1333.409090909091</v>
      </c>
      <c r="P9" s="9"/>
    </row>
    <row r="10" spans="1:133" ht="15.75">
      <c r="A10" s="27" t="s">
        <v>2</v>
      </c>
      <c r="B10" s="28"/>
      <c r="C10" s="29"/>
      <c r="D10" s="30">
        <f t="shared" ref="D10:M10" si="4">SUM(D11:D11)</f>
        <v>1260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30">
        <f t="shared" si="1"/>
        <v>1260</v>
      </c>
      <c r="O10" s="42">
        <f t="shared" si="2"/>
        <v>57.272727272727273</v>
      </c>
      <c r="P10" s="10"/>
    </row>
    <row r="11" spans="1:133" ht="15.75" thickBot="1">
      <c r="A11" s="12"/>
      <c r="B11" s="23">
        <v>361.1</v>
      </c>
      <c r="C11" s="19" t="s">
        <v>18</v>
      </c>
      <c r="D11" s="43">
        <v>1260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1260</v>
      </c>
      <c r="O11" s="44">
        <f t="shared" si="2"/>
        <v>57.272727272727273</v>
      </c>
      <c r="P11" s="9"/>
    </row>
    <row r="12" spans="1:133" ht="16.5" thickBot="1">
      <c r="A12" s="13" t="s">
        <v>16</v>
      </c>
      <c r="B12" s="21"/>
      <c r="C12" s="20"/>
      <c r="D12" s="14">
        <f>SUM(D5,D7,D10)</f>
        <v>2295043</v>
      </c>
      <c r="E12" s="14">
        <f t="shared" ref="E12:M12" si="5">SUM(E5,E7,E10)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1"/>
        <v>2295043</v>
      </c>
      <c r="O12" s="36">
        <f t="shared" si="2"/>
        <v>104320.13636363637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8"/>
    </row>
    <row r="14" spans="1:133">
      <c r="A14" s="37"/>
      <c r="B14" s="38"/>
      <c r="C14" s="38"/>
      <c r="D14" s="39"/>
      <c r="E14" s="39"/>
      <c r="F14" s="39"/>
      <c r="G14" s="39"/>
      <c r="H14" s="39"/>
      <c r="I14" s="39"/>
      <c r="J14" s="39"/>
      <c r="K14" s="39"/>
      <c r="L14" s="45" t="s">
        <v>43</v>
      </c>
      <c r="M14" s="45"/>
      <c r="N14" s="45"/>
      <c r="O14" s="40">
        <v>22</v>
      </c>
    </row>
    <row r="15" spans="1:133">
      <c r="A15" s="46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8"/>
    </row>
    <row r="16" spans="1:133" ht="15.75" customHeight="1" thickBot="1">
      <c r="A16" s="49" t="s">
        <v>29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2024-05-28T19:45:40Z</cp:lastPrinted>
  <dcterms:created xsi:type="dcterms:W3CDTF">2000-08-31T21:26:31Z</dcterms:created>
  <dcterms:modified xsi:type="dcterms:W3CDTF">2024-05-28T19:45:45Z</dcterms:modified>
</cp:coreProperties>
</file>