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16" documentId="11_0FA4A199B068875DE4A1B62496B7E0CE5E186170" xr6:coauthVersionLast="47" xr6:coauthVersionMax="47" xr10:uidLastSave="{1C836CE7-D66C-4435-B653-70FEE02C49D1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'2008'!$A$1:$O$68</definedName>
    <definedName name="_xlnm.Print_Area" localSheetId="14">'2009'!$A$1:$O$73</definedName>
    <definedName name="_xlnm.Print_Area" localSheetId="13">'2010'!$A$1:$O$71</definedName>
    <definedName name="_xlnm.Print_Area" localSheetId="12">'2011'!$A$1:$O$72</definedName>
    <definedName name="_xlnm.Print_Area" localSheetId="11">'2012'!$A$1:$O$72</definedName>
    <definedName name="_xlnm.Print_Area" localSheetId="10">'2013'!$A$1:$O$69</definedName>
    <definedName name="_xlnm.Print_Area" localSheetId="9">'2014'!$A$1:$O$70</definedName>
    <definedName name="_xlnm.Print_Area" localSheetId="8">'2015'!$A$1:$O$68</definedName>
    <definedName name="_xlnm.Print_Area" localSheetId="7">'2016'!$A$1:$O$68</definedName>
    <definedName name="_xlnm.Print_Area" localSheetId="6">'2017'!$A$1:$O$69</definedName>
    <definedName name="_xlnm.Print_Area" localSheetId="5">'2018'!$A$1:$O$67</definedName>
    <definedName name="_xlnm.Print_Area" localSheetId="4">'2019'!$A$1:$O$68</definedName>
    <definedName name="_xlnm.Print_Area" localSheetId="3">'2020'!$A$1:$O$68</definedName>
    <definedName name="_xlnm.Print_Area" localSheetId="2">'2021'!$A$1:$P$66</definedName>
    <definedName name="_xlnm.Print_Area" localSheetId="1">'2022'!$A$1:$P$59</definedName>
    <definedName name="_xlnm.Print_Area" localSheetId="0">'2023'!$A$1:$P$64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9" i="48" l="1"/>
  <c r="P59" i="48" s="1"/>
  <c r="O58" i="48"/>
  <c r="P58" i="48" s="1"/>
  <c r="N57" i="48"/>
  <c r="M57" i="48"/>
  <c r="L57" i="48"/>
  <c r="K57" i="48"/>
  <c r="J57" i="48"/>
  <c r="I57" i="48"/>
  <c r="H57" i="48"/>
  <c r="G57" i="48"/>
  <c r="F57" i="48"/>
  <c r="E57" i="48"/>
  <c r="D57" i="48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N48" i="48"/>
  <c r="M48" i="48"/>
  <c r="L48" i="48"/>
  <c r="K48" i="48"/>
  <c r="J48" i="48"/>
  <c r="I48" i="48"/>
  <c r="H48" i="48"/>
  <c r="G48" i="48"/>
  <c r="F48" i="48"/>
  <c r="E48" i="48"/>
  <c r="D48" i="48"/>
  <c r="O47" i="48"/>
  <c r="P47" i="48" s="1"/>
  <c r="O46" i="48"/>
  <c r="P46" i="48" s="1"/>
  <c r="O45" i="48"/>
  <c r="P45" i="48" s="1"/>
  <c r="O44" i="48"/>
  <c r="P44" i="48" s="1"/>
  <c r="N43" i="48"/>
  <c r="M43" i="48"/>
  <c r="L43" i="48"/>
  <c r="K43" i="48"/>
  <c r="J43" i="48"/>
  <c r="I43" i="48"/>
  <c r="H43" i="48"/>
  <c r="G43" i="48"/>
  <c r="F43" i="48"/>
  <c r="E43" i="48"/>
  <c r="D43" i="48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N34" i="48"/>
  <c r="M34" i="48"/>
  <c r="L34" i="48"/>
  <c r="K34" i="48"/>
  <c r="J34" i="48"/>
  <c r="I34" i="48"/>
  <c r="H34" i="48"/>
  <c r="G34" i="48"/>
  <c r="F34" i="48"/>
  <c r="E34" i="48"/>
  <c r="D34" i="48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N60" i="48" l="1"/>
  <c r="O26" i="48"/>
  <c r="P26" i="48" s="1"/>
  <c r="O43" i="48"/>
  <c r="P43" i="48" s="1"/>
  <c r="K60" i="48"/>
  <c r="L60" i="48"/>
  <c r="M60" i="48"/>
  <c r="O57" i="48"/>
  <c r="P57" i="48" s="1"/>
  <c r="J60" i="48"/>
  <c r="O48" i="48"/>
  <c r="P48" i="48" s="1"/>
  <c r="O34" i="48"/>
  <c r="P34" i="48" s="1"/>
  <c r="O16" i="48"/>
  <c r="P16" i="48" s="1"/>
  <c r="E60" i="48"/>
  <c r="O5" i="48"/>
  <c r="P5" i="48" s="1"/>
  <c r="H60" i="48"/>
  <c r="D60" i="48"/>
  <c r="F60" i="48"/>
  <c r="G60" i="48"/>
  <c r="I60" i="48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N47" i="47"/>
  <c r="M47" i="47"/>
  <c r="L47" i="47"/>
  <c r="K47" i="47"/>
  <c r="J47" i="47"/>
  <c r="I47" i="47"/>
  <c r="H47" i="47"/>
  <c r="G47" i="47"/>
  <c r="F47" i="47"/>
  <c r="E47" i="47"/>
  <c r="D47" i="47"/>
  <c r="O46" i="47"/>
  <c r="P46" i="47" s="1"/>
  <c r="O45" i="47"/>
  <c r="P45" i="47" s="1"/>
  <c r="O44" i="47"/>
  <c r="P44" i="47" s="1"/>
  <c r="N43" i="47"/>
  <c r="M43" i="47"/>
  <c r="L43" i="47"/>
  <c r="K43" i="47"/>
  <c r="J43" i="47"/>
  <c r="I43" i="47"/>
  <c r="H43" i="47"/>
  <c r="G43" i="47"/>
  <c r="F43" i="47"/>
  <c r="E43" i="47"/>
  <c r="D43" i="47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N33" i="47"/>
  <c r="M33" i="47"/>
  <c r="L33" i="47"/>
  <c r="K33" i="47"/>
  <c r="J33" i="47"/>
  <c r="I33" i="47"/>
  <c r="H33" i="47"/>
  <c r="G33" i="47"/>
  <c r="F33" i="47"/>
  <c r="E33" i="47"/>
  <c r="D33" i="47"/>
  <c r="O32" i="47"/>
  <c r="P32" i="47" s="1"/>
  <c r="O31" i="47"/>
  <c r="P31" i="47" s="1"/>
  <c r="O30" i="47"/>
  <c r="P30" i="47" s="1"/>
  <c r="O29" i="47"/>
  <c r="P29" i="47" s="1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M55" i="47" s="1"/>
  <c r="L5" i="47"/>
  <c r="L55" i="47" s="1"/>
  <c r="K5" i="47"/>
  <c r="J5" i="47"/>
  <c r="I5" i="47"/>
  <c r="H5" i="47"/>
  <c r="G5" i="47"/>
  <c r="F5" i="47"/>
  <c r="E5" i="47"/>
  <c r="D5" i="47"/>
  <c r="O60" i="48" l="1"/>
  <c r="P60" i="48" s="1"/>
  <c r="F55" i="47"/>
  <c r="D55" i="47"/>
  <c r="H55" i="47"/>
  <c r="I55" i="47"/>
  <c r="N55" i="47"/>
  <c r="E55" i="47"/>
  <c r="G55" i="47"/>
  <c r="J55" i="47"/>
  <c r="K55" i="47"/>
  <c r="O47" i="47"/>
  <c r="P47" i="47" s="1"/>
  <c r="O43" i="47"/>
  <c r="P43" i="47" s="1"/>
  <c r="O33" i="47"/>
  <c r="P33" i="47" s="1"/>
  <c r="O27" i="47"/>
  <c r="P27" i="47" s="1"/>
  <c r="O15" i="47"/>
  <c r="P15" i="47" s="1"/>
  <c r="O5" i="47"/>
  <c r="P5" i="47" s="1"/>
  <c r="O61" i="46"/>
  <c r="P61" i="46"/>
  <c r="O60" i="46"/>
  <c r="P60" i="46" s="1"/>
  <c r="O59" i="46"/>
  <c r="P59" i="46" s="1"/>
  <c r="N58" i="46"/>
  <c r="O58" i="46" s="1"/>
  <c r="P58" i="46" s="1"/>
  <c r="M58" i="46"/>
  <c r="L58" i="46"/>
  <c r="K58" i="46"/>
  <c r="J58" i="46"/>
  <c r="I58" i="46"/>
  <c r="H58" i="46"/>
  <c r="G58" i="46"/>
  <c r="F58" i="46"/>
  <c r="E58" i="46"/>
  <c r="D58" i="46"/>
  <c r="O57" i="46"/>
  <c r="P57" i="46" s="1"/>
  <c r="O56" i="46"/>
  <c r="P56" i="46" s="1"/>
  <c r="O55" i="46"/>
  <c r="P55" i="46"/>
  <c r="O54" i="46"/>
  <c r="P54" i="46" s="1"/>
  <c r="O53" i="46"/>
  <c r="P53" i="46"/>
  <c r="O52" i="46"/>
  <c r="P52" i="46"/>
  <c r="O51" i="46"/>
  <c r="P51" i="46" s="1"/>
  <c r="O50" i="46"/>
  <c r="P50" i="46" s="1"/>
  <c r="N49" i="46"/>
  <c r="M49" i="46"/>
  <c r="L49" i="46"/>
  <c r="K49" i="46"/>
  <c r="J49" i="46"/>
  <c r="I49" i="46"/>
  <c r="H49" i="46"/>
  <c r="G49" i="46"/>
  <c r="F49" i="46"/>
  <c r="E49" i="46"/>
  <c r="D49" i="46"/>
  <c r="O48" i="46"/>
  <c r="P48" i="46"/>
  <c r="O47" i="46"/>
  <c r="P47" i="46"/>
  <c r="O46" i="46"/>
  <c r="P46" i="46"/>
  <c r="O45" i="46"/>
  <c r="P45" i="46" s="1"/>
  <c r="N44" i="46"/>
  <c r="O44" i="46" s="1"/>
  <c r="P44" i="46" s="1"/>
  <c r="M44" i="46"/>
  <c r="L44" i="46"/>
  <c r="K44" i="46"/>
  <c r="J44" i="46"/>
  <c r="I44" i="46"/>
  <c r="H44" i="46"/>
  <c r="G44" i="46"/>
  <c r="F44" i="46"/>
  <c r="E44" i="46"/>
  <c r="D44" i="46"/>
  <c r="O43" i="46"/>
  <c r="P43" i="46"/>
  <c r="O42" i="46"/>
  <c r="P42" i="46" s="1"/>
  <c r="O41" i="46"/>
  <c r="P41" i="46" s="1"/>
  <c r="O40" i="46"/>
  <c r="P40" i="46"/>
  <c r="O39" i="46"/>
  <c r="P39" i="46" s="1"/>
  <c r="O38" i="46"/>
  <c r="P38" i="46"/>
  <c r="O37" i="46"/>
  <c r="P37" i="46" s="1"/>
  <c r="N36" i="46"/>
  <c r="M36" i="46"/>
  <c r="L36" i="46"/>
  <c r="K36" i="46"/>
  <c r="J36" i="46"/>
  <c r="I36" i="46"/>
  <c r="H36" i="46"/>
  <c r="G36" i="46"/>
  <c r="F36" i="46"/>
  <c r="E36" i="46"/>
  <c r="D36" i="46"/>
  <c r="O35" i="46"/>
  <c r="P35" i="46" s="1"/>
  <c r="O34" i="46"/>
  <c r="P34" i="46"/>
  <c r="O33" i="46"/>
  <c r="P33" i="46"/>
  <c r="O32" i="46"/>
  <c r="P32" i="46"/>
  <c r="O31" i="46"/>
  <c r="P31" i="46" s="1"/>
  <c r="O30" i="46"/>
  <c r="P30" i="46" s="1"/>
  <c r="O29" i="46"/>
  <c r="P29" i="46" s="1"/>
  <c r="O28" i="46"/>
  <c r="P28" i="46"/>
  <c r="O27" i="46"/>
  <c r="P27" i="46"/>
  <c r="N26" i="46"/>
  <c r="M26" i="46"/>
  <c r="L26" i="46"/>
  <c r="K26" i="46"/>
  <c r="J26" i="46"/>
  <c r="I26" i="46"/>
  <c r="H26" i="46"/>
  <c r="G26" i="46"/>
  <c r="F26" i="46"/>
  <c r="F62" i="46" s="1"/>
  <c r="E26" i="46"/>
  <c r="E62" i="46" s="1"/>
  <c r="D26" i="46"/>
  <c r="O25" i="46"/>
  <c r="P25" i="46"/>
  <c r="O24" i="46"/>
  <c r="P24" i="46" s="1"/>
  <c r="O23" i="46"/>
  <c r="P23" i="46" s="1"/>
  <c r="O22" i="46"/>
  <c r="P22" i="46"/>
  <c r="O21" i="46"/>
  <c r="P21" i="46" s="1"/>
  <c r="O20" i="46"/>
  <c r="P20" i="46" s="1"/>
  <c r="O19" i="46"/>
  <c r="P19" i="46"/>
  <c r="O18" i="46"/>
  <c r="P18" i="46" s="1"/>
  <c r="O17" i="46"/>
  <c r="P17" i="46"/>
  <c r="N16" i="46"/>
  <c r="M16" i="46"/>
  <c r="M62" i="46" s="1"/>
  <c r="L16" i="46"/>
  <c r="K16" i="46"/>
  <c r="K62" i="46" s="1"/>
  <c r="J16" i="46"/>
  <c r="J62" i="46" s="1"/>
  <c r="I16" i="46"/>
  <c r="I62" i="46" s="1"/>
  <c r="H16" i="46"/>
  <c r="H62" i="46" s="1"/>
  <c r="G16" i="46"/>
  <c r="O16" i="46" s="1"/>
  <c r="P16" i="46" s="1"/>
  <c r="F16" i="46"/>
  <c r="E16" i="46"/>
  <c r="D16" i="46"/>
  <c r="O15" i="46"/>
  <c r="P15" i="46" s="1"/>
  <c r="O14" i="46"/>
  <c r="P14" i="46" s="1"/>
  <c r="O13" i="46"/>
  <c r="P13" i="46"/>
  <c r="O12" i="46"/>
  <c r="P12" i="46"/>
  <c r="O11" i="46"/>
  <c r="P11" i="46" s="1"/>
  <c r="O10" i="46"/>
  <c r="P10" i="46"/>
  <c r="O9" i="46"/>
  <c r="P9" i="46" s="1"/>
  <c r="O8" i="46"/>
  <c r="P8" i="46" s="1"/>
  <c r="O7" i="46"/>
  <c r="P7" i="46"/>
  <c r="O6" i="46"/>
  <c r="P6" i="46"/>
  <c r="N5" i="46"/>
  <c r="N62" i="46" s="1"/>
  <c r="M5" i="46"/>
  <c r="L5" i="46"/>
  <c r="K5" i="46"/>
  <c r="J5" i="46"/>
  <c r="I5" i="46"/>
  <c r="H5" i="46"/>
  <c r="G5" i="46"/>
  <c r="F5" i="46"/>
  <c r="E5" i="46"/>
  <c r="D5" i="46"/>
  <c r="D62" i="46" s="1"/>
  <c r="N63" i="45"/>
  <c r="O63" i="45"/>
  <c r="N62" i="45"/>
  <c r="O62" i="45" s="1"/>
  <c r="M61" i="45"/>
  <c r="L61" i="45"/>
  <c r="K61" i="45"/>
  <c r="J61" i="45"/>
  <c r="I61" i="45"/>
  <c r="H61" i="45"/>
  <c r="G61" i="45"/>
  <c r="G64" i="45" s="1"/>
  <c r="F61" i="45"/>
  <c r="E61" i="45"/>
  <c r="D61" i="45"/>
  <c r="N60" i="45"/>
  <c r="O60" i="45" s="1"/>
  <c r="N59" i="45"/>
  <c r="O59" i="45" s="1"/>
  <c r="N58" i="45"/>
  <c r="O58" i="45" s="1"/>
  <c r="N57" i="45"/>
  <c r="O57" i="45" s="1"/>
  <c r="N56" i="45"/>
  <c r="O56" i="45" s="1"/>
  <c r="N55" i="45"/>
  <c r="O55" i="45"/>
  <c r="N54" i="45"/>
  <c r="O54" i="45" s="1"/>
  <c r="N53" i="45"/>
  <c r="O53" i="45"/>
  <c r="M52" i="45"/>
  <c r="L52" i="45"/>
  <c r="K52" i="45"/>
  <c r="J52" i="45"/>
  <c r="I52" i="45"/>
  <c r="N52" i="45" s="1"/>
  <c r="O52" i="45" s="1"/>
  <c r="H52" i="45"/>
  <c r="G52" i="45"/>
  <c r="F52" i="45"/>
  <c r="E52" i="45"/>
  <c r="D52" i="45"/>
  <c r="N51" i="45"/>
  <c r="O51" i="45"/>
  <c r="N50" i="45"/>
  <c r="O50" i="45"/>
  <c r="N49" i="45"/>
  <c r="O49" i="45" s="1"/>
  <c r="N48" i="45"/>
  <c r="O48" i="45" s="1"/>
  <c r="M47" i="45"/>
  <c r="L47" i="45"/>
  <c r="K47" i="45"/>
  <c r="J47" i="45"/>
  <c r="I47" i="45"/>
  <c r="H47" i="45"/>
  <c r="G47" i="45"/>
  <c r="F47" i="45"/>
  <c r="E47" i="45"/>
  <c r="N47" i="45" s="1"/>
  <c r="O47" i="45" s="1"/>
  <c r="D47" i="45"/>
  <c r="N46" i="45"/>
  <c r="O46" i="45" s="1"/>
  <c r="N45" i="45"/>
  <c r="O45" i="45"/>
  <c r="N44" i="45"/>
  <c r="O44" i="45" s="1"/>
  <c r="N43" i="45"/>
  <c r="O43" i="45"/>
  <c r="N42" i="45"/>
  <c r="O42" i="45"/>
  <c r="N41" i="45"/>
  <c r="O41" i="45" s="1"/>
  <c r="N40" i="45"/>
  <c r="O40" i="45" s="1"/>
  <c r="M39" i="45"/>
  <c r="L39" i="45"/>
  <c r="K39" i="45"/>
  <c r="K64" i="45" s="1"/>
  <c r="J39" i="45"/>
  <c r="J64" i="45" s="1"/>
  <c r="I39" i="45"/>
  <c r="H39" i="45"/>
  <c r="G39" i="45"/>
  <c r="F39" i="45"/>
  <c r="E39" i="45"/>
  <c r="N39" i="45" s="1"/>
  <c r="O39" i="45" s="1"/>
  <c r="D39" i="45"/>
  <c r="N38" i="45"/>
  <c r="O38" i="45" s="1"/>
  <c r="N37" i="45"/>
  <c r="O37" i="45"/>
  <c r="N36" i="45"/>
  <c r="O36" i="45" s="1"/>
  <c r="N35" i="45"/>
  <c r="O35" i="45"/>
  <c r="N34" i="45"/>
  <c r="O34" i="45"/>
  <c r="N33" i="45"/>
  <c r="O33" i="45" s="1"/>
  <c r="N32" i="45"/>
  <c r="O32" i="45" s="1"/>
  <c r="N31" i="45"/>
  <c r="O31" i="45"/>
  <c r="N30" i="45"/>
  <c r="O30" i="45" s="1"/>
  <c r="N29" i="45"/>
  <c r="O29" i="45"/>
  <c r="N28" i="45"/>
  <c r="O28" i="45"/>
  <c r="N27" i="45"/>
  <c r="O27" i="45" s="1"/>
  <c r="M26" i="45"/>
  <c r="N26" i="45" s="1"/>
  <c r="O26" i="45" s="1"/>
  <c r="L26" i="45"/>
  <c r="K26" i="45"/>
  <c r="J26" i="45"/>
  <c r="I26" i="45"/>
  <c r="H26" i="45"/>
  <c r="G26" i="45"/>
  <c r="F26" i="45"/>
  <c r="E26" i="45"/>
  <c r="D26" i="45"/>
  <c r="N25" i="45"/>
  <c r="O25" i="45" s="1"/>
  <c r="N24" i="45"/>
  <c r="O24" i="45" s="1"/>
  <c r="N23" i="45"/>
  <c r="O23" i="45"/>
  <c r="N22" i="45"/>
  <c r="O22" i="45" s="1"/>
  <c r="N21" i="45"/>
  <c r="O21" i="45"/>
  <c r="N20" i="45"/>
  <c r="O20" i="45"/>
  <c r="N19" i="45"/>
  <c r="O19" i="45" s="1"/>
  <c r="N18" i="45"/>
  <c r="O18" i="45" s="1"/>
  <c r="N17" i="45"/>
  <c r="O17" i="45"/>
  <c r="M16" i="45"/>
  <c r="L16" i="45"/>
  <c r="K16" i="45"/>
  <c r="J16" i="45"/>
  <c r="I16" i="45"/>
  <c r="H16" i="45"/>
  <c r="G16" i="45"/>
  <c r="F16" i="45"/>
  <c r="N16" i="45" s="1"/>
  <c r="O16" i="45" s="1"/>
  <c r="E16" i="45"/>
  <c r="D16" i="45"/>
  <c r="N15" i="45"/>
  <c r="O15" i="45"/>
  <c r="N14" i="45"/>
  <c r="O14" i="45" s="1"/>
  <c r="N13" i="45"/>
  <c r="O13" i="45"/>
  <c r="N12" i="45"/>
  <c r="O12" i="45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L64" i="45" s="1"/>
  <c r="K5" i="45"/>
  <c r="J5" i="45"/>
  <c r="I5" i="45"/>
  <c r="H5" i="45"/>
  <c r="H64" i="45" s="1"/>
  <c r="G5" i="45"/>
  <c r="F5" i="45"/>
  <c r="F64" i="45" s="1"/>
  <c r="E5" i="45"/>
  <c r="D5" i="45"/>
  <c r="D64" i="45" s="1"/>
  <c r="N63" i="44"/>
  <c r="O63" i="44"/>
  <c r="N62" i="44"/>
  <c r="O62" i="44" s="1"/>
  <c r="N61" i="44"/>
  <c r="O61" i="44" s="1"/>
  <c r="M60" i="44"/>
  <c r="L60" i="44"/>
  <c r="K60" i="44"/>
  <c r="J60" i="44"/>
  <c r="I60" i="44"/>
  <c r="H60" i="44"/>
  <c r="G60" i="44"/>
  <c r="F60" i="44"/>
  <c r="N60" i="44" s="1"/>
  <c r="O60" i="44" s="1"/>
  <c r="E60" i="44"/>
  <c r="D60" i="44"/>
  <c r="N59" i="44"/>
  <c r="O59" i="44" s="1"/>
  <c r="N58" i="44"/>
  <c r="O58" i="44"/>
  <c r="N57" i="44"/>
  <c r="O57" i="44" s="1"/>
  <c r="N56" i="44"/>
  <c r="O56" i="44"/>
  <c r="N55" i="44"/>
  <c r="O55" i="44" s="1"/>
  <c r="N54" i="44"/>
  <c r="O54" i="44" s="1"/>
  <c r="N53" i="44"/>
  <c r="O53" i="44" s="1"/>
  <c r="N52" i="44"/>
  <c r="O52" i="44"/>
  <c r="M51" i="44"/>
  <c r="L51" i="44"/>
  <c r="K51" i="44"/>
  <c r="J51" i="44"/>
  <c r="I51" i="44"/>
  <c r="H51" i="44"/>
  <c r="G51" i="44"/>
  <c r="F51" i="44"/>
  <c r="E51" i="44"/>
  <c r="D51" i="44"/>
  <c r="N50" i="44"/>
  <c r="O50" i="44"/>
  <c r="N49" i="44"/>
  <c r="O49" i="44" s="1"/>
  <c r="M48" i="44"/>
  <c r="L48" i="44"/>
  <c r="K48" i="44"/>
  <c r="J48" i="44"/>
  <c r="N48" i="44" s="1"/>
  <c r="O48" i="44" s="1"/>
  <c r="I48" i="44"/>
  <c r="H48" i="44"/>
  <c r="G48" i="44"/>
  <c r="F48" i="44"/>
  <c r="E48" i="44"/>
  <c r="D48" i="44"/>
  <c r="N47" i="44"/>
  <c r="O47" i="44" s="1"/>
  <c r="N46" i="44"/>
  <c r="O46" i="44"/>
  <c r="N45" i="44"/>
  <c r="O45" i="44" s="1"/>
  <c r="N44" i="44"/>
  <c r="O44" i="44" s="1"/>
  <c r="N43" i="44"/>
  <c r="O43" i="44" s="1"/>
  <c r="N42" i="44"/>
  <c r="O42" i="44" s="1"/>
  <c r="N41" i="44"/>
  <c r="O41" i="44" s="1"/>
  <c r="N40" i="44"/>
  <c r="O40" i="44"/>
  <c r="N39" i="44"/>
  <c r="O39" i="44" s="1"/>
  <c r="M38" i="44"/>
  <c r="L38" i="44"/>
  <c r="K38" i="44"/>
  <c r="K64" i="44" s="1"/>
  <c r="J38" i="44"/>
  <c r="I38" i="44"/>
  <c r="H38" i="44"/>
  <c r="G38" i="44"/>
  <c r="F38" i="44"/>
  <c r="E38" i="44"/>
  <c r="D38" i="44"/>
  <c r="N37" i="44"/>
  <c r="O37" i="44" s="1"/>
  <c r="N36" i="44"/>
  <c r="O36" i="44" s="1"/>
  <c r="N35" i="44"/>
  <c r="O35" i="44" s="1"/>
  <c r="N34" i="44"/>
  <c r="O34" i="44" s="1"/>
  <c r="N33" i="44"/>
  <c r="O33" i="44" s="1"/>
  <c r="N32" i="44"/>
  <c r="O32" i="44"/>
  <c r="N31" i="44"/>
  <c r="O31" i="44" s="1"/>
  <c r="N30" i="44"/>
  <c r="O30" i="44" s="1"/>
  <c r="N29" i="44"/>
  <c r="O29" i="44" s="1"/>
  <c r="N28" i="44"/>
  <c r="O28" i="44" s="1"/>
  <c r="M27" i="44"/>
  <c r="M64" i="44" s="1"/>
  <c r="L27" i="44"/>
  <c r="L64" i="44" s="1"/>
  <c r="K27" i="44"/>
  <c r="J27" i="44"/>
  <c r="I27" i="44"/>
  <c r="H27" i="44"/>
  <c r="G27" i="44"/>
  <c r="F27" i="44"/>
  <c r="E27" i="44"/>
  <c r="D27" i="44"/>
  <c r="N26" i="44"/>
  <c r="O26" i="44" s="1"/>
  <c r="N25" i="44"/>
  <c r="O25" i="44" s="1"/>
  <c r="N24" i="44"/>
  <c r="O24" i="44"/>
  <c r="N23" i="44"/>
  <c r="O23" i="44" s="1"/>
  <c r="N22" i="44"/>
  <c r="O22" i="44" s="1"/>
  <c r="N21" i="44"/>
  <c r="O21" i="44" s="1"/>
  <c r="N20" i="44"/>
  <c r="O20" i="44" s="1"/>
  <c r="N19" i="44"/>
  <c r="O19" i="44" s="1"/>
  <c r="N18" i="44"/>
  <c r="O18" i="44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6" i="44" s="1"/>
  <c r="O16" i="44" s="1"/>
  <c r="N15" i="44"/>
  <c r="O15" i="44" s="1"/>
  <c r="N14" i="44"/>
  <c r="O14" i="44" s="1"/>
  <c r="N13" i="44"/>
  <c r="O13" i="44" s="1"/>
  <c r="N12" i="44"/>
  <c r="O12" i="44" s="1"/>
  <c r="N11" i="44"/>
  <c r="O11" i="44" s="1"/>
  <c r="N10" i="44"/>
  <c r="O10" i="44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62" i="43"/>
  <c r="O62" i="43" s="1"/>
  <c r="N61" i="43"/>
  <c r="O61" i="43" s="1"/>
  <c r="N60" i="43"/>
  <c r="O60" i="43"/>
  <c r="M59" i="43"/>
  <c r="L59" i="43"/>
  <c r="K59" i="43"/>
  <c r="J59" i="43"/>
  <c r="I59" i="43"/>
  <c r="N59" i="43" s="1"/>
  <c r="O59" i="43" s="1"/>
  <c r="H59" i="43"/>
  <c r="G59" i="43"/>
  <c r="F59" i="43"/>
  <c r="E59" i="43"/>
  <c r="D59" i="43"/>
  <c r="N58" i="43"/>
  <c r="O58" i="43" s="1"/>
  <c r="N57" i="43"/>
  <c r="O57" i="43" s="1"/>
  <c r="N56" i="43"/>
  <c r="O56" i="43" s="1"/>
  <c r="N55" i="43"/>
  <c r="O55" i="43" s="1"/>
  <c r="N54" i="43"/>
  <c r="O54" i="43" s="1"/>
  <c r="N53" i="43"/>
  <c r="O53" i="43" s="1"/>
  <c r="N52" i="43"/>
  <c r="O52" i="43"/>
  <c r="M51" i="43"/>
  <c r="L51" i="43"/>
  <c r="K51" i="43"/>
  <c r="J51" i="43"/>
  <c r="I51" i="43"/>
  <c r="H51" i="43"/>
  <c r="N51" i="43" s="1"/>
  <c r="O51" i="43" s="1"/>
  <c r="G51" i="43"/>
  <c r="F51" i="43"/>
  <c r="E51" i="43"/>
  <c r="D51" i="43"/>
  <c r="N50" i="43"/>
  <c r="O50" i="43" s="1"/>
  <c r="N49" i="43"/>
  <c r="O49" i="43" s="1"/>
  <c r="M48" i="43"/>
  <c r="L48" i="43"/>
  <c r="K48" i="43"/>
  <c r="J48" i="43"/>
  <c r="I48" i="43"/>
  <c r="H48" i="43"/>
  <c r="G48" i="43"/>
  <c r="F48" i="43"/>
  <c r="E48" i="43"/>
  <c r="D48" i="43"/>
  <c r="N48" i="43" s="1"/>
  <c r="O48" i="43" s="1"/>
  <c r="N47" i="43"/>
  <c r="O47" i="43" s="1"/>
  <c r="N46" i="43"/>
  <c r="O46" i="43" s="1"/>
  <c r="N45" i="43"/>
  <c r="O45" i="43" s="1"/>
  <c r="N44" i="43"/>
  <c r="O44" i="43" s="1"/>
  <c r="N43" i="43"/>
  <c r="O43" i="43" s="1"/>
  <c r="N42" i="43"/>
  <c r="O42" i="43"/>
  <c r="N41" i="43"/>
  <c r="O41" i="43" s="1"/>
  <c r="N40" i="43"/>
  <c r="O40" i="43" s="1"/>
  <c r="N39" i="43"/>
  <c r="O39" i="43" s="1"/>
  <c r="M38" i="43"/>
  <c r="L38" i="43"/>
  <c r="K38" i="43"/>
  <c r="J38" i="43"/>
  <c r="I38" i="43"/>
  <c r="H38" i="43"/>
  <c r="G38" i="43"/>
  <c r="F38" i="43"/>
  <c r="E38" i="43"/>
  <c r="D38" i="43"/>
  <c r="N38" i="43" s="1"/>
  <c r="O38" i="43" s="1"/>
  <c r="N37" i="43"/>
  <c r="O37" i="43" s="1"/>
  <c r="N36" i="43"/>
  <c r="O36" i="43" s="1"/>
  <c r="N35" i="43"/>
  <c r="O35" i="43" s="1"/>
  <c r="N34" i="43"/>
  <c r="O34" i="43"/>
  <c r="N33" i="43"/>
  <c r="O33" i="43" s="1"/>
  <c r="N32" i="43"/>
  <c r="O32" i="43" s="1"/>
  <c r="N31" i="43"/>
  <c r="O31" i="43" s="1"/>
  <c r="N30" i="43"/>
  <c r="O30" i="43" s="1"/>
  <c r="N29" i="43"/>
  <c r="O29" i="43" s="1"/>
  <c r="N28" i="43"/>
  <c r="O28" i="43"/>
  <c r="M27" i="43"/>
  <c r="L27" i="43"/>
  <c r="K27" i="43"/>
  <c r="J27" i="43"/>
  <c r="I27" i="43"/>
  <c r="H27" i="43"/>
  <c r="G27" i="43"/>
  <c r="F27" i="43"/>
  <c r="E27" i="43"/>
  <c r="D27" i="43"/>
  <c r="N27" i="43" s="1"/>
  <c r="O27" i="43" s="1"/>
  <c r="N26" i="43"/>
  <c r="O26" i="43" s="1"/>
  <c r="N25" i="43"/>
  <c r="O25" i="43" s="1"/>
  <c r="N24" i="43"/>
  <c r="O24" i="43" s="1"/>
  <c r="N23" i="43"/>
  <c r="O23" i="43" s="1"/>
  <c r="N22" i="43"/>
  <c r="O22" i="43" s="1"/>
  <c r="N21" i="43"/>
  <c r="O21" i="43" s="1"/>
  <c r="N20" i="43"/>
  <c r="O20" i="43" s="1"/>
  <c r="N19" i="43"/>
  <c r="O19" i="43" s="1"/>
  <c r="N18" i="43"/>
  <c r="O18" i="43" s="1"/>
  <c r="N17" i="43"/>
  <c r="O17" i="43" s="1"/>
  <c r="M16" i="43"/>
  <c r="L16" i="43"/>
  <c r="K16" i="43"/>
  <c r="J16" i="43"/>
  <c r="I16" i="43"/>
  <c r="H16" i="43"/>
  <c r="G16" i="43"/>
  <c r="F16" i="43"/>
  <c r="F63" i="43" s="1"/>
  <c r="E16" i="43"/>
  <c r="E63" i="43" s="1"/>
  <c r="D16" i="43"/>
  <c r="N15" i="43"/>
  <c r="O15" i="43" s="1"/>
  <c r="N14" i="43"/>
  <c r="O14" i="43" s="1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/>
  <c r="M5" i="43"/>
  <c r="M63" i="43" s="1"/>
  <c r="L5" i="43"/>
  <c r="L63" i="43" s="1"/>
  <c r="K5" i="43"/>
  <c r="J5" i="43"/>
  <c r="J63" i="43" s="1"/>
  <c r="I5" i="43"/>
  <c r="H5" i="43"/>
  <c r="H63" i="43" s="1"/>
  <c r="G5" i="43"/>
  <c r="F5" i="43"/>
  <c r="E5" i="43"/>
  <c r="D5" i="43"/>
  <c r="N64" i="42"/>
  <c r="O64" i="42"/>
  <c r="N63" i="42"/>
  <c r="O63" i="42" s="1"/>
  <c r="N62" i="42"/>
  <c r="O62" i="42" s="1"/>
  <c r="M61" i="42"/>
  <c r="L61" i="42"/>
  <c r="K61" i="42"/>
  <c r="J61" i="42"/>
  <c r="I61" i="42"/>
  <c r="H61" i="42"/>
  <c r="G61" i="42"/>
  <c r="F61" i="42"/>
  <c r="E61" i="42"/>
  <c r="D61" i="42"/>
  <c r="N60" i="42"/>
  <c r="O60" i="42" s="1"/>
  <c r="N59" i="42"/>
  <c r="O59" i="42" s="1"/>
  <c r="N58" i="42"/>
  <c r="O58" i="42" s="1"/>
  <c r="N57" i="42"/>
  <c r="O57" i="42" s="1"/>
  <c r="N56" i="42"/>
  <c r="O56" i="42"/>
  <c r="N55" i="42"/>
  <c r="O55" i="42" s="1"/>
  <c r="N54" i="42"/>
  <c r="O54" i="42" s="1"/>
  <c r="N53" i="42"/>
  <c r="O53" i="42" s="1"/>
  <c r="N52" i="42"/>
  <c r="O52" i="42" s="1"/>
  <c r="M51" i="42"/>
  <c r="L51" i="42"/>
  <c r="K51" i="42"/>
  <c r="J51" i="42"/>
  <c r="I51" i="42"/>
  <c r="H51" i="42"/>
  <c r="G51" i="42"/>
  <c r="G65" i="42" s="1"/>
  <c r="F51" i="42"/>
  <c r="E51" i="42"/>
  <c r="E65" i="42" s="1"/>
  <c r="D51" i="42"/>
  <c r="N51" i="42" s="1"/>
  <c r="O51" i="42" s="1"/>
  <c r="N50" i="42"/>
  <c r="O50" i="42" s="1"/>
  <c r="N49" i="42"/>
  <c r="O49" i="42" s="1"/>
  <c r="N48" i="42"/>
  <c r="O48" i="42" s="1"/>
  <c r="M47" i="42"/>
  <c r="L47" i="42"/>
  <c r="K47" i="42"/>
  <c r="J47" i="42"/>
  <c r="I47" i="42"/>
  <c r="H47" i="42"/>
  <c r="G47" i="42"/>
  <c r="F47" i="42"/>
  <c r="E47" i="42"/>
  <c r="D47" i="42"/>
  <c r="N46" i="42"/>
  <c r="O46" i="42"/>
  <c r="N45" i="42"/>
  <c r="O45" i="42" s="1"/>
  <c r="N44" i="42"/>
  <c r="O44" i="42" s="1"/>
  <c r="N43" i="42"/>
  <c r="O43" i="42" s="1"/>
  <c r="N42" i="42"/>
  <c r="O42" i="42" s="1"/>
  <c r="N41" i="42"/>
  <c r="O41" i="42" s="1"/>
  <c r="N40" i="42"/>
  <c r="O40" i="42"/>
  <c r="N39" i="42"/>
  <c r="O39" i="42" s="1"/>
  <c r="N38" i="42"/>
  <c r="O38" i="42" s="1"/>
  <c r="M37" i="42"/>
  <c r="L37" i="42"/>
  <c r="K37" i="42"/>
  <c r="J37" i="42"/>
  <c r="I37" i="42"/>
  <c r="H37" i="42"/>
  <c r="G37" i="42"/>
  <c r="F37" i="42"/>
  <c r="E37" i="42"/>
  <c r="D37" i="42"/>
  <c r="N36" i="42"/>
  <c r="O36" i="42" s="1"/>
  <c r="N35" i="42"/>
  <c r="O35" i="42" s="1"/>
  <c r="N34" i="42"/>
  <c r="O34" i="42" s="1"/>
  <c r="N33" i="42"/>
  <c r="O33" i="42" s="1"/>
  <c r="N32" i="42"/>
  <c r="O32" i="42"/>
  <c r="N31" i="42"/>
  <c r="O31" i="42" s="1"/>
  <c r="N30" i="42"/>
  <c r="O30" i="42" s="1"/>
  <c r="N29" i="42"/>
  <c r="O29" i="42" s="1"/>
  <c r="N28" i="42"/>
  <c r="O28" i="42" s="1"/>
  <c r="M27" i="42"/>
  <c r="L27" i="42"/>
  <c r="K27" i="42"/>
  <c r="J27" i="42"/>
  <c r="I27" i="42"/>
  <c r="H27" i="42"/>
  <c r="G27" i="42"/>
  <c r="F27" i="42"/>
  <c r="E27" i="42"/>
  <c r="D27" i="42"/>
  <c r="N26" i="42"/>
  <c r="O26" i="42" s="1"/>
  <c r="N25" i="42"/>
  <c r="O25" i="42" s="1"/>
  <c r="N24" i="42"/>
  <c r="O24" i="42"/>
  <c r="N23" i="42"/>
  <c r="O23" i="42" s="1"/>
  <c r="N22" i="42"/>
  <c r="O22" i="42" s="1"/>
  <c r="N21" i="42"/>
  <c r="O21" i="42" s="1"/>
  <c r="N20" i="42"/>
  <c r="O20" i="42" s="1"/>
  <c r="N19" i="42"/>
  <c r="O19" i="42" s="1"/>
  <c r="N18" i="42"/>
  <c r="O18" i="42" s="1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6" i="42" s="1"/>
  <c r="O16" i="42" s="1"/>
  <c r="N15" i="42"/>
  <c r="O15" i="42" s="1"/>
  <c r="N14" i="42"/>
  <c r="O14" i="42" s="1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5" i="42" s="1"/>
  <c r="O5" i="42" s="1"/>
  <c r="N59" i="40"/>
  <c r="O59" i="40" s="1"/>
  <c r="N63" i="41"/>
  <c r="O63" i="41" s="1"/>
  <c r="N62" i="41"/>
  <c r="O62" i="41"/>
  <c r="M61" i="41"/>
  <c r="L61" i="41"/>
  <c r="K61" i="41"/>
  <c r="J61" i="41"/>
  <c r="I61" i="41"/>
  <c r="H61" i="41"/>
  <c r="N61" i="41" s="1"/>
  <c r="O61" i="41" s="1"/>
  <c r="G61" i="41"/>
  <c r="F61" i="41"/>
  <c r="E61" i="41"/>
  <c r="D61" i="41"/>
  <c r="N60" i="41"/>
  <c r="O60" i="41" s="1"/>
  <c r="N59" i="41"/>
  <c r="O59" i="41" s="1"/>
  <c r="N58" i="41"/>
  <c r="O58" i="41" s="1"/>
  <c r="N57" i="41"/>
  <c r="O57" i="41" s="1"/>
  <c r="N56" i="41"/>
  <c r="O56" i="41" s="1"/>
  <c r="N55" i="41"/>
  <c r="O55" i="41" s="1"/>
  <c r="N54" i="41"/>
  <c r="O54" i="41"/>
  <c r="N53" i="41"/>
  <c r="O53" i="41" s="1"/>
  <c r="M52" i="41"/>
  <c r="L52" i="41"/>
  <c r="K52" i="41"/>
  <c r="J52" i="41"/>
  <c r="I52" i="41"/>
  <c r="H52" i="41"/>
  <c r="G52" i="41"/>
  <c r="F52" i="41"/>
  <c r="E52" i="41"/>
  <c r="D52" i="41"/>
  <c r="N51" i="41"/>
  <c r="O51" i="41" s="1"/>
  <c r="N50" i="41"/>
  <c r="O50" i="41" s="1"/>
  <c r="N49" i="41"/>
  <c r="O49" i="41" s="1"/>
  <c r="M48" i="41"/>
  <c r="L48" i="41"/>
  <c r="K48" i="41"/>
  <c r="J48" i="41"/>
  <c r="I48" i="41"/>
  <c r="H48" i="41"/>
  <c r="G48" i="41"/>
  <c r="F48" i="41"/>
  <c r="N48" i="41" s="1"/>
  <c r="O48" i="41" s="1"/>
  <c r="E48" i="41"/>
  <c r="D48" i="41"/>
  <c r="N47" i="41"/>
  <c r="O47" i="41" s="1"/>
  <c r="N46" i="41"/>
  <c r="O46" i="41" s="1"/>
  <c r="N45" i="41"/>
  <c r="O45" i="41" s="1"/>
  <c r="N44" i="41"/>
  <c r="O44" i="41" s="1"/>
  <c r="N43" i="41"/>
  <c r="O43" i="41" s="1"/>
  <c r="N42" i="41"/>
  <c r="O42" i="41" s="1"/>
  <c r="N41" i="41"/>
  <c r="O41" i="41" s="1"/>
  <c r="N40" i="41"/>
  <c r="O40" i="41" s="1"/>
  <c r="N39" i="41"/>
  <c r="O39" i="41" s="1"/>
  <c r="M38" i="41"/>
  <c r="L38" i="41"/>
  <c r="K38" i="41"/>
  <c r="J38" i="41"/>
  <c r="I38" i="41"/>
  <c r="H38" i="41"/>
  <c r="G38" i="41"/>
  <c r="F38" i="41"/>
  <c r="N38" i="41" s="1"/>
  <c r="O38" i="41" s="1"/>
  <c r="E38" i="41"/>
  <c r="D38" i="41"/>
  <c r="N37" i="41"/>
  <c r="O37" i="41" s="1"/>
  <c r="N36" i="41"/>
  <c r="O36" i="41"/>
  <c r="N35" i="41"/>
  <c r="O35" i="41" s="1"/>
  <c r="N34" i="41"/>
  <c r="O34" i="41" s="1"/>
  <c r="N33" i="41"/>
  <c r="O33" i="41" s="1"/>
  <c r="N32" i="41"/>
  <c r="O32" i="41" s="1"/>
  <c r="N31" i="41"/>
  <c r="O31" i="41" s="1"/>
  <c r="N30" i="41"/>
  <c r="O30" i="41"/>
  <c r="N29" i="41"/>
  <c r="O29" i="41" s="1"/>
  <c r="M28" i="41"/>
  <c r="L28" i="41"/>
  <c r="K28" i="41"/>
  <c r="J28" i="41"/>
  <c r="I28" i="41"/>
  <c r="H28" i="41"/>
  <c r="G28" i="41"/>
  <c r="N28" i="41" s="1"/>
  <c r="O28" i="41" s="1"/>
  <c r="F28" i="41"/>
  <c r="E28" i="41"/>
  <c r="D28" i="41"/>
  <c r="N27" i="41"/>
  <c r="O27" i="41" s="1"/>
  <c r="N26" i="41"/>
  <c r="O26" i="41" s="1"/>
  <c r="N25" i="41"/>
  <c r="O25" i="41" s="1"/>
  <c r="N24" i="41"/>
  <c r="O24" i="41" s="1"/>
  <c r="N23" i="41"/>
  <c r="O23" i="41" s="1"/>
  <c r="N22" i="41"/>
  <c r="O22" i="41"/>
  <c r="N21" i="41"/>
  <c r="O21" i="41" s="1"/>
  <c r="N20" i="41"/>
  <c r="O20" i="41" s="1"/>
  <c r="N19" i="41"/>
  <c r="O19" i="41" s="1"/>
  <c r="N18" i="41"/>
  <c r="O18" i="41" s="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6" i="41" s="1"/>
  <c r="O16" i="41" s="1"/>
  <c r="N15" i="41"/>
  <c r="O15" i="41" s="1"/>
  <c r="N14" i="41"/>
  <c r="O14" i="41" s="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/>
  <c r="N7" i="41"/>
  <c r="O7" i="41" s="1"/>
  <c r="N6" i="41"/>
  <c r="O6" i="41" s="1"/>
  <c r="M5" i="41"/>
  <c r="M64" i="41" s="1"/>
  <c r="L5" i="41"/>
  <c r="L64" i="41" s="1"/>
  <c r="K5" i="41"/>
  <c r="K64" i="41" s="1"/>
  <c r="J5" i="41"/>
  <c r="I5" i="41"/>
  <c r="H5" i="41"/>
  <c r="G5" i="41"/>
  <c r="F5" i="41"/>
  <c r="N5" i="41" s="1"/>
  <c r="O5" i="41" s="1"/>
  <c r="E5" i="41"/>
  <c r="D5" i="41"/>
  <c r="N63" i="40"/>
  <c r="O63" i="40" s="1"/>
  <c r="N62" i="40"/>
  <c r="O62" i="40" s="1"/>
  <c r="M61" i="40"/>
  <c r="L61" i="40"/>
  <c r="K61" i="40"/>
  <c r="J61" i="40"/>
  <c r="I61" i="40"/>
  <c r="H61" i="40"/>
  <c r="G61" i="40"/>
  <c r="F61" i="40"/>
  <c r="E61" i="40"/>
  <c r="D61" i="40"/>
  <c r="D64" i="40" s="1"/>
  <c r="N60" i="40"/>
  <c r="O60" i="40" s="1"/>
  <c r="N58" i="40"/>
  <c r="O58" i="40" s="1"/>
  <c r="N57" i="40"/>
  <c r="O57" i="40" s="1"/>
  <c r="N56" i="40"/>
  <c r="O56" i="40"/>
  <c r="N55" i="40"/>
  <c r="O55" i="40" s="1"/>
  <c r="N54" i="40"/>
  <c r="O54" i="40" s="1"/>
  <c r="N53" i="40"/>
  <c r="O53" i="40" s="1"/>
  <c r="M52" i="40"/>
  <c r="L52" i="40"/>
  <c r="K52" i="40"/>
  <c r="J52" i="40"/>
  <c r="I52" i="40"/>
  <c r="H52" i="40"/>
  <c r="G52" i="40"/>
  <c r="F52" i="40"/>
  <c r="E52" i="40"/>
  <c r="D52" i="40"/>
  <c r="N52" i="40" s="1"/>
  <c r="O52" i="40" s="1"/>
  <c r="N51" i="40"/>
  <c r="O51" i="40"/>
  <c r="N50" i="40"/>
  <c r="O50" i="40" s="1"/>
  <c r="N49" i="40"/>
  <c r="O49" i="40" s="1"/>
  <c r="M48" i="40"/>
  <c r="L48" i="40"/>
  <c r="K48" i="40"/>
  <c r="J48" i="40"/>
  <c r="I48" i="40"/>
  <c r="H48" i="40"/>
  <c r="G48" i="40"/>
  <c r="F48" i="40"/>
  <c r="E48" i="40"/>
  <c r="D48" i="40"/>
  <c r="N47" i="40"/>
  <c r="O47" i="40"/>
  <c r="N46" i="40"/>
  <c r="O46" i="40" s="1"/>
  <c r="N45" i="40"/>
  <c r="O45" i="40" s="1"/>
  <c r="N44" i="40"/>
  <c r="O44" i="40"/>
  <c r="N43" i="40"/>
  <c r="O43" i="40" s="1"/>
  <c r="N42" i="40"/>
  <c r="O42" i="40" s="1"/>
  <c r="N41" i="40"/>
  <c r="O41" i="40"/>
  <c r="N40" i="40"/>
  <c r="O40" i="40" s="1"/>
  <c r="N39" i="40"/>
  <c r="O39" i="40" s="1"/>
  <c r="M38" i="40"/>
  <c r="L38" i="40"/>
  <c r="K38" i="40"/>
  <c r="J38" i="40"/>
  <c r="I38" i="40"/>
  <c r="H38" i="40"/>
  <c r="G38" i="40"/>
  <c r="F38" i="40"/>
  <c r="E38" i="40"/>
  <c r="D38" i="40"/>
  <c r="N38" i="40" s="1"/>
  <c r="O38" i="40" s="1"/>
  <c r="N37" i="40"/>
  <c r="O37" i="40" s="1"/>
  <c r="N36" i="40"/>
  <c r="O36" i="40"/>
  <c r="N35" i="40"/>
  <c r="O35" i="40" s="1"/>
  <c r="N34" i="40"/>
  <c r="O34" i="40"/>
  <c r="N33" i="40"/>
  <c r="O33" i="40" s="1"/>
  <c r="N32" i="40"/>
  <c r="O32" i="40" s="1"/>
  <c r="N31" i="40"/>
  <c r="O31" i="40" s="1"/>
  <c r="N30" i="40"/>
  <c r="O30" i="40"/>
  <c r="N29" i="40"/>
  <c r="O29" i="40"/>
  <c r="M28" i="40"/>
  <c r="L28" i="40"/>
  <c r="K28" i="40"/>
  <c r="J28" i="40"/>
  <c r="I28" i="40"/>
  <c r="I64" i="40" s="1"/>
  <c r="H28" i="40"/>
  <c r="G28" i="40"/>
  <c r="F28" i="40"/>
  <c r="N28" i="40" s="1"/>
  <c r="O28" i="40" s="1"/>
  <c r="E28" i="40"/>
  <c r="D28" i="40"/>
  <c r="N27" i="40"/>
  <c r="O27" i="40"/>
  <c r="N26" i="40"/>
  <c r="O26" i="40" s="1"/>
  <c r="N25" i="40"/>
  <c r="O25" i="40" s="1"/>
  <c r="N24" i="40"/>
  <c r="O24" i="40" s="1"/>
  <c r="N23" i="40"/>
  <c r="O23" i="40" s="1"/>
  <c r="N22" i="40"/>
  <c r="O22" i="40"/>
  <c r="N21" i="40"/>
  <c r="O21" i="40"/>
  <c r="N20" i="40"/>
  <c r="O20" i="40"/>
  <c r="N19" i="40"/>
  <c r="O19" i="40"/>
  <c r="N18" i="40"/>
  <c r="O18" i="40" s="1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5" i="40"/>
  <c r="O15" i="40" s="1"/>
  <c r="N14" i="40"/>
  <c r="O14" i="40"/>
  <c r="N13" i="40"/>
  <c r="O13" i="40"/>
  <c r="N12" i="40"/>
  <c r="O12" i="40"/>
  <c r="N11" i="40"/>
  <c r="O11" i="40"/>
  <c r="N10" i="40"/>
  <c r="O10" i="40" s="1"/>
  <c r="N9" i="40"/>
  <c r="O9" i="40" s="1"/>
  <c r="N8" i="40"/>
  <c r="O8" i="40" s="1"/>
  <c r="N7" i="40"/>
  <c r="O7" i="40"/>
  <c r="N6" i="40"/>
  <c r="O6" i="40" s="1"/>
  <c r="M5" i="40"/>
  <c r="L5" i="40"/>
  <c r="K5" i="40"/>
  <c r="J5" i="40"/>
  <c r="I5" i="40"/>
  <c r="H5" i="40"/>
  <c r="H64" i="40" s="1"/>
  <c r="G5" i="40"/>
  <c r="G64" i="40" s="1"/>
  <c r="F5" i="40"/>
  <c r="F64" i="40" s="1"/>
  <c r="E5" i="40"/>
  <c r="E64" i="40" s="1"/>
  <c r="D5" i="40"/>
  <c r="N5" i="40" s="1"/>
  <c r="O5" i="40" s="1"/>
  <c r="N65" i="39"/>
  <c r="O65" i="39"/>
  <c r="N64" i="39"/>
  <c r="O64" i="39" s="1"/>
  <c r="M63" i="39"/>
  <c r="L63" i="39"/>
  <c r="K63" i="39"/>
  <c r="J63" i="39"/>
  <c r="I63" i="39"/>
  <c r="H63" i="39"/>
  <c r="G63" i="39"/>
  <c r="F63" i="39"/>
  <c r="E63" i="39"/>
  <c r="D63" i="39"/>
  <c r="N62" i="39"/>
  <c r="O62" i="39" s="1"/>
  <c r="N61" i="39"/>
  <c r="O61" i="39" s="1"/>
  <c r="N60" i="39"/>
  <c r="O60" i="39"/>
  <c r="N59" i="39"/>
  <c r="O59" i="39"/>
  <c r="N58" i="39"/>
  <c r="O58" i="39"/>
  <c r="N57" i="39"/>
  <c r="O57" i="39" s="1"/>
  <c r="N56" i="39"/>
  <c r="O56" i="39" s="1"/>
  <c r="N55" i="39"/>
  <c r="O55" i="39" s="1"/>
  <c r="N54" i="39"/>
  <c r="O54" i="39"/>
  <c r="M53" i="39"/>
  <c r="L53" i="39"/>
  <c r="K53" i="39"/>
  <c r="J53" i="39"/>
  <c r="I53" i="39"/>
  <c r="H53" i="39"/>
  <c r="G53" i="39"/>
  <c r="F53" i="39"/>
  <c r="E53" i="39"/>
  <c r="D53" i="39"/>
  <c r="N53" i="39" s="1"/>
  <c r="O53" i="39" s="1"/>
  <c r="N52" i="39"/>
  <c r="O52" i="39"/>
  <c r="N51" i="39"/>
  <c r="O51" i="39"/>
  <c r="N50" i="39"/>
  <c r="O50" i="39" s="1"/>
  <c r="M49" i="39"/>
  <c r="L49" i="39"/>
  <c r="K49" i="39"/>
  <c r="J49" i="39"/>
  <c r="I49" i="39"/>
  <c r="H49" i="39"/>
  <c r="G49" i="39"/>
  <c r="F49" i="39"/>
  <c r="E49" i="39"/>
  <c r="N49" i="39" s="1"/>
  <c r="O49" i="39" s="1"/>
  <c r="D49" i="39"/>
  <c r="N48" i="39"/>
  <c r="O48" i="39"/>
  <c r="N47" i="39"/>
  <c r="O47" i="39"/>
  <c r="N46" i="39"/>
  <c r="O46" i="39" s="1"/>
  <c r="N45" i="39"/>
  <c r="O45" i="39" s="1"/>
  <c r="N44" i="39"/>
  <c r="O44" i="39"/>
  <c r="N43" i="39"/>
  <c r="O43" i="39" s="1"/>
  <c r="N42" i="39"/>
  <c r="O42" i="39" s="1"/>
  <c r="N41" i="39"/>
  <c r="O41" i="39"/>
  <c r="N40" i="39"/>
  <c r="O40" i="39" s="1"/>
  <c r="M39" i="39"/>
  <c r="L39" i="39"/>
  <c r="K39" i="39"/>
  <c r="J39" i="39"/>
  <c r="I39" i="39"/>
  <c r="H39" i="39"/>
  <c r="G39" i="39"/>
  <c r="F39" i="39"/>
  <c r="E39" i="39"/>
  <c r="D39" i="39"/>
  <c r="N39" i="39" s="1"/>
  <c r="O39" i="39" s="1"/>
  <c r="N38" i="39"/>
  <c r="O38" i="39" s="1"/>
  <c r="N37" i="39"/>
  <c r="O37" i="39"/>
  <c r="N36" i="39"/>
  <c r="O36" i="39" s="1"/>
  <c r="N35" i="39"/>
  <c r="O35" i="39" s="1"/>
  <c r="N34" i="39"/>
  <c r="O34" i="39"/>
  <c r="N33" i="39"/>
  <c r="O33" i="39" s="1"/>
  <c r="N32" i="39"/>
  <c r="O32" i="39" s="1"/>
  <c r="N31" i="39"/>
  <c r="O31" i="39"/>
  <c r="N30" i="39"/>
  <c r="O30" i="39"/>
  <c r="N29" i="39"/>
  <c r="O29" i="39"/>
  <c r="M28" i="39"/>
  <c r="L28" i="39"/>
  <c r="K28" i="39"/>
  <c r="J28" i="39"/>
  <c r="I28" i="39"/>
  <c r="H28" i="39"/>
  <c r="H66" i="39" s="1"/>
  <c r="G28" i="39"/>
  <c r="F28" i="39"/>
  <c r="E28" i="39"/>
  <c r="D28" i="39"/>
  <c r="N27" i="39"/>
  <c r="O27" i="39" s="1"/>
  <c r="N26" i="39"/>
  <c r="O26" i="39" s="1"/>
  <c r="N25" i="39"/>
  <c r="O25" i="39"/>
  <c r="N24" i="39"/>
  <c r="O24" i="39" s="1"/>
  <c r="N23" i="39"/>
  <c r="O23" i="39"/>
  <c r="N22" i="39"/>
  <c r="O22" i="39"/>
  <c r="N21" i="39"/>
  <c r="O21" i="39"/>
  <c r="N20" i="39"/>
  <c r="O20" i="39"/>
  <c r="N19" i="39"/>
  <c r="O19" i="39" s="1"/>
  <c r="N18" i="39"/>
  <c r="O18" i="39" s="1"/>
  <c r="N17" i="39"/>
  <c r="O17" i="39"/>
  <c r="M16" i="39"/>
  <c r="L16" i="39"/>
  <c r="K16" i="39"/>
  <c r="J16" i="39"/>
  <c r="I16" i="39"/>
  <c r="H16" i="39"/>
  <c r="G16" i="39"/>
  <c r="F16" i="39"/>
  <c r="E16" i="39"/>
  <c r="D16" i="39"/>
  <c r="N15" i="39"/>
  <c r="O15" i="39"/>
  <c r="N14" i="39"/>
  <c r="O14" i="39"/>
  <c r="N13" i="39"/>
  <c r="O13" i="39"/>
  <c r="N12" i="39"/>
  <c r="O12" i="39" s="1"/>
  <c r="N11" i="39"/>
  <c r="O11" i="39" s="1"/>
  <c r="N10" i="39"/>
  <c r="O10" i="39"/>
  <c r="N9" i="39"/>
  <c r="O9" i="39" s="1"/>
  <c r="N8" i="39"/>
  <c r="O8" i="39"/>
  <c r="N7" i="39"/>
  <c r="O7" i="39" s="1"/>
  <c r="N6" i="39"/>
  <c r="O6" i="39"/>
  <c r="M5" i="39"/>
  <c r="L5" i="39"/>
  <c r="L66" i="39" s="1"/>
  <c r="K5" i="39"/>
  <c r="K66" i="39" s="1"/>
  <c r="J5" i="39"/>
  <c r="J66" i="39" s="1"/>
  <c r="I5" i="39"/>
  <c r="H5" i="39"/>
  <c r="G5" i="39"/>
  <c r="G66" i="39" s="1"/>
  <c r="F5" i="39"/>
  <c r="E5" i="39"/>
  <c r="D5" i="39"/>
  <c r="N63" i="38"/>
  <c r="O63" i="38" s="1"/>
  <c r="N62" i="38"/>
  <c r="O62" i="38" s="1"/>
  <c r="M61" i="38"/>
  <c r="L61" i="38"/>
  <c r="K61" i="38"/>
  <c r="J61" i="38"/>
  <c r="I61" i="38"/>
  <c r="H61" i="38"/>
  <c r="G61" i="38"/>
  <c r="F61" i="38"/>
  <c r="E61" i="38"/>
  <c r="D61" i="38"/>
  <c r="N61" i="38" s="1"/>
  <c r="O61" i="38" s="1"/>
  <c r="N60" i="38"/>
  <c r="O60" i="38"/>
  <c r="N59" i="38"/>
  <c r="O59" i="38"/>
  <c r="N58" i="38"/>
  <c r="O58" i="38" s="1"/>
  <c r="N57" i="38"/>
  <c r="O57" i="38" s="1"/>
  <c r="N56" i="38"/>
  <c r="O56" i="38" s="1"/>
  <c r="N55" i="38"/>
  <c r="O55" i="38"/>
  <c r="N54" i="38"/>
  <c r="O54" i="38" s="1"/>
  <c r="N53" i="38"/>
  <c r="O53" i="38"/>
  <c r="N52" i="38"/>
  <c r="O52" i="38" s="1"/>
  <c r="N51" i="38"/>
  <c r="O51" i="38" s="1"/>
  <c r="N50" i="38"/>
  <c r="O50" i="38" s="1"/>
  <c r="N49" i="38"/>
  <c r="O49" i="38"/>
  <c r="N48" i="38"/>
  <c r="O48" i="38"/>
  <c r="M47" i="38"/>
  <c r="L47" i="38"/>
  <c r="K47" i="38"/>
  <c r="J47" i="38"/>
  <c r="I47" i="38"/>
  <c r="H47" i="38"/>
  <c r="G47" i="38"/>
  <c r="F47" i="38"/>
  <c r="E47" i="38"/>
  <c r="D47" i="38"/>
  <c r="N46" i="38"/>
  <c r="O46" i="38"/>
  <c r="N45" i="38"/>
  <c r="O45" i="38" s="1"/>
  <c r="N44" i="38"/>
  <c r="O44" i="38"/>
  <c r="N43" i="38"/>
  <c r="O43" i="38" s="1"/>
  <c r="M42" i="38"/>
  <c r="L42" i="38"/>
  <c r="K42" i="38"/>
  <c r="J42" i="38"/>
  <c r="I42" i="38"/>
  <c r="H42" i="38"/>
  <c r="N42" i="38" s="1"/>
  <c r="O42" i="38" s="1"/>
  <c r="G42" i="38"/>
  <c r="F42" i="38"/>
  <c r="E42" i="38"/>
  <c r="D42" i="38"/>
  <c r="N41" i="38"/>
  <c r="O41" i="38" s="1"/>
  <c r="N40" i="38"/>
  <c r="O40" i="38" s="1"/>
  <c r="N39" i="38"/>
  <c r="O39" i="38" s="1"/>
  <c r="N38" i="38"/>
  <c r="O38" i="38"/>
  <c r="N37" i="38"/>
  <c r="O37" i="38"/>
  <c r="N36" i="38"/>
  <c r="O36" i="38"/>
  <c r="N35" i="38"/>
  <c r="O35" i="38" s="1"/>
  <c r="M34" i="38"/>
  <c r="L34" i="38"/>
  <c r="K34" i="38"/>
  <c r="J34" i="38"/>
  <c r="J64" i="38" s="1"/>
  <c r="I34" i="38"/>
  <c r="N34" i="38" s="1"/>
  <c r="O34" i="38" s="1"/>
  <c r="H34" i="38"/>
  <c r="G34" i="38"/>
  <c r="F34" i="38"/>
  <c r="E34" i="38"/>
  <c r="D34" i="38"/>
  <c r="N33" i="38"/>
  <c r="O33" i="38" s="1"/>
  <c r="N32" i="38"/>
  <c r="O32" i="38" s="1"/>
  <c r="N31" i="38"/>
  <c r="O31" i="38"/>
  <c r="N30" i="38"/>
  <c r="O30" i="38" s="1"/>
  <c r="N29" i="38"/>
  <c r="O29" i="38"/>
  <c r="N28" i="38"/>
  <c r="O28" i="38"/>
  <c r="N27" i="38"/>
  <c r="O27" i="38" s="1"/>
  <c r="N26" i="38"/>
  <c r="O26" i="38" s="1"/>
  <c r="N25" i="38"/>
  <c r="O25" i="38"/>
  <c r="N24" i="38"/>
  <c r="O24" i="38" s="1"/>
  <c r="N23" i="38"/>
  <c r="O23" i="38" s="1"/>
  <c r="N22" i="38"/>
  <c r="O22" i="38"/>
  <c r="M21" i="38"/>
  <c r="L21" i="38"/>
  <c r="K21" i="38"/>
  <c r="J21" i="38"/>
  <c r="I21" i="38"/>
  <c r="H21" i="38"/>
  <c r="G21" i="38"/>
  <c r="F21" i="38"/>
  <c r="E21" i="38"/>
  <c r="D21" i="38"/>
  <c r="N21" i="38" s="1"/>
  <c r="O21" i="38" s="1"/>
  <c r="N20" i="38"/>
  <c r="O20" i="38"/>
  <c r="N19" i="38"/>
  <c r="O19" i="38" s="1"/>
  <c r="N18" i="38"/>
  <c r="O18" i="38" s="1"/>
  <c r="N17" i="38"/>
  <c r="O17" i="38" s="1"/>
  <c r="N16" i="38"/>
  <c r="O16" i="38" s="1"/>
  <c r="M15" i="38"/>
  <c r="L15" i="38"/>
  <c r="K15" i="38"/>
  <c r="J15" i="38"/>
  <c r="I15" i="38"/>
  <c r="H15" i="38"/>
  <c r="G15" i="38"/>
  <c r="F15" i="38"/>
  <c r="E15" i="38"/>
  <c r="D15" i="38"/>
  <c r="N14" i="38"/>
  <c r="O14" i="38"/>
  <c r="N13" i="38"/>
  <c r="O13" i="38"/>
  <c r="N12" i="38"/>
  <c r="O12" i="38"/>
  <c r="N11" i="38"/>
  <c r="O11" i="38" s="1"/>
  <c r="N10" i="38"/>
  <c r="O10" i="38" s="1"/>
  <c r="N9" i="38"/>
  <c r="O9" i="38" s="1"/>
  <c r="N8" i="38"/>
  <c r="O8" i="38"/>
  <c r="N7" i="38"/>
  <c r="O7" i="38" s="1"/>
  <c r="N6" i="38"/>
  <c r="O6" i="38" s="1"/>
  <c r="M5" i="38"/>
  <c r="L5" i="38"/>
  <c r="K5" i="38"/>
  <c r="J5" i="38"/>
  <c r="I5" i="38"/>
  <c r="H5" i="38"/>
  <c r="H64" i="38" s="1"/>
  <c r="G5" i="38"/>
  <c r="G64" i="38" s="1"/>
  <c r="F5" i="38"/>
  <c r="F64" i="38" s="1"/>
  <c r="E5" i="38"/>
  <c r="D5" i="38"/>
  <c r="N64" i="37"/>
  <c r="O64" i="37" s="1"/>
  <c r="N63" i="37"/>
  <c r="O63" i="37" s="1"/>
  <c r="N62" i="37"/>
  <c r="O62" i="37" s="1"/>
  <c r="M61" i="37"/>
  <c r="L61" i="37"/>
  <c r="K61" i="37"/>
  <c r="J61" i="37"/>
  <c r="I61" i="37"/>
  <c r="H61" i="37"/>
  <c r="G61" i="37"/>
  <c r="F61" i="37"/>
  <c r="E61" i="37"/>
  <c r="D61" i="37"/>
  <c r="N60" i="37"/>
  <c r="O60" i="37"/>
  <c r="N59" i="37"/>
  <c r="O59" i="37"/>
  <c r="N58" i="37"/>
  <c r="O58" i="37" s="1"/>
  <c r="N57" i="37"/>
  <c r="O57" i="37" s="1"/>
  <c r="N56" i="37"/>
  <c r="O56" i="37"/>
  <c r="N55" i="37"/>
  <c r="O55" i="37" s="1"/>
  <c r="N54" i="37"/>
  <c r="O54" i="37"/>
  <c r="N53" i="37"/>
  <c r="O53" i="37" s="1"/>
  <c r="N52" i="37"/>
  <c r="O52" i="37" s="1"/>
  <c r="M51" i="37"/>
  <c r="L51" i="37"/>
  <c r="K51" i="37"/>
  <c r="J51" i="37"/>
  <c r="I51" i="37"/>
  <c r="H51" i="37"/>
  <c r="G51" i="37"/>
  <c r="F51" i="37"/>
  <c r="E51" i="37"/>
  <c r="D51" i="37"/>
  <c r="N50" i="37"/>
  <c r="O50" i="37" s="1"/>
  <c r="N49" i="37"/>
  <c r="O49" i="37" s="1"/>
  <c r="N48" i="37"/>
  <c r="O48" i="37" s="1"/>
  <c r="M47" i="37"/>
  <c r="L47" i="37"/>
  <c r="K47" i="37"/>
  <c r="J47" i="37"/>
  <c r="I47" i="37"/>
  <c r="H47" i="37"/>
  <c r="G47" i="37"/>
  <c r="F47" i="37"/>
  <c r="E47" i="37"/>
  <c r="D47" i="37"/>
  <c r="N47" i="37" s="1"/>
  <c r="O47" i="37" s="1"/>
  <c r="N46" i="37"/>
  <c r="O46" i="37" s="1"/>
  <c r="N45" i="37"/>
  <c r="O45" i="37"/>
  <c r="N44" i="37"/>
  <c r="O44" i="37"/>
  <c r="N43" i="37"/>
  <c r="O43" i="37"/>
  <c r="N42" i="37"/>
  <c r="O42" i="37" s="1"/>
  <c r="N41" i="37"/>
  <c r="O41" i="37" s="1"/>
  <c r="N40" i="37"/>
  <c r="O40" i="37" s="1"/>
  <c r="N39" i="37"/>
  <c r="O39" i="37" s="1"/>
  <c r="N38" i="37"/>
  <c r="O38" i="37"/>
  <c r="M37" i="37"/>
  <c r="L37" i="37"/>
  <c r="K37" i="37"/>
  <c r="J37" i="37"/>
  <c r="I37" i="37"/>
  <c r="H37" i="37"/>
  <c r="G37" i="37"/>
  <c r="F37" i="37"/>
  <c r="E37" i="37"/>
  <c r="D37" i="37"/>
  <c r="N37" i="37" s="1"/>
  <c r="O37" i="37" s="1"/>
  <c r="N36" i="37"/>
  <c r="O36" i="37"/>
  <c r="N35" i="37"/>
  <c r="O35" i="37"/>
  <c r="N34" i="37"/>
  <c r="O34" i="37" s="1"/>
  <c r="N33" i="37"/>
  <c r="O33" i="37" s="1"/>
  <c r="N32" i="37"/>
  <c r="O32" i="37" s="1"/>
  <c r="N31" i="37"/>
  <c r="O31" i="37"/>
  <c r="N30" i="37"/>
  <c r="O30" i="37"/>
  <c r="N29" i="37"/>
  <c r="O29" i="37" s="1"/>
  <c r="N28" i="37"/>
  <c r="O28" i="37" s="1"/>
  <c r="M27" i="37"/>
  <c r="L27" i="37"/>
  <c r="K27" i="37"/>
  <c r="J27" i="37"/>
  <c r="I27" i="37"/>
  <c r="H27" i="37"/>
  <c r="G27" i="37"/>
  <c r="F27" i="37"/>
  <c r="E27" i="37"/>
  <c r="E65" i="37" s="1"/>
  <c r="D27" i="37"/>
  <c r="D65" i="37" s="1"/>
  <c r="N26" i="37"/>
  <c r="O26" i="37" s="1"/>
  <c r="N25" i="37"/>
  <c r="O25" i="37" s="1"/>
  <c r="N24" i="37"/>
  <c r="O24" i="37" s="1"/>
  <c r="N23" i="37"/>
  <c r="O23" i="37"/>
  <c r="N22" i="37"/>
  <c r="O22" i="37"/>
  <c r="N21" i="37"/>
  <c r="O21" i="37" s="1"/>
  <c r="N20" i="37"/>
  <c r="O20" i="37" s="1"/>
  <c r="N19" i="37"/>
  <c r="O19" i="37" s="1"/>
  <c r="N18" i="37"/>
  <c r="O18" i="37" s="1"/>
  <c r="N17" i="37"/>
  <c r="O17" i="37"/>
  <c r="M16" i="37"/>
  <c r="L16" i="37"/>
  <c r="K16" i="37"/>
  <c r="K65" i="37" s="1"/>
  <c r="J16" i="37"/>
  <c r="J65" i="37" s="1"/>
  <c r="I16" i="37"/>
  <c r="H16" i="37"/>
  <c r="G16" i="37"/>
  <c r="G65" i="37" s="1"/>
  <c r="F16" i="37"/>
  <c r="N16" i="37" s="1"/>
  <c r="O16" i="37" s="1"/>
  <c r="E16" i="37"/>
  <c r="D16" i="37"/>
  <c r="N15" i="37"/>
  <c r="O15" i="37"/>
  <c r="N14" i="37"/>
  <c r="O14" i="37" s="1"/>
  <c r="N13" i="37"/>
  <c r="O13" i="37" s="1"/>
  <c r="N12" i="37"/>
  <c r="O12" i="37" s="1"/>
  <c r="N11" i="37"/>
  <c r="O11" i="37" s="1"/>
  <c r="N10" i="37"/>
  <c r="O10" i="37" s="1"/>
  <c r="N9" i="37"/>
  <c r="O9" i="37"/>
  <c r="N8" i="37"/>
  <c r="O8" i="37"/>
  <c r="N7" i="37"/>
  <c r="O7" i="37"/>
  <c r="N6" i="37"/>
  <c r="O6" i="37" s="1"/>
  <c r="M5" i="37"/>
  <c r="L5" i="37"/>
  <c r="L65" i="37" s="1"/>
  <c r="K5" i="37"/>
  <c r="J5" i="37"/>
  <c r="I5" i="37"/>
  <c r="H5" i="37"/>
  <c r="G5" i="37"/>
  <c r="F5" i="37"/>
  <c r="F65" i="37" s="1"/>
  <c r="E5" i="37"/>
  <c r="D5" i="37"/>
  <c r="N67" i="36"/>
  <c r="O67" i="36" s="1"/>
  <c r="N66" i="36"/>
  <c r="O66" i="36" s="1"/>
  <c r="N65" i="36"/>
  <c r="O65" i="36" s="1"/>
  <c r="M64" i="36"/>
  <c r="L64" i="36"/>
  <c r="K64" i="36"/>
  <c r="J64" i="36"/>
  <c r="I64" i="36"/>
  <c r="H64" i="36"/>
  <c r="G64" i="36"/>
  <c r="F64" i="36"/>
  <c r="E64" i="36"/>
  <c r="D64" i="36"/>
  <c r="N63" i="36"/>
  <c r="O63" i="36" s="1"/>
  <c r="N62" i="36"/>
  <c r="O62" i="36" s="1"/>
  <c r="N61" i="36"/>
  <c r="O61" i="36" s="1"/>
  <c r="N60" i="36"/>
  <c r="O60" i="36" s="1"/>
  <c r="N59" i="36"/>
  <c r="O59" i="36" s="1"/>
  <c r="N58" i="36"/>
  <c r="O58" i="36" s="1"/>
  <c r="N57" i="36"/>
  <c r="O57" i="36" s="1"/>
  <c r="N56" i="36"/>
  <c r="O56" i="36" s="1"/>
  <c r="N55" i="36"/>
  <c r="O55" i="36" s="1"/>
  <c r="M54" i="36"/>
  <c r="L54" i="36"/>
  <c r="K54" i="36"/>
  <c r="J54" i="36"/>
  <c r="I54" i="36"/>
  <c r="H54" i="36"/>
  <c r="G54" i="36"/>
  <c r="F54" i="36"/>
  <c r="F68" i="36" s="1"/>
  <c r="E54" i="36"/>
  <c r="D54" i="36"/>
  <c r="N53" i="36"/>
  <c r="O53" i="36" s="1"/>
  <c r="N52" i="36"/>
  <c r="O52" i="36"/>
  <c r="N51" i="36"/>
  <c r="O51" i="36" s="1"/>
  <c r="N50" i="36"/>
  <c r="O50" i="36" s="1"/>
  <c r="M49" i="36"/>
  <c r="L49" i="36"/>
  <c r="K49" i="36"/>
  <c r="J49" i="36"/>
  <c r="I49" i="36"/>
  <c r="H49" i="36"/>
  <c r="G49" i="36"/>
  <c r="F49" i="36"/>
  <c r="E49" i="36"/>
  <c r="D49" i="36"/>
  <c r="N48" i="36"/>
  <c r="O48" i="36" s="1"/>
  <c r="N47" i="36"/>
  <c r="O47" i="36" s="1"/>
  <c r="N46" i="36"/>
  <c r="O46" i="36" s="1"/>
  <c r="N45" i="36"/>
  <c r="O45" i="36" s="1"/>
  <c r="N44" i="36"/>
  <c r="O44" i="36" s="1"/>
  <c r="N43" i="36"/>
  <c r="O43" i="36" s="1"/>
  <c r="N42" i="36"/>
  <c r="O42" i="36" s="1"/>
  <c r="N41" i="36"/>
  <c r="O41" i="36" s="1"/>
  <c r="N40" i="36"/>
  <c r="O40" i="36" s="1"/>
  <c r="M39" i="36"/>
  <c r="L39" i="36"/>
  <c r="K39" i="36"/>
  <c r="J39" i="36"/>
  <c r="I39" i="36"/>
  <c r="H39" i="36"/>
  <c r="G39" i="36"/>
  <c r="F39" i="36"/>
  <c r="E39" i="36"/>
  <c r="D39" i="36"/>
  <c r="N38" i="36"/>
  <c r="O38" i="36"/>
  <c r="N37" i="36"/>
  <c r="O37" i="36" s="1"/>
  <c r="N36" i="36"/>
  <c r="O36" i="36" s="1"/>
  <c r="N35" i="36"/>
  <c r="O35" i="36" s="1"/>
  <c r="N34" i="36"/>
  <c r="O34" i="36" s="1"/>
  <c r="N33" i="36"/>
  <c r="O33" i="36" s="1"/>
  <c r="N32" i="36"/>
  <c r="O32" i="36"/>
  <c r="N31" i="36"/>
  <c r="O31" i="36" s="1"/>
  <c r="N30" i="36"/>
  <c r="O30" i="36" s="1"/>
  <c r="N29" i="36"/>
  <c r="O29" i="36" s="1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7" i="36" s="1"/>
  <c r="O27" i="36" s="1"/>
  <c r="N26" i="36"/>
  <c r="O26" i="36" s="1"/>
  <c r="N25" i="36"/>
  <c r="O25" i="36"/>
  <c r="N24" i="36"/>
  <c r="O24" i="36" s="1"/>
  <c r="N23" i="36"/>
  <c r="O23" i="36" s="1"/>
  <c r="N22" i="36"/>
  <c r="O22" i="36"/>
  <c r="N21" i="36"/>
  <c r="O21" i="36" s="1"/>
  <c r="N20" i="36"/>
  <c r="O20" i="36"/>
  <c r="N19" i="36"/>
  <c r="O19" i="36" s="1"/>
  <c r="N18" i="36"/>
  <c r="O18" i="36" s="1"/>
  <c r="N17" i="36"/>
  <c r="O17" i="36"/>
  <c r="M16" i="36"/>
  <c r="L16" i="36"/>
  <c r="L68" i="36" s="1"/>
  <c r="K16" i="36"/>
  <c r="J16" i="36"/>
  <c r="I16" i="36"/>
  <c r="H16" i="36"/>
  <c r="G16" i="36"/>
  <c r="F16" i="36"/>
  <c r="E16" i="36"/>
  <c r="D16" i="36"/>
  <c r="N15" i="36"/>
  <c r="O15" i="36" s="1"/>
  <c r="N14" i="36"/>
  <c r="O14" i="36"/>
  <c r="N13" i="36"/>
  <c r="O13" i="36"/>
  <c r="N12" i="36"/>
  <c r="O12" i="36"/>
  <c r="N11" i="36"/>
  <c r="O11" i="36" s="1"/>
  <c r="N10" i="36"/>
  <c r="O10" i="36" s="1"/>
  <c r="N9" i="36"/>
  <c r="O9" i="36" s="1"/>
  <c r="N8" i="36"/>
  <c r="O8" i="36"/>
  <c r="N7" i="36"/>
  <c r="O7" i="36" s="1"/>
  <c r="N6" i="36"/>
  <c r="O6" i="36"/>
  <c r="M5" i="36"/>
  <c r="L5" i="36"/>
  <c r="K5" i="36"/>
  <c r="J5" i="36"/>
  <c r="I5" i="36"/>
  <c r="H5" i="36"/>
  <c r="G5" i="36"/>
  <c r="N5" i="36" s="1"/>
  <c r="O5" i="36" s="1"/>
  <c r="F5" i="36"/>
  <c r="E5" i="36"/>
  <c r="D5" i="36"/>
  <c r="N67" i="35"/>
  <c r="O67" i="35" s="1"/>
  <c r="N66" i="35"/>
  <c r="O66" i="35" s="1"/>
  <c r="M65" i="35"/>
  <c r="L65" i="35"/>
  <c r="K65" i="35"/>
  <c r="J65" i="35"/>
  <c r="I65" i="35"/>
  <c r="H65" i="35"/>
  <c r="G65" i="35"/>
  <c r="F65" i="35"/>
  <c r="E65" i="35"/>
  <c r="D65" i="35"/>
  <c r="N65" i="35" s="1"/>
  <c r="O65" i="35" s="1"/>
  <c r="N64" i="35"/>
  <c r="O64" i="35" s="1"/>
  <c r="N63" i="35"/>
  <c r="O63" i="35" s="1"/>
  <c r="N62" i="35"/>
  <c r="O62" i="35" s="1"/>
  <c r="N61" i="35"/>
  <c r="O61" i="35" s="1"/>
  <c r="N60" i="35"/>
  <c r="O60" i="35" s="1"/>
  <c r="N59" i="35"/>
  <c r="O59" i="35"/>
  <c r="N58" i="35"/>
  <c r="O58" i="35" s="1"/>
  <c r="N57" i="35"/>
  <c r="O57" i="35" s="1"/>
  <c r="M56" i="35"/>
  <c r="L56" i="35"/>
  <c r="K56" i="35"/>
  <c r="J56" i="35"/>
  <c r="I56" i="35"/>
  <c r="H56" i="35"/>
  <c r="G56" i="35"/>
  <c r="F56" i="35"/>
  <c r="E56" i="35"/>
  <c r="D56" i="35"/>
  <c r="N55" i="35"/>
  <c r="O55" i="35" s="1"/>
  <c r="N54" i="35"/>
  <c r="O54" i="35" s="1"/>
  <c r="N53" i="35"/>
  <c r="O53" i="35" s="1"/>
  <c r="N52" i="35"/>
  <c r="O52" i="35" s="1"/>
  <c r="M51" i="35"/>
  <c r="L51" i="35"/>
  <c r="K51" i="35"/>
  <c r="J51" i="35"/>
  <c r="I51" i="35"/>
  <c r="H51" i="35"/>
  <c r="G51" i="35"/>
  <c r="F51" i="35"/>
  <c r="E51" i="35"/>
  <c r="D51" i="35"/>
  <c r="N51" i="35" s="1"/>
  <c r="O51" i="35" s="1"/>
  <c r="N50" i="35"/>
  <c r="O50" i="35" s="1"/>
  <c r="N49" i="35"/>
  <c r="O49" i="35" s="1"/>
  <c r="N48" i="35"/>
  <c r="O48" i="35" s="1"/>
  <c r="N47" i="35"/>
  <c r="O47" i="35" s="1"/>
  <c r="N46" i="35"/>
  <c r="O46" i="35" s="1"/>
  <c r="N45" i="35"/>
  <c r="O45" i="35" s="1"/>
  <c r="N44" i="35"/>
  <c r="O44" i="35" s="1"/>
  <c r="N43" i="35"/>
  <c r="O43" i="35" s="1"/>
  <c r="N42" i="35"/>
  <c r="O42" i="35" s="1"/>
  <c r="M41" i="35"/>
  <c r="L41" i="35"/>
  <c r="K41" i="35"/>
  <c r="J41" i="35"/>
  <c r="I41" i="35"/>
  <c r="H41" i="35"/>
  <c r="G41" i="35"/>
  <c r="G68" i="35" s="1"/>
  <c r="F41" i="35"/>
  <c r="E41" i="35"/>
  <c r="D41" i="35"/>
  <c r="N40" i="35"/>
  <c r="O40" i="35" s="1"/>
  <c r="N39" i="35"/>
  <c r="O39" i="35" s="1"/>
  <c r="N38" i="35"/>
  <c r="O38" i="35" s="1"/>
  <c r="N37" i="35"/>
  <c r="O37" i="35" s="1"/>
  <c r="N36" i="35"/>
  <c r="O36" i="35" s="1"/>
  <c r="N35" i="35"/>
  <c r="O35" i="35" s="1"/>
  <c r="N34" i="35"/>
  <c r="O34" i="35" s="1"/>
  <c r="N33" i="35"/>
  <c r="O33" i="35" s="1"/>
  <c r="N32" i="35"/>
  <c r="O32" i="35" s="1"/>
  <c r="N31" i="35"/>
  <c r="O31" i="35" s="1"/>
  <c r="N30" i="35"/>
  <c r="O30" i="35" s="1"/>
  <c r="N29" i="35"/>
  <c r="O29" i="35"/>
  <c r="N28" i="35"/>
  <c r="O28" i="35" s="1"/>
  <c r="M27" i="35"/>
  <c r="L27" i="35"/>
  <c r="K27" i="35"/>
  <c r="J27" i="35"/>
  <c r="I27" i="35"/>
  <c r="H27" i="35"/>
  <c r="N27" i="35" s="1"/>
  <c r="O27" i="35" s="1"/>
  <c r="G27" i="35"/>
  <c r="F27" i="35"/>
  <c r="E27" i="35"/>
  <c r="D27" i="35"/>
  <c r="N26" i="35"/>
  <c r="O26" i="35" s="1"/>
  <c r="N25" i="35"/>
  <c r="O25" i="35" s="1"/>
  <c r="N24" i="35"/>
  <c r="O24" i="35" s="1"/>
  <c r="N23" i="35"/>
  <c r="O23" i="35" s="1"/>
  <c r="N22" i="35"/>
  <c r="O22" i="35" s="1"/>
  <c r="N21" i="35"/>
  <c r="O21" i="35" s="1"/>
  <c r="N20" i="35"/>
  <c r="O20" i="35" s="1"/>
  <c r="N19" i="35"/>
  <c r="O19" i="35" s="1"/>
  <c r="N18" i="35"/>
  <c r="O18" i="35" s="1"/>
  <c r="N17" i="35"/>
  <c r="O17" i="35" s="1"/>
  <c r="M16" i="35"/>
  <c r="L16" i="35"/>
  <c r="K16" i="35"/>
  <c r="J16" i="35"/>
  <c r="I16" i="35"/>
  <c r="H16" i="35"/>
  <c r="G16" i="35"/>
  <c r="F16" i="35"/>
  <c r="E16" i="35"/>
  <c r="D16" i="35"/>
  <c r="D68" i="35" s="1"/>
  <c r="N15" i="35"/>
  <c r="O15" i="35" s="1"/>
  <c r="N14" i="35"/>
  <c r="O14" i="35" s="1"/>
  <c r="N13" i="35"/>
  <c r="O13" i="35" s="1"/>
  <c r="N12" i="35"/>
  <c r="O12" i="35" s="1"/>
  <c r="N11" i="35"/>
  <c r="O11" i="35" s="1"/>
  <c r="N10" i="35"/>
  <c r="O10" i="35" s="1"/>
  <c r="N9" i="35"/>
  <c r="O9" i="35" s="1"/>
  <c r="N8" i="35"/>
  <c r="O8" i="35"/>
  <c r="N7" i="35"/>
  <c r="O7" i="35" s="1"/>
  <c r="N6" i="35"/>
  <c r="O6" i="35" s="1"/>
  <c r="M5" i="35"/>
  <c r="M68" i="35" s="1"/>
  <c r="L5" i="35"/>
  <c r="L68" i="35" s="1"/>
  <c r="K5" i="35"/>
  <c r="K68" i="35" s="1"/>
  <c r="J5" i="35"/>
  <c r="I5" i="35"/>
  <c r="H5" i="35"/>
  <c r="G5" i="35"/>
  <c r="F5" i="35"/>
  <c r="E5" i="35"/>
  <c r="E68" i="35" s="1"/>
  <c r="D5" i="35"/>
  <c r="N66" i="34"/>
  <c r="O66" i="34" s="1"/>
  <c r="N65" i="34"/>
  <c r="O65" i="34" s="1"/>
  <c r="N64" i="34"/>
  <c r="O64" i="34"/>
  <c r="M63" i="34"/>
  <c r="L63" i="34"/>
  <c r="K63" i="34"/>
  <c r="J63" i="34"/>
  <c r="I63" i="34"/>
  <c r="H63" i="34"/>
  <c r="G63" i="34"/>
  <c r="F63" i="34"/>
  <c r="E63" i="34"/>
  <c r="D63" i="34"/>
  <c r="N62" i="34"/>
  <c r="O62" i="34" s="1"/>
  <c r="N61" i="34"/>
  <c r="O61" i="34" s="1"/>
  <c r="N60" i="34"/>
  <c r="O60" i="34" s="1"/>
  <c r="N59" i="34"/>
  <c r="O59" i="34" s="1"/>
  <c r="N58" i="34"/>
  <c r="O58" i="34" s="1"/>
  <c r="N57" i="34"/>
  <c r="O57" i="34"/>
  <c r="N56" i="34"/>
  <c r="O56" i="34" s="1"/>
  <c r="N55" i="34"/>
  <c r="O55" i="34" s="1"/>
  <c r="M54" i="34"/>
  <c r="L54" i="34"/>
  <c r="K54" i="34"/>
  <c r="J54" i="34"/>
  <c r="I54" i="34"/>
  <c r="H54" i="34"/>
  <c r="G54" i="34"/>
  <c r="F54" i="34"/>
  <c r="N54" i="34" s="1"/>
  <c r="O54" i="34" s="1"/>
  <c r="E54" i="34"/>
  <c r="D54" i="34"/>
  <c r="N53" i="34"/>
  <c r="O53" i="34" s="1"/>
  <c r="N52" i="34"/>
  <c r="O52" i="34" s="1"/>
  <c r="N51" i="34"/>
  <c r="O51" i="34" s="1"/>
  <c r="N50" i="34"/>
  <c r="O50" i="34" s="1"/>
  <c r="M49" i="34"/>
  <c r="L49" i="34"/>
  <c r="K49" i="34"/>
  <c r="J49" i="34"/>
  <c r="I49" i="34"/>
  <c r="H49" i="34"/>
  <c r="G49" i="34"/>
  <c r="F49" i="34"/>
  <c r="E49" i="34"/>
  <c r="D49" i="34"/>
  <c r="N48" i="34"/>
  <c r="O48" i="34"/>
  <c r="N47" i="34"/>
  <c r="O47" i="34" s="1"/>
  <c r="N46" i="34"/>
  <c r="O46" i="34" s="1"/>
  <c r="N45" i="34"/>
  <c r="O45" i="34" s="1"/>
  <c r="N44" i="34"/>
  <c r="O44" i="34" s="1"/>
  <c r="N43" i="34"/>
  <c r="O43" i="34" s="1"/>
  <c r="N42" i="34"/>
  <c r="O42" i="34"/>
  <c r="N41" i="34"/>
  <c r="O41" i="34" s="1"/>
  <c r="M40" i="34"/>
  <c r="L40" i="34"/>
  <c r="K40" i="34"/>
  <c r="J40" i="34"/>
  <c r="I40" i="34"/>
  <c r="H40" i="34"/>
  <c r="G40" i="34"/>
  <c r="F40" i="34"/>
  <c r="E40" i="34"/>
  <c r="D40" i="34"/>
  <c r="N40" i="34" s="1"/>
  <c r="O40" i="34" s="1"/>
  <c r="N39" i="34"/>
  <c r="O39" i="34" s="1"/>
  <c r="N38" i="34"/>
  <c r="O38" i="34" s="1"/>
  <c r="N37" i="34"/>
  <c r="O37" i="34" s="1"/>
  <c r="N36" i="34"/>
  <c r="O36" i="34" s="1"/>
  <c r="N35" i="34"/>
  <c r="O35" i="34" s="1"/>
  <c r="N34" i="34"/>
  <c r="O34" i="34" s="1"/>
  <c r="N33" i="34"/>
  <c r="O33" i="34" s="1"/>
  <c r="N32" i="34"/>
  <c r="O32" i="34" s="1"/>
  <c r="N31" i="34"/>
  <c r="O31" i="34" s="1"/>
  <c r="N30" i="34"/>
  <c r="O30" i="34" s="1"/>
  <c r="N29" i="34"/>
  <c r="O29" i="34" s="1"/>
  <c r="M28" i="34"/>
  <c r="L28" i="34"/>
  <c r="K28" i="34"/>
  <c r="J28" i="34"/>
  <c r="I28" i="34"/>
  <c r="H28" i="34"/>
  <c r="G28" i="34"/>
  <c r="F28" i="34"/>
  <c r="E28" i="34"/>
  <c r="D28" i="34"/>
  <c r="N27" i="34"/>
  <c r="O27" i="34"/>
  <c r="N26" i="34"/>
  <c r="O26" i="34" s="1"/>
  <c r="N25" i="34"/>
  <c r="O25" i="34" s="1"/>
  <c r="N24" i="34"/>
  <c r="O24" i="34" s="1"/>
  <c r="N23" i="34"/>
  <c r="O23" i="34" s="1"/>
  <c r="N22" i="34"/>
  <c r="O22" i="34" s="1"/>
  <c r="N21" i="34"/>
  <c r="O21" i="34" s="1"/>
  <c r="N20" i="34"/>
  <c r="O20" i="34" s="1"/>
  <c r="N19" i="34"/>
  <c r="O19" i="34" s="1"/>
  <c r="N18" i="34"/>
  <c r="O18" i="34" s="1"/>
  <c r="N17" i="34"/>
  <c r="O17" i="34" s="1"/>
  <c r="M16" i="34"/>
  <c r="L16" i="34"/>
  <c r="K16" i="34"/>
  <c r="J16" i="34"/>
  <c r="I16" i="34"/>
  <c r="H16" i="34"/>
  <c r="G16" i="34"/>
  <c r="F16" i="34"/>
  <c r="F67" i="34" s="1"/>
  <c r="N16" i="34"/>
  <c r="O16" i="34" s="1"/>
  <c r="E16" i="34"/>
  <c r="D16" i="34"/>
  <c r="N15" i="34"/>
  <c r="O15" i="34" s="1"/>
  <c r="N14" i="34"/>
  <c r="O14" i="34"/>
  <c r="N13" i="34"/>
  <c r="O13" i="34" s="1"/>
  <c r="N12" i="34"/>
  <c r="O12" i="34" s="1"/>
  <c r="N11" i="34"/>
  <c r="O11" i="34" s="1"/>
  <c r="N10" i="34"/>
  <c r="O10" i="34" s="1"/>
  <c r="N9" i="34"/>
  <c r="O9" i="34" s="1"/>
  <c r="N8" i="34"/>
  <c r="O8" i="34"/>
  <c r="N7" i="34"/>
  <c r="O7" i="34" s="1"/>
  <c r="N6" i="34"/>
  <c r="O6" i="34" s="1"/>
  <c r="M5" i="34"/>
  <c r="M67" i="34" s="1"/>
  <c r="L5" i="34"/>
  <c r="K5" i="34"/>
  <c r="K67" i="34"/>
  <c r="J5" i="34"/>
  <c r="J67" i="34" s="1"/>
  <c r="I5" i="34"/>
  <c r="H5" i="34"/>
  <c r="H67" i="34" s="1"/>
  <c r="G5" i="34"/>
  <c r="F5" i="34"/>
  <c r="E5" i="34"/>
  <c r="D5" i="34"/>
  <c r="N67" i="33"/>
  <c r="O67" i="33" s="1"/>
  <c r="N68" i="33"/>
  <c r="O68" i="33" s="1"/>
  <c r="N44" i="33"/>
  <c r="O44" i="33" s="1"/>
  <c r="N45" i="33"/>
  <c r="O45" i="33" s="1"/>
  <c r="N46" i="33"/>
  <c r="O46" i="33" s="1"/>
  <c r="N47" i="33"/>
  <c r="O47" i="33" s="1"/>
  <c r="N48" i="33"/>
  <c r="O48" i="33" s="1"/>
  <c r="N49" i="33"/>
  <c r="O49" i="33"/>
  <c r="N29" i="33"/>
  <c r="O29" i="33"/>
  <c r="N30" i="33"/>
  <c r="O30" i="33"/>
  <c r="N31" i="33"/>
  <c r="O31" i="33" s="1"/>
  <c r="N32" i="33"/>
  <c r="O32" i="33" s="1"/>
  <c r="N33" i="33"/>
  <c r="O33" i="33" s="1"/>
  <c r="N34" i="33"/>
  <c r="O34" i="33"/>
  <c r="N35" i="33"/>
  <c r="O35" i="33" s="1"/>
  <c r="N36" i="33"/>
  <c r="O36" i="33" s="1"/>
  <c r="N37" i="33"/>
  <c r="O37" i="33" s="1"/>
  <c r="N38" i="33"/>
  <c r="O38" i="33" s="1"/>
  <c r="N39" i="33"/>
  <c r="O39" i="33" s="1"/>
  <c r="N40" i="33"/>
  <c r="O40" i="33"/>
  <c r="N41" i="33"/>
  <c r="O41" i="33" s="1"/>
  <c r="N42" i="33"/>
  <c r="O42" i="33" s="1"/>
  <c r="N9" i="33"/>
  <c r="O9" i="33" s="1"/>
  <c r="E43" i="33"/>
  <c r="F43" i="33"/>
  <c r="G43" i="33"/>
  <c r="H43" i="33"/>
  <c r="I43" i="33"/>
  <c r="J43" i="33"/>
  <c r="K43" i="33"/>
  <c r="L43" i="33"/>
  <c r="M43" i="33"/>
  <c r="D43" i="33"/>
  <c r="E28" i="33"/>
  <c r="F28" i="33"/>
  <c r="G28" i="33"/>
  <c r="H28" i="33"/>
  <c r="I28" i="33"/>
  <c r="J28" i="33"/>
  <c r="K28" i="33"/>
  <c r="L28" i="33"/>
  <c r="M28" i="33"/>
  <c r="D28" i="33"/>
  <c r="E16" i="33"/>
  <c r="F16" i="33"/>
  <c r="G16" i="33"/>
  <c r="G69" i="33" s="1"/>
  <c r="H16" i="33"/>
  <c r="H69" i="33" s="1"/>
  <c r="I16" i="33"/>
  <c r="J16" i="33"/>
  <c r="K16" i="33"/>
  <c r="L16" i="33"/>
  <c r="M16" i="33"/>
  <c r="D16" i="33"/>
  <c r="N16" i="33" s="1"/>
  <c r="O16" i="33" s="1"/>
  <c r="E5" i="33"/>
  <c r="F5" i="33"/>
  <c r="G5" i="33"/>
  <c r="H5" i="33"/>
  <c r="I5" i="33"/>
  <c r="J5" i="33"/>
  <c r="K5" i="33"/>
  <c r="L5" i="33"/>
  <c r="M5" i="33"/>
  <c r="M69" i="33" s="1"/>
  <c r="D5" i="33"/>
  <c r="D69" i="33" s="1"/>
  <c r="E65" i="33"/>
  <c r="F65" i="33"/>
  <c r="G65" i="33"/>
  <c r="H65" i="33"/>
  <c r="I65" i="33"/>
  <c r="J65" i="33"/>
  <c r="K65" i="33"/>
  <c r="L65" i="33"/>
  <c r="M65" i="33"/>
  <c r="D65" i="33"/>
  <c r="N66" i="33"/>
  <c r="O66" i="33" s="1"/>
  <c r="N58" i="33"/>
  <c r="O58" i="33" s="1"/>
  <c r="N59" i="33"/>
  <c r="O59" i="33" s="1"/>
  <c r="N60" i="33"/>
  <c r="O60" i="33" s="1"/>
  <c r="N61" i="33"/>
  <c r="O61" i="33" s="1"/>
  <c r="N62" i="33"/>
  <c r="O62" i="33" s="1"/>
  <c r="N63" i="33"/>
  <c r="O63" i="33"/>
  <c r="N64" i="33"/>
  <c r="O64" i="33" s="1"/>
  <c r="N57" i="33"/>
  <c r="O57" i="33" s="1"/>
  <c r="E56" i="33"/>
  <c r="F56" i="33"/>
  <c r="G56" i="33"/>
  <c r="H56" i="33"/>
  <c r="I56" i="33"/>
  <c r="J56" i="33"/>
  <c r="K56" i="33"/>
  <c r="L56" i="33"/>
  <c r="M56" i="33"/>
  <c r="D56" i="33"/>
  <c r="E51" i="33"/>
  <c r="F51" i="33"/>
  <c r="G51" i="33"/>
  <c r="H51" i="33"/>
  <c r="I51" i="33"/>
  <c r="J51" i="33"/>
  <c r="K51" i="33"/>
  <c r="K69" i="33" s="1"/>
  <c r="L51" i="33"/>
  <c r="M51" i="33"/>
  <c r="D51" i="33"/>
  <c r="N51" i="33" s="1"/>
  <c r="O51" i="33" s="1"/>
  <c r="N52" i="33"/>
  <c r="O52" i="33" s="1"/>
  <c r="N53" i="33"/>
  <c r="O53" i="33" s="1"/>
  <c r="N54" i="33"/>
  <c r="O54" i="33" s="1"/>
  <c r="N55" i="33"/>
  <c r="O55" i="33" s="1"/>
  <c r="N50" i="33"/>
  <c r="O50" i="33"/>
  <c r="N18" i="33"/>
  <c r="O18" i="33" s="1"/>
  <c r="N19" i="33"/>
  <c r="O19" i="33" s="1"/>
  <c r="N20" i="33"/>
  <c r="O20" i="33" s="1"/>
  <c r="N21" i="33"/>
  <c r="O21" i="33" s="1"/>
  <c r="N22" i="33"/>
  <c r="O22" i="33" s="1"/>
  <c r="N23" i="33"/>
  <c r="O23" i="33"/>
  <c r="N24" i="33"/>
  <c r="O24" i="33"/>
  <c r="N25" i="33"/>
  <c r="O25" i="33" s="1"/>
  <c r="N26" i="33"/>
  <c r="O26" i="33" s="1"/>
  <c r="N27" i="33"/>
  <c r="O27" i="33" s="1"/>
  <c r="N7" i="33"/>
  <c r="O7" i="33" s="1"/>
  <c r="N8" i="33"/>
  <c r="O8" i="33"/>
  <c r="N10" i="33"/>
  <c r="O10" i="33"/>
  <c r="N11" i="33"/>
  <c r="O11" i="33" s="1"/>
  <c r="N12" i="33"/>
  <c r="O12" i="33" s="1"/>
  <c r="N13" i="33"/>
  <c r="O13" i="33" s="1"/>
  <c r="N14" i="33"/>
  <c r="O14" i="33" s="1"/>
  <c r="N15" i="33"/>
  <c r="O15" i="33" s="1"/>
  <c r="N6" i="33"/>
  <c r="O6" i="33" s="1"/>
  <c r="N17" i="33"/>
  <c r="O17" i="33" s="1"/>
  <c r="H68" i="36"/>
  <c r="J68" i="36"/>
  <c r="N16" i="36"/>
  <c r="O16" i="36" s="1"/>
  <c r="D64" i="38"/>
  <c r="F66" i="39"/>
  <c r="N48" i="40"/>
  <c r="O48" i="40"/>
  <c r="E64" i="38"/>
  <c r="N16" i="35"/>
  <c r="O16" i="35" s="1"/>
  <c r="M64" i="40"/>
  <c r="J64" i="41"/>
  <c r="I64" i="41"/>
  <c r="E64" i="41"/>
  <c r="L65" i="42"/>
  <c r="H65" i="42"/>
  <c r="J65" i="42"/>
  <c r="K65" i="42"/>
  <c r="N61" i="42"/>
  <c r="O61" i="42" s="1"/>
  <c r="N27" i="42"/>
  <c r="O27" i="42" s="1"/>
  <c r="D63" i="43"/>
  <c r="I64" i="44"/>
  <c r="F64" i="44"/>
  <c r="E64" i="44"/>
  <c r="H64" i="44"/>
  <c r="N51" i="44"/>
  <c r="O51" i="44"/>
  <c r="D64" i="44"/>
  <c r="N5" i="44"/>
  <c r="O5" i="44"/>
  <c r="M64" i="45"/>
  <c r="O49" i="46"/>
  <c r="P49" i="46" s="1"/>
  <c r="O26" i="46"/>
  <c r="P26" i="46"/>
  <c r="D68" i="36" l="1"/>
  <c r="I68" i="35"/>
  <c r="D64" i="41"/>
  <c r="N5" i="33"/>
  <c r="O5" i="33" s="1"/>
  <c r="N61" i="40"/>
  <c r="O61" i="40" s="1"/>
  <c r="I63" i="43"/>
  <c r="N5" i="45"/>
  <c r="O5" i="45" s="1"/>
  <c r="N28" i="33"/>
  <c r="O28" i="33" s="1"/>
  <c r="N49" i="34"/>
  <c r="O49" i="34" s="1"/>
  <c r="N51" i="37"/>
  <c r="O51" i="37" s="1"/>
  <c r="I64" i="38"/>
  <c r="E66" i="39"/>
  <c r="O5" i="46"/>
  <c r="P5" i="46" s="1"/>
  <c r="I68" i="36"/>
  <c r="K64" i="38"/>
  <c r="J64" i="44"/>
  <c r="N64" i="44" s="1"/>
  <c r="O64" i="44" s="1"/>
  <c r="F65" i="42"/>
  <c r="I65" i="37"/>
  <c r="N5" i="38"/>
  <c r="O5" i="38" s="1"/>
  <c r="I67" i="34"/>
  <c r="N64" i="36"/>
  <c r="O64" i="36" s="1"/>
  <c r="N5" i="35"/>
  <c r="O5" i="35" s="1"/>
  <c r="F69" i="33"/>
  <c r="N5" i="37"/>
  <c r="O5" i="37" s="1"/>
  <c r="M65" i="37"/>
  <c r="M65" i="42"/>
  <c r="N47" i="38"/>
  <c r="O47" i="38" s="1"/>
  <c r="H65" i="37"/>
  <c r="N65" i="37" s="1"/>
  <c r="O65" i="37" s="1"/>
  <c r="G63" i="43"/>
  <c r="N63" i="43" s="1"/>
  <c r="O63" i="43" s="1"/>
  <c r="M68" i="36"/>
  <c r="N63" i="39"/>
  <c r="O63" i="39" s="1"/>
  <c r="N54" i="36"/>
  <c r="O54" i="36" s="1"/>
  <c r="H64" i="41"/>
  <c r="D65" i="42"/>
  <c r="K68" i="36"/>
  <c r="N52" i="41"/>
  <c r="O52" i="41" s="1"/>
  <c r="N47" i="42"/>
  <c r="O47" i="42" s="1"/>
  <c r="G62" i="46"/>
  <c r="O62" i="46" s="1"/>
  <c r="P62" i="46" s="1"/>
  <c r="N27" i="44"/>
  <c r="O27" i="44" s="1"/>
  <c r="N28" i="39"/>
  <c r="O28" i="39" s="1"/>
  <c r="F64" i="41"/>
  <c r="N15" i="38"/>
  <c r="O15" i="38" s="1"/>
  <c r="H68" i="35"/>
  <c r="J64" i="40"/>
  <c r="G64" i="44"/>
  <c r="I64" i="45"/>
  <c r="E64" i="45"/>
  <c r="N64" i="45" s="1"/>
  <c r="O64" i="45" s="1"/>
  <c r="L62" i="46"/>
  <c r="N5" i="39"/>
  <c r="O5" i="39" s="1"/>
  <c r="E67" i="34"/>
  <c r="J68" i="35"/>
  <c r="F68" i="35"/>
  <c r="N68" i="35" s="1"/>
  <c r="O68" i="35" s="1"/>
  <c r="N16" i="40"/>
  <c r="O16" i="40" s="1"/>
  <c r="N39" i="36"/>
  <c r="O39" i="36" s="1"/>
  <c r="K63" i="43"/>
  <c r="L67" i="34"/>
  <c r="I69" i="33"/>
  <c r="N43" i="33"/>
  <c r="O43" i="33" s="1"/>
  <c r="O55" i="47"/>
  <c r="P55" i="47" s="1"/>
  <c r="O36" i="46"/>
  <c r="P36" i="46" s="1"/>
  <c r="N38" i="44"/>
  <c r="O38" i="44" s="1"/>
  <c r="N5" i="43"/>
  <c r="O5" i="43" s="1"/>
  <c r="K64" i="40"/>
  <c r="D66" i="39"/>
  <c r="G68" i="36"/>
  <c r="N41" i="35"/>
  <c r="O41" i="35" s="1"/>
  <c r="M66" i="39"/>
  <c r="N16" i="43"/>
  <c r="O16" i="43" s="1"/>
  <c r="L64" i="38"/>
  <c r="N56" i="35"/>
  <c r="O56" i="35" s="1"/>
  <c r="N61" i="37"/>
  <c r="O61" i="37" s="1"/>
  <c r="N37" i="42"/>
  <c r="O37" i="42" s="1"/>
  <c r="D67" i="34"/>
  <c r="N28" i="34"/>
  <c r="O28" i="34" s="1"/>
  <c r="N61" i="45"/>
  <c r="O61" i="45" s="1"/>
  <c r="I65" i="42"/>
  <c r="M64" i="38"/>
  <c r="N27" i="37"/>
  <c r="O27" i="37" s="1"/>
  <c r="L64" i="40"/>
  <c r="N65" i="33"/>
  <c r="O65" i="33" s="1"/>
  <c r="L69" i="33"/>
  <c r="E68" i="36"/>
  <c r="N5" i="34"/>
  <c r="O5" i="34" s="1"/>
  <c r="J69" i="33"/>
  <c r="G67" i="34"/>
  <c r="N49" i="36"/>
  <c r="O49" i="36" s="1"/>
  <c r="I66" i="39"/>
  <c r="N16" i="39"/>
  <c r="O16" i="39" s="1"/>
  <c r="G64" i="41"/>
  <c r="N64" i="41" s="1"/>
  <c r="O64" i="41" s="1"/>
  <c r="N56" i="33"/>
  <c r="O56" i="33" s="1"/>
  <c r="N63" i="34"/>
  <c r="O63" i="34" s="1"/>
  <c r="E69" i="33"/>
  <c r="N65" i="42" l="1"/>
  <c r="O65" i="42" s="1"/>
  <c r="N64" i="40"/>
  <c r="O64" i="40" s="1"/>
  <c r="N66" i="39"/>
  <c r="O66" i="39" s="1"/>
  <c r="N67" i="34"/>
  <c r="O67" i="34" s="1"/>
  <c r="N64" i="38"/>
  <c r="O64" i="38" s="1"/>
  <c r="N68" i="36"/>
  <c r="O68" i="36" s="1"/>
  <c r="N69" i="33"/>
  <c r="O69" i="33" s="1"/>
</calcChain>
</file>

<file path=xl/sharedStrings.xml><?xml version="1.0" encoding="utf-8"?>
<sst xmlns="http://schemas.openxmlformats.org/spreadsheetml/2006/main" count="1287" uniqueCount="168">
  <si>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</si>
  <si>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</si>
  <si>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</si>
  <si>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</si>
  <si>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</si>
  <si>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</si>
  <si>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</si>
  <si>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</si>
  <si>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</si>
  <si>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</si>
  <si>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</si>
  <si>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County Ninth-Cent Voted Fuel Tax</t>
  </si>
  <si>
    <t>First Local Option Fuel Tax (1 to 6 Cents)</t>
  </si>
  <si>
    <t>Discretionary Sales Surtaxes</t>
  </si>
  <si>
    <t>Utility Service Tax - Electricity</t>
  </si>
  <si>
    <t>Utility Service Tax - Water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</si>
  <si>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</si>
  <si>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</si>
  <si>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</si>
  <si>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</si>
  <si>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</si>
  <si>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</si>
  <si>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Solid Waste</t>
  </si>
  <si>
    <t>Impact Fees - Residential - Physical Environment</t>
  </si>
  <si>
    <t>Impact Fees - Commercial - Physical Environment</t>
  </si>
  <si>
    <t>Impact Fees - Residential - Culture / Recreation</t>
  </si>
  <si>
    <t>Impact Fees - Residential - Other</t>
  </si>
  <si>
    <t>Special Assessments - Capital Improvement</t>
  </si>
  <si>
    <t>Special Assessments - Charges for Public Services</t>
  </si>
  <si>
    <t>Other Permits, Fees, and Special Assessments</t>
  </si>
  <si>
    <t>Federal Grant - Public Safety</t>
  </si>
  <si>
    <t>Intergovernmental Revenue</t>
  </si>
  <si>
    <t>Federal Grant - Other Federal Grants</t>
  </si>
  <si>
    <t>Federal Grant - Transportation - Other Transportation</t>
  </si>
  <si>
    <t>State Grant - Culture / Recreation</t>
  </si>
  <si>
    <t>State Grant - Other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</si>
  <si>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</si>
  <si>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</si>
  <si>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</si>
  <si>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</si>
  <si>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Transportation - Other Transportation</t>
  </si>
  <si>
    <t>Grants from Other Local Units - Public Safety</t>
  </si>
  <si>
    <t>Grants from Other Local Units - Transportation</t>
  </si>
  <si>
    <t>Grants from Other Local Units - Culture / Recreation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</si>
  <si>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</si>
  <si>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</si>
  <si>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</si>
  <si>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</si>
  <si>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</si>
  <si>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</si>
  <si>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</si>
  <si>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</si>
  <si>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Public Safety - Law Enforcement Services</t>
  </si>
  <si>
    <t>Physical Environment - Water Utility</t>
  </si>
  <si>
    <t>Physical Environment - Garbage / Solid Waste</t>
  </si>
  <si>
    <t>Physical Environment - Sewer / Wastewater Utility</t>
  </si>
  <si>
    <t>Culture / Recreation - Libraries</t>
  </si>
  <si>
    <t>Culture / Recreation - Parks and Recreation</t>
  </si>
  <si>
    <t>Total - All Account Codes</t>
  </si>
  <si>
    <t>Local Fiscal Year Ended September 30, 2009</t>
  </si>
  <si>
    <t>Court-Ordered Judgments and Fines - As Decided by Traffic Court</t>
  </si>
  <si>
    <t>Fines - Library</t>
  </si>
  <si>
    <t>Fines - Local Ordinance Violations</t>
  </si>
  <si>
    <t>Other Judgments, Fines, and Forfeits</t>
  </si>
  <si>
    <t>Interest and Other Earnings - Interest</t>
  </si>
  <si>
    <t>Interest and Other Earnings - Dividends</t>
  </si>
  <si>
    <t>Interest and Other Earnings - Net Increase (Decrease) in Fair Value of Investments</t>
  </si>
  <si>
    <t>Rents and Royalties</t>
  </si>
  <si>
    <t>Sale of Surplus Materials and Scrap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</si>
  <si>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</si>
  <si>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</si>
  <si>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</si>
  <si>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</si>
  <si>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Proceeds - Installment Purchases and Capital Lease Proceeds</t>
  </si>
  <si>
    <t>Proprietary Non-Operating Sources - Capital Contributions from Private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</si>
  <si>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</si>
  <si>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</si>
  <si>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</si>
  <si>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</si>
  <si>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</si>
  <si>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</si>
  <si>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</si>
  <si>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Casualty Insurance Premium Tax for Police Officers' Retirement</t>
  </si>
  <si>
    <t>Lady Lake Revenues Reported by Account Code and Fund Type</t>
  </si>
  <si>
    <t>Local Fiscal Year Ended September 30, 2010</t>
  </si>
  <si>
    <t>Transportation (User Fees) - Other Transportation Charges</t>
  </si>
  <si>
    <t>Proceeds - Debt Proceeds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</si>
  <si>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</si>
  <si>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</si>
  <si>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</si>
  <si>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Federal Grant - Culture / Recreation</t>
  </si>
  <si>
    <t>State Shared Revenues - Public Safety - Other Public Safety</t>
  </si>
  <si>
    <t>Grants from Other Local Units - Physical Environment</t>
  </si>
  <si>
    <t>Public Safety - Other Public Safety Charges and Fees</t>
  </si>
  <si>
    <t>Contributions from Enterprise Operations</t>
  </si>
  <si>
    <t>2011 Municipal Population:</t>
  </si>
  <si>
    <t>Local Fiscal Year Ended September 30, 2012</t>
  </si>
  <si>
    <t>Local Option Taxes</t>
  </si>
  <si>
    <t>Interest and Other Earnings - Gain or Loss on Sale of Investments</t>
  </si>
  <si>
    <t>2012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</si>
  <si>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</si>
  <si>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</si>
  <si>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</si>
  <si>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</si>
  <si>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</si>
  <si>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</si>
  <si>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</si>
  <si>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</si>
  <si>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Transportation - Other Transportation Charges</t>
  </si>
  <si>
    <t>Interest and Other Earnings - Gain (Loss) on Sale of Investments</t>
  </si>
  <si>
    <t>Sales - Sale of Surplus Materials and Scrap</t>
  </si>
  <si>
    <t>Proprietary Non-Operating - Capital Contributions from Private Source</t>
  </si>
  <si>
    <t>2013 Municipal Population:</t>
  </si>
  <si>
    <t>Local Fiscal Year Ended September 30, 2008</t>
  </si>
  <si>
    <t>Permits and Franchise Fees</t>
  </si>
  <si>
    <t>Other Permits and Fees</t>
  </si>
  <si>
    <t>Impact Fees - Physical Environment</t>
  </si>
  <si>
    <t>Impact Fees - Other</t>
  </si>
  <si>
    <t>Disposition of Fixed Assets</t>
  </si>
  <si>
    <t>2008 Municipal Population:</t>
  </si>
  <si>
    <t>Local Fiscal Year Ended September 30, 2014</t>
  </si>
  <si>
    <t>2014 Municipal Population:</t>
  </si>
  <si>
    <t>Local Fiscal Year Ended September 30, 2015</t>
  </si>
  <si>
    <t>Sales - Disposition of Fixed Assets</t>
  </si>
  <si>
    <t>2015 Municipal Population:</t>
  </si>
  <si>
    <t>Local Fiscal Year Ended September 30, 2016</t>
  </si>
  <si>
    <t>2016 Municipal Population:</t>
  </si>
  <si>
    <t>Local Fiscal Year Ended September 30, 2017</t>
  </si>
  <si>
    <t>Proceeds of General Capital Asset Dispositions - Sales</t>
  </si>
  <si>
    <t>2017 Municipal Population:</t>
  </si>
  <si>
    <t>Local Fiscal Year Ended September 30, 2018</t>
  </si>
  <si>
    <t>2018 Municipal Population:</t>
  </si>
  <si>
    <t>Local Fiscal Year Ended September 30, 2019</t>
  </si>
  <si>
    <t>Second Local Option Fuel Tax (1 to 5 Cents)</t>
  </si>
  <si>
    <t>Insurance Premium Tax for Firefighters' Pension</t>
  </si>
  <si>
    <t>2019 Municipal Population:</t>
  </si>
  <si>
    <t>Local Fiscal Year Ended September 30, 2020</t>
  </si>
  <si>
    <t>Federal Grant - General Government</t>
  </si>
  <si>
    <t>Other Financial Assistance - Federal Source</t>
  </si>
  <si>
    <t>State Grant - General Government</t>
  </si>
  <si>
    <t>State Grant - Transportation - Other Transportation</t>
  </si>
  <si>
    <t>Court-Ordered Judgments and Fines - As Decided by County Court Criminal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</si>
  <si>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</si>
  <si>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</si>
  <si>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</si>
  <si>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</si>
  <si>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</si>
  <si>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</si>
  <si>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</si>
  <si>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Government Infrastructure Surtax</t>
  </si>
  <si>
    <t>Local Communications Services Taxes</t>
  </si>
  <si>
    <t>Building Permits (Buildling Permit Fees)</t>
  </si>
  <si>
    <t>Permits - Other</t>
  </si>
  <si>
    <t>Intergovernmental Revenues</t>
  </si>
  <si>
    <t>Federal Grant - American Rescue Plan Act Funds</t>
  </si>
  <si>
    <t>State Shared Revenues - General Government - Municipal Revenue Sharing Program</t>
  </si>
  <si>
    <t>State Shared Revenues - General Government - Local Government Half-Cent Sales Tax Program</t>
  </si>
  <si>
    <t>Culture / Recreation - Cultural Services</t>
  </si>
  <si>
    <t>Other Charges for Services (Not Court-Related)</t>
  </si>
  <si>
    <t>2021 Municipal Population:</t>
  </si>
  <si>
    <t>Local Fiscal Year Ended September 30, 2022</t>
  </si>
  <si>
    <t>Utility Service Tax - Propane</t>
  </si>
  <si>
    <t>Inspection Fee</t>
  </si>
  <si>
    <t>Other Fees and Special Assessments</t>
  </si>
  <si>
    <t>2022 Municipal Population:</t>
  </si>
  <si>
    <t>Local Fiscal Year Ended September 30, 2023</t>
  </si>
  <si>
    <t>State Shared Revenues - General Government - Other General Government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</si>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</sst>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99DAD-72F7-4B9A-A9D2-7063CEB85558}">
  <sheetPr>
    <pageSetUpPr fitToPage="1"/>
  </sheetPr>
  <dimension ref="A1:ED64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83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165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75</v>
      </c>
      <c r="B3" s="108"/>
      <c r="C3" s="109"/>
      <c r="D3" s="113" t="s">
        <v>45</v>
      </c>
      <c r="E3" s="114"/>
      <c r="F3" s="114"/>
      <c r="G3" s="114"/>
      <c r="H3" s="115"/>
      <c r="I3" s="113" t="s">
        <v>46</v>
      </c>
      <c r="J3" s="115"/>
      <c r="K3" s="113" t="s">
        <v>48</v>
      </c>
      <c r="L3" s="114"/>
      <c r="M3" s="115"/>
      <c r="N3" s="49"/>
      <c r="O3" s="50"/>
      <c r="P3" s="116" t="s">
        <v>144</v>
      </c>
      <c r="Q3" s="51"/>
      <c r="R3"/>
    </row>
    <row r="4" spans="1:134" ht="32.25" customHeight="1" thickBot="1">
      <c r="A4" s="110"/>
      <c r="B4" s="111"/>
      <c r="C4" s="112"/>
      <c r="D4" s="52" t="s">
        <v>5</v>
      </c>
      <c r="E4" s="52" t="s">
        <v>76</v>
      </c>
      <c r="F4" s="52" t="s">
        <v>77</v>
      </c>
      <c r="G4" s="52" t="s">
        <v>78</v>
      </c>
      <c r="H4" s="52" t="s">
        <v>6</v>
      </c>
      <c r="I4" s="52" t="s">
        <v>7</v>
      </c>
      <c r="J4" s="53" t="s">
        <v>79</v>
      </c>
      <c r="K4" s="53" t="s">
        <v>8</v>
      </c>
      <c r="L4" s="53" t="s">
        <v>9</v>
      </c>
      <c r="M4" s="53" t="s">
        <v>145</v>
      </c>
      <c r="N4" s="53" t="s">
        <v>10</v>
      </c>
      <c r="O4" s="53" t="s">
        <v>146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147</v>
      </c>
      <c r="B5" s="57"/>
      <c r="C5" s="57"/>
      <c r="D5" s="58">
        <f>SUM(D6:D15)</f>
        <v>7406378</v>
      </c>
      <c r="E5" s="58">
        <f>SUM(E6:E15)</f>
        <v>1982583</v>
      </c>
      <c r="F5" s="58">
        <f>SUM(F6:F15)</f>
        <v>0</v>
      </c>
      <c r="G5" s="58">
        <f>SUM(G6:G15)</f>
        <v>0</v>
      </c>
      <c r="H5" s="58">
        <f>SUM(H6:H15)</f>
        <v>0</v>
      </c>
      <c r="I5" s="58">
        <f>SUM(I6:I15)</f>
        <v>0</v>
      </c>
      <c r="J5" s="58">
        <f>SUM(J6:J15)</f>
        <v>0</v>
      </c>
      <c r="K5" s="58">
        <f>SUM(K6:K15)</f>
        <v>143208</v>
      </c>
      <c r="L5" s="58">
        <f>SUM(L6:L15)</f>
        <v>0</v>
      </c>
      <c r="M5" s="58">
        <f>SUM(M6:M15)</f>
        <v>0</v>
      </c>
      <c r="N5" s="58">
        <f>SUM(N6:N15)</f>
        <v>0</v>
      </c>
      <c r="O5" s="59">
        <f>SUM(D5:N5)</f>
        <v>9532169</v>
      </c>
      <c r="P5" s="60">
        <f>(O5/P$62)</f>
        <v>587.53507149901384</v>
      </c>
      <c r="Q5" s="61"/>
    </row>
    <row r="6" spans="1:134">
      <c r="A6" s="63"/>
      <c r="B6" s="64">
        <v>311</v>
      </c>
      <c r="C6" s="65" t="s">
        <v>3</v>
      </c>
      <c r="D6" s="66">
        <v>4866240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4866240</v>
      </c>
      <c r="P6" s="67">
        <f>(O6/P$62)</f>
        <v>299.94082840236689</v>
      </c>
      <c r="Q6" s="68"/>
    </row>
    <row r="7" spans="1:134">
      <c r="A7" s="63"/>
      <c r="B7" s="64">
        <v>312.3</v>
      </c>
      <c r="C7" s="65" t="s">
        <v>11</v>
      </c>
      <c r="D7" s="66">
        <v>22446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5" si="0">SUM(D7:N7)</f>
        <v>22446</v>
      </c>
      <c r="P7" s="67">
        <f>(O7/P$62)</f>
        <v>1.3835059171597632</v>
      </c>
      <c r="Q7" s="68"/>
    </row>
    <row r="8" spans="1:134">
      <c r="A8" s="63"/>
      <c r="B8" s="64">
        <v>312.41000000000003</v>
      </c>
      <c r="C8" s="65" t="s">
        <v>148</v>
      </c>
      <c r="D8" s="66">
        <v>264370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264370</v>
      </c>
      <c r="P8" s="67">
        <f>(O8/P$62)</f>
        <v>16.294995069033529</v>
      </c>
      <c r="Q8" s="68"/>
    </row>
    <row r="9" spans="1:134">
      <c r="A9" s="63"/>
      <c r="B9" s="64">
        <v>312.52</v>
      </c>
      <c r="C9" s="65" t="s">
        <v>101</v>
      </c>
      <c r="D9" s="66">
        <v>143208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143208</v>
      </c>
      <c r="L9" s="66">
        <v>0</v>
      </c>
      <c r="M9" s="66">
        <v>0</v>
      </c>
      <c r="N9" s="66">
        <v>0</v>
      </c>
      <c r="O9" s="66">
        <f t="shared" si="0"/>
        <v>286416</v>
      </c>
      <c r="P9" s="67">
        <f>(O9/P$62)</f>
        <v>17.653846153846153</v>
      </c>
      <c r="Q9" s="68"/>
    </row>
    <row r="10" spans="1:134">
      <c r="A10" s="63"/>
      <c r="B10" s="64">
        <v>312.63</v>
      </c>
      <c r="C10" s="65" t="s">
        <v>149</v>
      </c>
      <c r="D10" s="66">
        <v>0</v>
      </c>
      <c r="E10" s="66">
        <v>1982583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1982583</v>
      </c>
      <c r="P10" s="67">
        <f>(O10/P$62)</f>
        <v>122.20062869822485</v>
      </c>
      <c r="Q10" s="68"/>
    </row>
    <row r="11" spans="1:134">
      <c r="A11" s="63"/>
      <c r="B11" s="64">
        <v>314.10000000000002</v>
      </c>
      <c r="C11" s="65" t="s">
        <v>14</v>
      </c>
      <c r="D11" s="66">
        <v>1274628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1274628</v>
      </c>
      <c r="P11" s="67">
        <f>(O11/P$62)</f>
        <v>78.564349112426029</v>
      </c>
      <c r="Q11" s="68"/>
    </row>
    <row r="12" spans="1:134">
      <c r="A12" s="63"/>
      <c r="B12" s="64">
        <v>314.3</v>
      </c>
      <c r="C12" s="65" t="s">
        <v>15</v>
      </c>
      <c r="D12" s="66">
        <v>210690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210690</v>
      </c>
      <c r="P12" s="67">
        <f>(O12/P$62)</f>
        <v>12.986316568047338</v>
      </c>
      <c r="Q12" s="68"/>
    </row>
    <row r="13" spans="1:134">
      <c r="A13" s="63"/>
      <c r="B13" s="64">
        <v>314.39999999999998</v>
      </c>
      <c r="C13" s="65" t="s">
        <v>16</v>
      </c>
      <c r="D13" s="66">
        <v>29624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29624</v>
      </c>
      <c r="P13" s="67">
        <f>(O13/P$62)</f>
        <v>1.8259368836291914</v>
      </c>
      <c r="Q13" s="68"/>
    </row>
    <row r="14" spans="1:134">
      <c r="A14" s="63"/>
      <c r="B14" s="64">
        <v>315.2</v>
      </c>
      <c r="C14" s="65" t="s">
        <v>150</v>
      </c>
      <c r="D14" s="66">
        <v>594516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0"/>
        <v>594516</v>
      </c>
      <c r="P14" s="67">
        <f>(O14/P$62)</f>
        <v>36.644230769230766</v>
      </c>
      <c r="Q14" s="68"/>
    </row>
    <row r="15" spans="1:134">
      <c r="A15" s="63"/>
      <c r="B15" s="64">
        <v>316</v>
      </c>
      <c r="C15" s="65" t="s">
        <v>103</v>
      </c>
      <c r="D15" s="66">
        <v>656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0"/>
        <v>656</v>
      </c>
      <c r="P15" s="67">
        <f>(O15/P$62)</f>
        <v>4.0433925049309663E-2</v>
      </c>
      <c r="Q15" s="68"/>
    </row>
    <row r="16" spans="1:134" ht="15.75">
      <c r="A16" s="69" t="s">
        <v>19</v>
      </c>
      <c r="B16" s="70"/>
      <c r="C16" s="71"/>
      <c r="D16" s="72">
        <f>SUM(D17:D25)</f>
        <v>3930476</v>
      </c>
      <c r="E16" s="72">
        <f>SUM(E17:E25)</f>
        <v>0</v>
      </c>
      <c r="F16" s="72">
        <f>SUM(F17:F25)</f>
        <v>0</v>
      </c>
      <c r="G16" s="72">
        <f>SUM(G17:G25)</f>
        <v>0</v>
      </c>
      <c r="H16" s="72">
        <f>SUM(H17:H25)</f>
        <v>0</v>
      </c>
      <c r="I16" s="72">
        <f>SUM(I17:I25)</f>
        <v>2285084</v>
      </c>
      <c r="J16" s="72">
        <f>SUM(J17:J25)</f>
        <v>0</v>
      </c>
      <c r="K16" s="72">
        <f>SUM(K17:K25)</f>
        <v>0</v>
      </c>
      <c r="L16" s="72">
        <f>SUM(L17:L25)</f>
        <v>0</v>
      </c>
      <c r="M16" s="72">
        <f>SUM(M17:M25)</f>
        <v>0</v>
      </c>
      <c r="N16" s="72">
        <f>SUM(N17:N25)</f>
        <v>0</v>
      </c>
      <c r="O16" s="73">
        <f>SUM(D16:N16)</f>
        <v>6215560</v>
      </c>
      <c r="P16" s="74">
        <f>(O16/P$62)</f>
        <v>383.10897435897436</v>
      </c>
      <c r="Q16" s="75"/>
    </row>
    <row r="17" spans="1:17">
      <c r="A17" s="63"/>
      <c r="B17" s="64">
        <v>322</v>
      </c>
      <c r="C17" s="65" t="s">
        <v>151</v>
      </c>
      <c r="D17" s="66">
        <v>462379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>SUM(D17:N17)</f>
        <v>462379</v>
      </c>
      <c r="P17" s="67">
        <f>(O17/P$62)</f>
        <v>28.499691814595661</v>
      </c>
      <c r="Q17" s="68"/>
    </row>
    <row r="18" spans="1:17">
      <c r="A18" s="63"/>
      <c r="B18" s="64">
        <v>323.10000000000002</v>
      </c>
      <c r="C18" s="65" t="s">
        <v>20</v>
      </c>
      <c r="D18" s="66">
        <v>1522390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ref="O18:O25" si="1">SUM(D18:N18)</f>
        <v>1522390</v>
      </c>
      <c r="P18" s="67">
        <f>(O18/P$62)</f>
        <v>93.835675542406307</v>
      </c>
      <c r="Q18" s="68"/>
    </row>
    <row r="19" spans="1:17">
      <c r="A19" s="63"/>
      <c r="B19" s="64">
        <v>323.39999999999998</v>
      </c>
      <c r="C19" s="65" t="s">
        <v>21</v>
      </c>
      <c r="D19" s="66">
        <v>34382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34382</v>
      </c>
      <c r="P19" s="67">
        <f>(O19/P$62)</f>
        <v>2.119206114398422</v>
      </c>
      <c r="Q19" s="68"/>
    </row>
    <row r="20" spans="1:17">
      <c r="A20" s="63"/>
      <c r="B20" s="64">
        <v>323.7</v>
      </c>
      <c r="C20" s="65" t="s">
        <v>22</v>
      </c>
      <c r="D20" s="66">
        <v>231813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231813</v>
      </c>
      <c r="P20" s="67">
        <f>(O20/P$62)</f>
        <v>14.288276627218934</v>
      </c>
      <c r="Q20" s="68"/>
    </row>
    <row r="21" spans="1:17">
      <c r="A21" s="63"/>
      <c r="B21" s="64">
        <v>324.20999999999998</v>
      </c>
      <c r="C21" s="65" t="s">
        <v>23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844761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844761</v>
      </c>
      <c r="P21" s="67">
        <f>(O21/P$62)</f>
        <v>52.06860207100592</v>
      </c>
      <c r="Q21" s="68"/>
    </row>
    <row r="22" spans="1:17">
      <c r="A22" s="63"/>
      <c r="B22" s="64">
        <v>324.22000000000003</v>
      </c>
      <c r="C22" s="65" t="s">
        <v>24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10949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1"/>
        <v>10949</v>
      </c>
      <c r="P22" s="67">
        <f>(O22/P$62)</f>
        <v>0.67486439842209078</v>
      </c>
      <c r="Q22" s="68"/>
    </row>
    <row r="23" spans="1:17">
      <c r="A23" s="63"/>
      <c r="B23" s="64">
        <v>324.61</v>
      </c>
      <c r="C23" s="65" t="s">
        <v>25</v>
      </c>
      <c r="D23" s="66">
        <v>340375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1"/>
        <v>340375</v>
      </c>
      <c r="P23" s="67">
        <f>(O23/P$62)</f>
        <v>20.979721400394478</v>
      </c>
      <c r="Q23" s="68"/>
    </row>
    <row r="24" spans="1:17">
      <c r="A24" s="63"/>
      <c r="B24" s="64">
        <v>325.2</v>
      </c>
      <c r="C24" s="65" t="s">
        <v>28</v>
      </c>
      <c r="D24" s="66">
        <v>1044379</v>
      </c>
      <c r="E24" s="66">
        <v>0</v>
      </c>
      <c r="F24" s="66">
        <v>0</v>
      </c>
      <c r="G24" s="66">
        <v>0</v>
      </c>
      <c r="H24" s="66">
        <v>0</v>
      </c>
      <c r="I24" s="66">
        <v>1429374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1"/>
        <v>2473753</v>
      </c>
      <c r="P24" s="67">
        <f>(O24/P$62)</f>
        <v>152.47491370808677</v>
      </c>
      <c r="Q24" s="68"/>
    </row>
    <row r="25" spans="1:17">
      <c r="A25" s="63"/>
      <c r="B25" s="64">
        <v>329.5</v>
      </c>
      <c r="C25" s="65" t="s">
        <v>163</v>
      </c>
      <c r="D25" s="66">
        <v>294758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1"/>
        <v>294758</v>
      </c>
      <c r="P25" s="67">
        <f>(O25/P$62)</f>
        <v>18.168022682445759</v>
      </c>
      <c r="Q25" s="68"/>
    </row>
    <row r="26" spans="1:17" ht="15.75">
      <c r="A26" s="69" t="s">
        <v>153</v>
      </c>
      <c r="B26" s="70"/>
      <c r="C26" s="71"/>
      <c r="D26" s="72">
        <f>SUM(D27:D33)</f>
        <v>10168271</v>
      </c>
      <c r="E26" s="72">
        <f>SUM(E27:E33)</f>
        <v>0</v>
      </c>
      <c r="F26" s="72">
        <f>SUM(F27:F33)</f>
        <v>0</v>
      </c>
      <c r="G26" s="72">
        <f>SUM(G27:G33)</f>
        <v>0</v>
      </c>
      <c r="H26" s="72">
        <f>SUM(H27:H33)</f>
        <v>0</v>
      </c>
      <c r="I26" s="72">
        <f>SUM(I27:I33)</f>
        <v>0</v>
      </c>
      <c r="J26" s="72">
        <f>SUM(J27:J33)</f>
        <v>0</v>
      </c>
      <c r="K26" s="72">
        <f>SUM(K27:K33)</f>
        <v>0</v>
      </c>
      <c r="L26" s="72">
        <f>SUM(L27:L33)</f>
        <v>0</v>
      </c>
      <c r="M26" s="72">
        <f>SUM(M27:M33)</f>
        <v>0</v>
      </c>
      <c r="N26" s="72">
        <f>SUM(N27:N33)</f>
        <v>0</v>
      </c>
      <c r="O26" s="73">
        <f>SUM(D26:N26)</f>
        <v>10168271</v>
      </c>
      <c r="P26" s="74">
        <f>(O26/P$62)</f>
        <v>626.74254191321495</v>
      </c>
      <c r="Q26" s="75"/>
    </row>
    <row r="27" spans="1:17">
      <c r="A27" s="63"/>
      <c r="B27" s="64">
        <v>331.1</v>
      </c>
      <c r="C27" s="65" t="s">
        <v>137</v>
      </c>
      <c r="D27" s="66">
        <v>8023675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>SUM(D27:N27)</f>
        <v>8023675</v>
      </c>
      <c r="P27" s="67">
        <f>(O27/P$62)</f>
        <v>494.55590483234715</v>
      </c>
      <c r="Q27" s="68"/>
    </row>
    <row r="28" spans="1:17">
      <c r="A28" s="63"/>
      <c r="B28" s="64">
        <v>331.2</v>
      </c>
      <c r="C28" s="65" t="s">
        <v>30</v>
      </c>
      <c r="D28" s="66">
        <v>24777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>SUM(D28:N28)</f>
        <v>24777</v>
      </c>
      <c r="P28" s="67">
        <f>(O28/P$62)</f>
        <v>1.5271819526627219</v>
      </c>
      <c r="Q28" s="68"/>
    </row>
    <row r="29" spans="1:17">
      <c r="A29" s="63"/>
      <c r="B29" s="64">
        <v>335.14</v>
      </c>
      <c r="C29" s="65" t="s">
        <v>105</v>
      </c>
      <c r="D29" s="66">
        <v>40851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ref="O29:O32" si="2">SUM(D29:N29)</f>
        <v>40851</v>
      </c>
      <c r="P29" s="67">
        <f>(O29/P$62)</f>
        <v>2.5179363905325443</v>
      </c>
      <c r="Q29" s="68"/>
    </row>
    <row r="30" spans="1:17">
      <c r="A30" s="63"/>
      <c r="B30" s="64">
        <v>335.15</v>
      </c>
      <c r="C30" s="65" t="s">
        <v>106</v>
      </c>
      <c r="D30" s="66">
        <v>14000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2"/>
        <v>14000</v>
      </c>
      <c r="P30" s="67">
        <f>(O30/P$62)</f>
        <v>0.86291913214990135</v>
      </c>
      <c r="Q30" s="68"/>
    </row>
    <row r="31" spans="1:17">
      <c r="A31" s="63"/>
      <c r="B31" s="64">
        <v>335.18</v>
      </c>
      <c r="C31" s="65" t="s">
        <v>156</v>
      </c>
      <c r="D31" s="66">
        <v>1194198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2"/>
        <v>1194198</v>
      </c>
      <c r="P31" s="67">
        <f>(O31/P$62)</f>
        <v>73.606878698224847</v>
      </c>
      <c r="Q31" s="68"/>
    </row>
    <row r="32" spans="1:17">
      <c r="A32" s="63"/>
      <c r="B32" s="64">
        <v>335.19</v>
      </c>
      <c r="C32" s="65" t="s">
        <v>166</v>
      </c>
      <c r="D32" s="66">
        <v>715215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715215</v>
      </c>
      <c r="P32" s="67">
        <f>(O32/P$62)</f>
        <v>44.083764792899409</v>
      </c>
      <c r="Q32" s="68"/>
    </row>
    <row r="33" spans="1:17">
      <c r="A33" s="63"/>
      <c r="B33" s="64">
        <v>337.7</v>
      </c>
      <c r="C33" s="65" t="s">
        <v>43</v>
      </c>
      <c r="D33" s="66">
        <v>155555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ref="O33" si="3">SUM(D33:N33)</f>
        <v>155555</v>
      </c>
      <c r="P33" s="67">
        <f>(O33/P$62)</f>
        <v>9.5879561143984215</v>
      </c>
      <c r="Q33" s="68"/>
    </row>
    <row r="34" spans="1:17" ht="15.75">
      <c r="A34" s="69" t="s">
        <v>49</v>
      </c>
      <c r="B34" s="70"/>
      <c r="C34" s="71"/>
      <c r="D34" s="72">
        <f>SUM(D35:D42)</f>
        <v>315326</v>
      </c>
      <c r="E34" s="72">
        <f>SUM(E35:E42)</f>
        <v>0</v>
      </c>
      <c r="F34" s="72">
        <f>SUM(F35:F42)</f>
        <v>0</v>
      </c>
      <c r="G34" s="72">
        <f>SUM(G35:G42)</f>
        <v>0</v>
      </c>
      <c r="H34" s="72">
        <f>SUM(H35:H42)</f>
        <v>0</v>
      </c>
      <c r="I34" s="72">
        <f>SUM(I35:I42)</f>
        <v>3352285</v>
      </c>
      <c r="J34" s="72">
        <f>SUM(J35:J42)</f>
        <v>0</v>
      </c>
      <c r="K34" s="72">
        <f>SUM(K35:K42)</f>
        <v>0</v>
      </c>
      <c r="L34" s="72">
        <f>SUM(L35:L42)</f>
        <v>0</v>
      </c>
      <c r="M34" s="72">
        <f>SUM(M35:M42)</f>
        <v>0</v>
      </c>
      <c r="N34" s="72">
        <f>SUM(N35:N42)</f>
        <v>0</v>
      </c>
      <c r="O34" s="72">
        <f>SUM(D34:N34)</f>
        <v>3667611</v>
      </c>
      <c r="P34" s="74">
        <f>(O34/P$62)</f>
        <v>226.06083579881656</v>
      </c>
      <c r="Q34" s="75"/>
    </row>
    <row r="35" spans="1:17">
      <c r="A35" s="63"/>
      <c r="B35" s="64">
        <v>342.1</v>
      </c>
      <c r="C35" s="65" t="s">
        <v>52</v>
      </c>
      <c r="D35" s="66">
        <v>195981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ref="O35:O41" si="4">SUM(D35:N35)</f>
        <v>195981</v>
      </c>
      <c r="P35" s="67">
        <f>(O35/P$62)</f>
        <v>12.07969674556213</v>
      </c>
      <c r="Q35" s="68"/>
    </row>
    <row r="36" spans="1:17">
      <c r="A36" s="63"/>
      <c r="B36" s="64">
        <v>342.9</v>
      </c>
      <c r="C36" s="65" t="s">
        <v>93</v>
      </c>
      <c r="D36" s="66">
        <v>10135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4"/>
        <v>10135</v>
      </c>
      <c r="P36" s="67">
        <f>(O36/P$62)</f>
        <v>0.6246918145956607</v>
      </c>
      <c r="Q36" s="68"/>
    </row>
    <row r="37" spans="1:17">
      <c r="A37" s="63"/>
      <c r="B37" s="64">
        <v>343.3</v>
      </c>
      <c r="C37" s="65" t="s">
        <v>53</v>
      </c>
      <c r="D37" s="66">
        <v>0</v>
      </c>
      <c r="E37" s="66">
        <v>0</v>
      </c>
      <c r="F37" s="66">
        <v>0</v>
      </c>
      <c r="G37" s="66">
        <v>0</v>
      </c>
      <c r="H37" s="66">
        <v>0</v>
      </c>
      <c r="I37" s="66">
        <v>1612877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4"/>
        <v>1612877</v>
      </c>
      <c r="P37" s="67">
        <f>(O37/P$62)</f>
        <v>99.41303007889546</v>
      </c>
      <c r="Q37" s="68"/>
    </row>
    <row r="38" spans="1:17">
      <c r="A38" s="63"/>
      <c r="B38" s="64">
        <v>343.5</v>
      </c>
      <c r="C38" s="65" t="s">
        <v>55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1739408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4"/>
        <v>1739408</v>
      </c>
      <c r="P38" s="67">
        <f>(O38/P$62)</f>
        <v>107.2120315581854</v>
      </c>
      <c r="Q38" s="68"/>
    </row>
    <row r="39" spans="1:17">
      <c r="A39" s="63"/>
      <c r="B39" s="64">
        <v>344.9</v>
      </c>
      <c r="C39" s="65" t="s">
        <v>108</v>
      </c>
      <c r="D39" s="66">
        <v>87958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4"/>
        <v>87958</v>
      </c>
      <c r="P39" s="67">
        <f>(O39/P$62)</f>
        <v>5.4214743589743586</v>
      </c>
      <c r="Q39" s="68"/>
    </row>
    <row r="40" spans="1:17">
      <c r="A40" s="63"/>
      <c r="B40" s="64">
        <v>347.1</v>
      </c>
      <c r="C40" s="65" t="s">
        <v>56</v>
      </c>
      <c r="D40" s="66">
        <v>10392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4"/>
        <v>10392</v>
      </c>
      <c r="P40" s="67">
        <f>(O40/P$62)</f>
        <v>0.64053254437869822</v>
      </c>
      <c r="Q40" s="68"/>
    </row>
    <row r="41" spans="1:17">
      <c r="A41" s="63"/>
      <c r="B41" s="64">
        <v>347.2</v>
      </c>
      <c r="C41" s="65" t="s">
        <v>57</v>
      </c>
      <c r="D41" s="66">
        <v>10081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4"/>
        <v>10081</v>
      </c>
      <c r="P41" s="67">
        <f>(O41/P$62)</f>
        <v>0.62136341222879687</v>
      </c>
      <c r="Q41" s="68"/>
    </row>
    <row r="42" spans="1:17">
      <c r="A42" s="63"/>
      <c r="B42" s="64">
        <v>349</v>
      </c>
      <c r="C42" s="65" t="s">
        <v>158</v>
      </c>
      <c r="D42" s="66">
        <v>779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>SUM(D42:N42)</f>
        <v>779</v>
      </c>
      <c r="P42" s="67">
        <f>(O42/P$62)</f>
        <v>4.8015285996055229E-2</v>
      </c>
      <c r="Q42" s="68"/>
    </row>
    <row r="43" spans="1:17" ht="15.75">
      <c r="A43" s="69" t="s">
        <v>50</v>
      </c>
      <c r="B43" s="70"/>
      <c r="C43" s="71"/>
      <c r="D43" s="72">
        <f>SUM(D44:D47)</f>
        <v>86072</v>
      </c>
      <c r="E43" s="72">
        <f>SUM(E44:E47)</f>
        <v>0</v>
      </c>
      <c r="F43" s="72">
        <f>SUM(F44:F47)</f>
        <v>0</v>
      </c>
      <c r="G43" s="72">
        <f>SUM(G44:G47)</f>
        <v>0</v>
      </c>
      <c r="H43" s="72">
        <f>SUM(H44:H47)</f>
        <v>0</v>
      </c>
      <c r="I43" s="72">
        <f>SUM(I44:I47)</f>
        <v>0</v>
      </c>
      <c r="J43" s="72">
        <f>SUM(J44:J47)</f>
        <v>0</v>
      </c>
      <c r="K43" s="72">
        <f>SUM(K44:K47)</f>
        <v>0</v>
      </c>
      <c r="L43" s="72">
        <f>SUM(L44:L47)</f>
        <v>0</v>
      </c>
      <c r="M43" s="72">
        <f>SUM(M44:M47)</f>
        <v>0</v>
      </c>
      <c r="N43" s="72">
        <f>SUM(N44:N47)</f>
        <v>0</v>
      </c>
      <c r="O43" s="72">
        <f>SUM(D43:N43)</f>
        <v>86072</v>
      </c>
      <c r="P43" s="74">
        <f>(O43/P$62)</f>
        <v>5.305226824457594</v>
      </c>
      <c r="Q43" s="75"/>
    </row>
    <row r="44" spans="1:17">
      <c r="A44" s="76"/>
      <c r="B44" s="77">
        <v>351.1</v>
      </c>
      <c r="C44" s="78" t="s">
        <v>141</v>
      </c>
      <c r="D44" s="66">
        <v>17084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>SUM(D44:N44)</f>
        <v>17084</v>
      </c>
      <c r="P44" s="67">
        <f>(O44/P$62)</f>
        <v>1.0530078895463511</v>
      </c>
      <c r="Q44" s="68"/>
    </row>
    <row r="45" spans="1:17">
      <c r="A45" s="76"/>
      <c r="B45" s="77">
        <v>352</v>
      </c>
      <c r="C45" s="78" t="s">
        <v>61</v>
      </c>
      <c r="D45" s="66">
        <v>3275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ref="O45:O47" si="5">SUM(D45:N45)</f>
        <v>3275</v>
      </c>
      <c r="P45" s="67">
        <f>(O45/P$62)</f>
        <v>0.20186143984220908</v>
      </c>
      <c r="Q45" s="68"/>
    </row>
    <row r="46" spans="1:17">
      <c r="A46" s="76"/>
      <c r="B46" s="77">
        <v>354</v>
      </c>
      <c r="C46" s="78" t="s">
        <v>62</v>
      </c>
      <c r="D46" s="66">
        <v>63757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5"/>
        <v>63757</v>
      </c>
      <c r="P46" s="67">
        <f>(O46/P$62)</f>
        <v>3.9297953648915187</v>
      </c>
      <c r="Q46" s="68"/>
    </row>
    <row r="47" spans="1:17">
      <c r="A47" s="76"/>
      <c r="B47" s="77">
        <v>359</v>
      </c>
      <c r="C47" s="78" t="s">
        <v>63</v>
      </c>
      <c r="D47" s="66">
        <v>1956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5"/>
        <v>1956</v>
      </c>
      <c r="P47" s="67">
        <f>(O47/P$62)</f>
        <v>0.1205621301775148</v>
      </c>
      <c r="Q47" s="68"/>
    </row>
    <row r="48" spans="1:17" ht="15.75">
      <c r="A48" s="69" t="s">
        <v>4</v>
      </c>
      <c r="B48" s="70"/>
      <c r="C48" s="71"/>
      <c r="D48" s="72">
        <f>SUM(D49:D56)</f>
        <v>1108582</v>
      </c>
      <c r="E48" s="72">
        <f>SUM(E49:E56)</f>
        <v>145304</v>
      </c>
      <c r="F48" s="72">
        <f>SUM(F49:F56)</f>
        <v>0</v>
      </c>
      <c r="G48" s="72">
        <f>SUM(G49:G56)</f>
        <v>0</v>
      </c>
      <c r="H48" s="72">
        <f>SUM(H49:H56)</f>
        <v>0</v>
      </c>
      <c r="I48" s="72">
        <f>SUM(I49:I56)</f>
        <v>333193</v>
      </c>
      <c r="J48" s="72">
        <f>SUM(J49:J56)</f>
        <v>0</v>
      </c>
      <c r="K48" s="72">
        <f>SUM(K49:K56)</f>
        <v>1057193</v>
      </c>
      <c r="L48" s="72">
        <f>SUM(L49:L56)</f>
        <v>0</v>
      </c>
      <c r="M48" s="72">
        <f>SUM(M49:M56)</f>
        <v>0</v>
      </c>
      <c r="N48" s="72">
        <f>SUM(N49:N56)</f>
        <v>0</v>
      </c>
      <c r="O48" s="72">
        <f>SUM(D48:N48)</f>
        <v>2644272</v>
      </c>
      <c r="P48" s="74">
        <f>(O48/P$62)</f>
        <v>162.98520710059171</v>
      </c>
      <c r="Q48" s="75"/>
    </row>
    <row r="49" spans="1:120">
      <c r="A49" s="63"/>
      <c r="B49" s="64">
        <v>361.1</v>
      </c>
      <c r="C49" s="65" t="s">
        <v>64</v>
      </c>
      <c r="D49" s="66">
        <v>727747</v>
      </c>
      <c r="E49" s="66">
        <v>145304</v>
      </c>
      <c r="F49" s="66">
        <v>0</v>
      </c>
      <c r="G49" s="66">
        <v>0</v>
      </c>
      <c r="H49" s="66">
        <v>0</v>
      </c>
      <c r="I49" s="66">
        <v>311939</v>
      </c>
      <c r="J49" s="66">
        <v>0</v>
      </c>
      <c r="K49" s="66">
        <v>169679</v>
      </c>
      <c r="L49" s="66">
        <v>0</v>
      </c>
      <c r="M49" s="66">
        <v>0</v>
      </c>
      <c r="N49" s="66">
        <v>0</v>
      </c>
      <c r="O49" s="66">
        <f>SUM(D49:N49)</f>
        <v>1354669</v>
      </c>
      <c r="P49" s="67">
        <f>(O49/P$62)</f>
        <v>83.497842702169621</v>
      </c>
      <c r="Q49" s="68"/>
    </row>
    <row r="50" spans="1:120">
      <c r="A50" s="63"/>
      <c r="B50" s="64">
        <v>361.3</v>
      </c>
      <c r="C50" s="65" t="s">
        <v>66</v>
      </c>
      <c r="D50" s="66">
        <v>0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543428</v>
      </c>
      <c r="L50" s="66">
        <v>0</v>
      </c>
      <c r="M50" s="66">
        <v>0</v>
      </c>
      <c r="N50" s="66">
        <v>0</v>
      </c>
      <c r="O50" s="66">
        <f t="shared" ref="O50:O59" si="6">SUM(D50:N50)</f>
        <v>543428</v>
      </c>
      <c r="P50" s="67">
        <f>(O50/P$62)</f>
        <v>33.495315581854044</v>
      </c>
      <c r="Q50" s="68"/>
    </row>
    <row r="51" spans="1:120">
      <c r="A51" s="63"/>
      <c r="B51" s="64">
        <v>362</v>
      </c>
      <c r="C51" s="65" t="s">
        <v>67</v>
      </c>
      <c r="D51" s="66">
        <v>60793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6"/>
        <v>60793</v>
      </c>
      <c r="P51" s="67">
        <f>(O51/P$62)</f>
        <v>3.7471030571992112</v>
      </c>
      <c r="Q51" s="68"/>
    </row>
    <row r="52" spans="1:120">
      <c r="A52" s="63"/>
      <c r="B52" s="64">
        <v>364</v>
      </c>
      <c r="C52" s="65" t="s">
        <v>123</v>
      </c>
      <c r="D52" s="66">
        <v>49877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6"/>
        <v>49877</v>
      </c>
      <c r="P52" s="67">
        <f>(O52/P$62)</f>
        <v>3.0742726824457596</v>
      </c>
      <c r="Q52" s="68"/>
    </row>
    <row r="53" spans="1:120">
      <c r="A53" s="63"/>
      <c r="B53" s="64">
        <v>365</v>
      </c>
      <c r="C53" s="65" t="s">
        <v>110</v>
      </c>
      <c r="D53" s="66">
        <v>3657</v>
      </c>
      <c r="E53" s="66">
        <v>0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si="6"/>
        <v>3657</v>
      </c>
      <c r="P53" s="67">
        <f>(O53/P$62)</f>
        <v>0.22540680473372782</v>
      </c>
      <c r="Q53" s="68"/>
    </row>
    <row r="54" spans="1:120">
      <c r="A54" s="63"/>
      <c r="B54" s="64">
        <v>366</v>
      </c>
      <c r="C54" s="65" t="s">
        <v>69</v>
      </c>
      <c r="D54" s="66">
        <v>221405</v>
      </c>
      <c r="E54" s="66">
        <v>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si="6"/>
        <v>221405</v>
      </c>
      <c r="P54" s="67">
        <f>(O54/P$62)</f>
        <v>13.64675788954635</v>
      </c>
      <c r="Q54" s="68"/>
    </row>
    <row r="55" spans="1:120">
      <c r="A55" s="63"/>
      <c r="B55" s="64">
        <v>368</v>
      </c>
      <c r="C55" s="65" t="s">
        <v>70</v>
      </c>
      <c r="D55" s="66">
        <v>0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344086</v>
      </c>
      <c r="L55" s="66">
        <v>0</v>
      </c>
      <c r="M55" s="66">
        <v>0</v>
      </c>
      <c r="N55" s="66">
        <v>0</v>
      </c>
      <c r="O55" s="66">
        <f t="shared" si="6"/>
        <v>344086</v>
      </c>
      <c r="P55" s="67">
        <f>(O55/P$62)</f>
        <v>21.208456607495069</v>
      </c>
      <c r="Q55" s="68"/>
    </row>
    <row r="56" spans="1:120">
      <c r="A56" s="63"/>
      <c r="B56" s="64">
        <v>369.9</v>
      </c>
      <c r="C56" s="65" t="s">
        <v>71</v>
      </c>
      <c r="D56" s="66">
        <v>45103</v>
      </c>
      <c r="E56" s="66">
        <v>0</v>
      </c>
      <c r="F56" s="66">
        <v>0</v>
      </c>
      <c r="G56" s="66">
        <v>0</v>
      </c>
      <c r="H56" s="66">
        <v>0</v>
      </c>
      <c r="I56" s="66">
        <v>21254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 t="shared" si="6"/>
        <v>66357</v>
      </c>
      <c r="P56" s="67">
        <f>(O56/P$62)</f>
        <v>4.0900517751479288</v>
      </c>
      <c r="Q56" s="68"/>
    </row>
    <row r="57" spans="1:120" ht="15.75">
      <c r="A57" s="69" t="s">
        <v>51</v>
      </c>
      <c r="B57" s="70"/>
      <c r="C57" s="71"/>
      <c r="D57" s="72">
        <f>SUM(D58:D59)</f>
        <v>2186397</v>
      </c>
      <c r="E57" s="72">
        <f>SUM(E58:E59)</f>
        <v>0</v>
      </c>
      <c r="F57" s="72">
        <f>SUM(F58:F59)</f>
        <v>0</v>
      </c>
      <c r="G57" s="72">
        <f>SUM(G58:G59)</f>
        <v>0</v>
      </c>
      <c r="H57" s="72">
        <f>SUM(H58:H59)</f>
        <v>0</v>
      </c>
      <c r="I57" s="72">
        <f>SUM(I58:I59)</f>
        <v>11339693</v>
      </c>
      <c r="J57" s="72">
        <f>SUM(J58:J59)</f>
        <v>0</v>
      </c>
      <c r="K57" s="72">
        <f>SUM(K58:K59)</f>
        <v>0</v>
      </c>
      <c r="L57" s="72">
        <f>SUM(L58:L59)</f>
        <v>0</v>
      </c>
      <c r="M57" s="72">
        <f>SUM(M58:M59)</f>
        <v>0</v>
      </c>
      <c r="N57" s="72">
        <f>SUM(N58:N59)</f>
        <v>0</v>
      </c>
      <c r="O57" s="72">
        <f t="shared" si="6"/>
        <v>13526090</v>
      </c>
      <c r="P57" s="74">
        <f>(O57/P$62)</f>
        <v>833.70870315581851</v>
      </c>
      <c r="Q57" s="68"/>
    </row>
    <row r="58" spans="1:120">
      <c r="A58" s="63"/>
      <c r="B58" s="64">
        <v>381</v>
      </c>
      <c r="C58" s="65" t="s">
        <v>72</v>
      </c>
      <c r="D58" s="66">
        <v>1726600</v>
      </c>
      <c r="E58" s="66">
        <v>0</v>
      </c>
      <c r="F58" s="66">
        <v>0</v>
      </c>
      <c r="G58" s="66">
        <v>0</v>
      </c>
      <c r="H58" s="66">
        <v>0</v>
      </c>
      <c r="I58" s="66">
        <v>11339693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6"/>
        <v>13066293</v>
      </c>
      <c r="P58" s="67">
        <f>(O58/P$62)</f>
        <v>805.36815828402371</v>
      </c>
      <c r="Q58" s="68"/>
    </row>
    <row r="59" spans="1:120" ht="15.75" thickBot="1">
      <c r="A59" s="63"/>
      <c r="B59" s="64">
        <v>382</v>
      </c>
      <c r="C59" s="65" t="s">
        <v>94</v>
      </c>
      <c r="D59" s="66">
        <v>459797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 t="shared" si="6"/>
        <v>459797</v>
      </c>
      <c r="P59" s="67">
        <f>(O59/P$62)</f>
        <v>28.340544871794872</v>
      </c>
      <c r="Q59" s="68"/>
    </row>
    <row r="60" spans="1:120" ht="16.5" thickBot="1">
      <c r="A60" s="79" t="s">
        <v>58</v>
      </c>
      <c r="B60" s="80"/>
      <c r="C60" s="81"/>
      <c r="D60" s="82">
        <f>SUM(D5,D16,D26,D34,D43,D48,D57)</f>
        <v>25201502</v>
      </c>
      <c r="E60" s="82">
        <f>SUM(E5,E16,E26,E34,E43,E48,E57)</f>
        <v>2127887</v>
      </c>
      <c r="F60" s="82">
        <f>SUM(F5,F16,F26,F34,F43,F48,F57)</f>
        <v>0</v>
      </c>
      <c r="G60" s="82">
        <f>SUM(G5,G16,G26,G34,G43,G48,G57)</f>
        <v>0</v>
      </c>
      <c r="H60" s="82">
        <f>SUM(H5,H16,H26,H34,H43,H48,H57)</f>
        <v>0</v>
      </c>
      <c r="I60" s="82">
        <f>SUM(I5,I16,I26,I34,I43,I48,I57)</f>
        <v>17310255</v>
      </c>
      <c r="J60" s="82">
        <f>SUM(J5,J16,J26,J34,J43,J48,J57)</f>
        <v>0</v>
      </c>
      <c r="K60" s="82">
        <f>SUM(K5,K16,K26,K34,K43,K48,K57)</f>
        <v>1200401</v>
      </c>
      <c r="L60" s="82">
        <f>SUM(L5,L16,L26,L34,L43,L48,L57)</f>
        <v>0</v>
      </c>
      <c r="M60" s="82">
        <f>SUM(M5,M16,M26,M34,M43,M48,M57)</f>
        <v>0</v>
      </c>
      <c r="N60" s="82">
        <f>SUM(N5,N16,N26,N34,N43,N48,N57)</f>
        <v>0</v>
      </c>
      <c r="O60" s="82">
        <f>SUM(D60:N60)</f>
        <v>45840045</v>
      </c>
      <c r="P60" s="83">
        <f>(O60/P$62)</f>
        <v>2825.4465606508875</v>
      </c>
      <c r="Q60" s="61"/>
      <c r="R60" s="84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1"/>
      <c r="CA60" s="51"/>
      <c r="CB60" s="51"/>
      <c r="CC60" s="51"/>
      <c r="CD60" s="51"/>
      <c r="CE60" s="51"/>
      <c r="CF60" s="51"/>
      <c r="CG60" s="51"/>
      <c r="CH60" s="51"/>
      <c r="CI60" s="51"/>
      <c r="CJ60" s="51"/>
      <c r="CK60" s="51"/>
      <c r="CL60" s="51"/>
      <c r="CM60" s="51"/>
      <c r="CN60" s="51"/>
      <c r="CO60" s="51"/>
      <c r="CP60" s="51"/>
      <c r="CQ60" s="51"/>
      <c r="CR60" s="51"/>
      <c r="CS60" s="51"/>
      <c r="CT60" s="51"/>
      <c r="CU60" s="51"/>
      <c r="CV60" s="51"/>
      <c r="CW60" s="51"/>
      <c r="CX60" s="51"/>
      <c r="CY60" s="51"/>
      <c r="CZ60" s="51"/>
      <c r="DA60" s="51"/>
      <c r="DB60" s="51"/>
      <c r="DC60" s="51"/>
      <c r="DD60" s="51"/>
      <c r="DE60" s="51"/>
      <c r="DF60" s="51"/>
      <c r="DG60" s="51"/>
      <c r="DH60" s="51"/>
      <c r="DI60" s="51"/>
      <c r="DJ60" s="51"/>
      <c r="DK60" s="51"/>
      <c r="DL60" s="51"/>
      <c r="DM60" s="51"/>
      <c r="DN60" s="51"/>
      <c r="DO60" s="51"/>
      <c r="DP60" s="51"/>
    </row>
    <row r="61" spans="1:120">
      <c r="A61" s="85"/>
      <c r="B61" s="86"/>
      <c r="C61" s="86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8"/>
    </row>
    <row r="62" spans="1:120">
      <c r="A62" s="89"/>
      <c r="B62" s="90"/>
      <c r="C62" s="90"/>
      <c r="D62" s="91"/>
      <c r="E62" s="91"/>
      <c r="F62" s="91"/>
      <c r="G62" s="91"/>
      <c r="H62" s="91"/>
      <c r="I62" s="91"/>
      <c r="J62" s="91"/>
      <c r="K62" s="91"/>
      <c r="L62" s="91"/>
      <c r="M62" s="94" t="s">
        <v>167</v>
      </c>
      <c r="N62" s="94"/>
      <c r="O62" s="94"/>
      <c r="P62" s="92">
        <v>16224</v>
      </c>
    </row>
    <row r="63" spans="1:120">
      <c r="A63" s="95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7"/>
    </row>
    <row r="64" spans="1:120" ht="15.75" customHeight="1" thickBot="1">
      <c r="A64" s="98" t="s">
        <v>88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100"/>
    </row>
  </sheetData>
  <mergeCells count="10">
    <mergeCell ref="M62:O62"/>
    <mergeCell ref="A63:P63"/>
    <mergeCell ref="A64:P6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75</v>
      </c>
      <c r="B3" s="108"/>
      <c r="C3" s="109"/>
      <c r="D3" s="128" t="s">
        <v>45</v>
      </c>
      <c r="E3" s="129"/>
      <c r="F3" s="129"/>
      <c r="G3" s="129"/>
      <c r="H3" s="130"/>
      <c r="I3" s="128" t="s">
        <v>46</v>
      </c>
      <c r="J3" s="130"/>
      <c r="K3" s="128" t="s">
        <v>48</v>
      </c>
      <c r="L3" s="130"/>
      <c r="M3" s="36"/>
      <c r="N3" s="37"/>
      <c r="O3" s="131" t="s">
        <v>80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4706646</v>
      </c>
      <c r="E5" s="27">
        <f t="shared" si="0"/>
        <v>1191905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5898551</v>
      </c>
      <c r="O5" s="33">
        <f t="shared" ref="O5:O36" si="1">(N5/O$68)</f>
        <v>416.91765620582413</v>
      </c>
      <c r="P5" s="6"/>
    </row>
    <row r="6" spans="1:133">
      <c r="A6" s="12"/>
      <c r="B6" s="25">
        <v>311</v>
      </c>
      <c r="C6" s="20" t="s">
        <v>3</v>
      </c>
      <c r="D6" s="46">
        <v>2541325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2541325</v>
      </c>
      <c r="O6" s="47">
        <f t="shared" si="1"/>
        <v>179.62432852700027</v>
      </c>
      <c r="P6" s="9"/>
    </row>
    <row r="7" spans="1:133">
      <c r="A7" s="12"/>
      <c r="B7" s="25">
        <v>312.10000000000002</v>
      </c>
      <c r="C7" s="20" t="s">
        <v>97</v>
      </c>
      <c r="D7" s="46">
        <v>144084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144084</v>
      </c>
      <c r="O7" s="47">
        <f t="shared" si="1"/>
        <v>10.184054283290925</v>
      </c>
      <c r="P7" s="9"/>
    </row>
    <row r="8" spans="1:133">
      <c r="A8" s="12"/>
      <c r="B8" s="25">
        <v>312.3</v>
      </c>
      <c r="C8" s="20" t="s">
        <v>11</v>
      </c>
      <c r="D8" s="46">
        <v>17601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17601</v>
      </c>
      <c r="O8" s="47">
        <f t="shared" si="1"/>
        <v>1.2440627650551315</v>
      </c>
      <c r="P8" s="9"/>
    </row>
    <row r="9" spans="1:133">
      <c r="A9" s="12"/>
      <c r="B9" s="25">
        <v>312.52</v>
      </c>
      <c r="C9" s="20" t="s">
        <v>101</v>
      </c>
      <c r="D9" s="46">
        <v>88482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88482</v>
      </c>
      <c r="O9" s="47">
        <f t="shared" si="1"/>
        <v>6.2540288379983036</v>
      </c>
      <c r="P9" s="9"/>
    </row>
    <row r="10" spans="1:133">
      <c r="A10" s="12"/>
      <c r="B10" s="25">
        <v>312.60000000000002</v>
      </c>
      <c r="C10" s="20" t="s">
        <v>13</v>
      </c>
      <c r="D10" s="46">
        <v>0</v>
      </c>
      <c r="E10" s="46">
        <v>1191905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1191905</v>
      </c>
      <c r="O10" s="47">
        <f t="shared" si="1"/>
        <v>84.245476392422958</v>
      </c>
      <c r="P10" s="9"/>
    </row>
    <row r="11" spans="1:133">
      <c r="A11" s="12"/>
      <c r="B11" s="25">
        <v>314.10000000000002</v>
      </c>
      <c r="C11" s="20" t="s">
        <v>14</v>
      </c>
      <c r="D11" s="46">
        <v>955588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955588</v>
      </c>
      <c r="O11" s="47">
        <f t="shared" si="1"/>
        <v>67.542267458297999</v>
      </c>
      <c r="P11" s="9"/>
    </row>
    <row r="12" spans="1:133">
      <c r="A12" s="12"/>
      <c r="B12" s="25">
        <v>314.3</v>
      </c>
      <c r="C12" s="20" t="s">
        <v>15</v>
      </c>
      <c r="D12" s="46">
        <v>163994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163994</v>
      </c>
      <c r="O12" s="47">
        <f t="shared" si="1"/>
        <v>11.591320327961549</v>
      </c>
      <c r="P12" s="9"/>
    </row>
    <row r="13" spans="1:133">
      <c r="A13" s="12"/>
      <c r="B13" s="25">
        <v>314.39999999999998</v>
      </c>
      <c r="C13" s="20" t="s">
        <v>16</v>
      </c>
      <c r="D13" s="46">
        <v>21475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21475</v>
      </c>
      <c r="O13" s="47">
        <f t="shared" si="1"/>
        <v>1.5178823862029969</v>
      </c>
      <c r="P13" s="9"/>
    </row>
    <row r="14" spans="1:133">
      <c r="A14" s="12"/>
      <c r="B14" s="25">
        <v>315</v>
      </c>
      <c r="C14" s="20" t="s">
        <v>102</v>
      </c>
      <c r="D14" s="46">
        <v>722946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722946</v>
      </c>
      <c r="O14" s="47">
        <f t="shared" si="1"/>
        <v>51.09881255301103</v>
      </c>
      <c r="P14" s="9"/>
    </row>
    <row r="15" spans="1:133">
      <c r="A15" s="12"/>
      <c r="B15" s="25">
        <v>316</v>
      </c>
      <c r="C15" s="20" t="s">
        <v>103</v>
      </c>
      <c r="D15" s="46">
        <v>51151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51151</v>
      </c>
      <c r="O15" s="47">
        <f t="shared" si="1"/>
        <v>3.6154226745829798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SUM(D17:D27)</f>
        <v>2666267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161466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2827733</v>
      </c>
      <c r="O16" s="45">
        <f t="shared" si="1"/>
        <v>199.86803788521345</v>
      </c>
      <c r="P16" s="10"/>
    </row>
    <row r="17" spans="1:16">
      <c r="A17" s="12"/>
      <c r="B17" s="25">
        <v>322</v>
      </c>
      <c r="C17" s="20" t="s">
        <v>0</v>
      </c>
      <c r="D17" s="46">
        <v>266152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266152</v>
      </c>
      <c r="O17" s="47">
        <f t="shared" si="1"/>
        <v>18.811987560079164</v>
      </c>
      <c r="P17" s="9"/>
    </row>
    <row r="18" spans="1:16">
      <c r="A18" s="12"/>
      <c r="B18" s="25">
        <v>323.10000000000002</v>
      </c>
      <c r="C18" s="20" t="s">
        <v>20</v>
      </c>
      <c r="D18" s="46">
        <v>1198983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6" si="4">SUM(D18:M18)</f>
        <v>1198983</v>
      </c>
      <c r="O18" s="47">
        <f t="shared" si="1"/>
        <v>84.745759117896526</v>
      </c>
      <c r="P18" s="9"/>
    </row>
    <row r="19" spans="1:16">
      <c r="A19" s="12"/>
      <c r="B19" s="25">
        <v>323.39999999999998</v>
      </c>
      <c r="C19" s="20" t="s">
        <v>21</v>
      </c>
      <c r="D19" s="46">
        <v>27020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27020</v>
      </c>
      <c r="O19" s="47">
        <f t="shared" si="1"/>
        <v>1.9098105739327114</v>
      </c>
      <c r="P19" s="9"/>
    </row>
    <row r="20" spans="1:16">
      <c r="A20" s="12"/>
      <c r="B20" s="25">
        <v>323.7</v>
      </c>
      <c r="C20" s="20" t="s">
        <v>22</v>
      </c>
      <c r="D20" s="46">
        <v>169148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169148</v>
      </c>
      <c r="O20" s="47">
        <f t="shared" si="1"/>
        <v>11.955612100650269</v>
      </c>
      <c r="P20" s="9"/>
    </row>
    <row r="21" spans="1:16">
      <c r="A21" s="12"/>
      <c r="B21" s="25">
        <v>324.20999999999998</v>
      </c>
      <c r="C21" s="20" t="s">
        <v>23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12166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12166</v>
      </c>
      <c r="O21" s="47">
        <f t="shared" si="1"/>
        <v>0.8599095278484592</v>
      </c>
      <c r="P21" s="9"/>
    </row>
    <row r="22" spans="1:16">
      <c r="A22" s="12"/>
      <c r="B22" s="25">
        <v>324.22000000000003</v>
      </c>
      <c r="C22" s="20" t="s">
        <v>24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149300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149300</v>
      </c>
      <c r="O22" s="47">
        <f t="shared" si="1"/>
        <v>10.552728300819904</v>
      </c>
      <c r="P22" s="9"/>
    </row>
    <row r="23" spans="1:16">
      <c r="A23" s="12"/>
      <c r="B23" s="25">
        <v>324.61</v>
      </c>
      <c r="C23" s="20" t="s">
        <v>25</v>
      </c>
      <c r="D23" s="46">
        <v>100751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100751</v>
      </c>
      <c r="O23" s="47">
        <f t="shared" si="1"/>
        <v>7.1212185467910656</v>
      </c>
      <c r="P23" s="9"/>
    </row>
    <row r="24" spans="1:16">
      <c r="A24" s="12"/>
      <c r="B24" s="25">
        <v>324.70999999999998</v>
      </c>
      <c r="C24" s="20" t="s">
        <v>26</v>
      </c>
      <c r="D24" s="46">
        <v>5250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5250</v>
      </c>
      <c r="O24" s="47">
        <f t="shared" si="1"/>
        <v>0.3710771840542833</v>
      </c>
      <c r="P24" s="9"/>
    </row>
    <row r="25" spans="1:16">
      <c r="A25" s="12"/>
      <c r="B25" s="25">
        <v>325.10000000000002</v>
      </c>
      <c r="C25" s="20" t="s">
        <v>27</v>
      </c>
      <c r="D25" s="46">
        <v>1021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1021</v>
      </c>
      <c r="O25" s="47">
        <f t="shared" si="1"/>
        <v>7.2165677127509195E-2</v>
      </c>
      <c r="P25" s="9"/>
    </row>
    <row r="26" spans="1:16">
      <c r="A26" s="12"/>
      <c r="B26" s="25">
        <v>325.2</v>
      </c>
      <c r="C26" s="20" t="s">
        <v>28</v>
      </c>
      <c r="D26" s="46">
        <v>731647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731647</v>
      </c>
      <c r="O26" s="47">
        <f t="shared" si="1"/>
        <v>51.713811139383658</v>
      </c>
      <c r="P26" s="9"/>
    </row>
    <row r="27" spans="1:16">
      <c r="A27" s="12"/>
      <c r="B27" s="25">
        <v>329</v>
      </c>
      <c r="C27" s="20" t="s">
        <v>29</v>
      </c>
      <c r="D27" s="46">
        <v>166295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9" si="5">SUM(D27:M27)</f>
        <v>166295</v>
      </c>
      <c r="O27" s="47">
        <f t="shared" si="1"/>
        <v>11.753958156629912</v>
      </c>
      <c r="P27" s="9"/>
    </row>
    <row r="28" spans="1:16" ht="15.75">
      <c r="A28" s="29" t="s">
        <v>31</v>
      </c>
      <c r="B28" s="30"/>
      <c r="C28" s="31"/>
      <c r="D28" s="32">
        <f t="shared" ref="D28:M28" si="6">SUM(D29:D38)</f>
        <v>2331525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44">
        <f t="shared" si="5"/>
        <v>2331525</v>
      </c>
      <c r="O28" s="45">
        <f t="shared" si="1"/>
        <v>164.79537743850722</v>
      </c>
      <c r="P28" s="10"/>
    </row>
    <row r="29" spans="1:16">
      <c r="A29" s="12"/>
      <c r="B29" s="25">
        <v>331.2</v>
      </c>
      <c r="C29" s="20" t="s">
        <v>30</v>
      </c>
      <c r="D29" s="46">
        <v>9823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9823</v>
      </c>
      <c r="O29" s="47">
        <f t="shared" si="1"/>
        <v>0.69430308170766186</v>
      </c>
      <c r="P29" s="9"/>
    </row>
    <row r="30" spans="1:16">
      <c r="A30" s="12"/>
      <c r="B30" s="25">
        <v>331.49</v>
      </c>
      <c r="C30" s="20" t="s">
        <v>33</v>
      </c>
      <c r="D30" s="46">
        <v>979117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979117</v>
      </c>
      <c r="O30" s="47">
        <f t="shared" si="1"/>
        <v>69.205329375176703</v>
      </c>
      <c r="P30" s="9"/>
    </row>
    <row r="31" spans="1:16">
      <c r="A31" s="12"/>
      <c r="B31" s="25">
        <v>331.9</v>
      </c>
      <c r="C31" s="20" t="s">
        <v>32</v>
      </c>
      <c r="D31" s="46">
        <v>226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226</v>
      </c>
      <c r="O31" s="47">
        <f t="shared" si="1"/>
        <v>1.5973989256432005E-2</v>
      </c>
      <c r="P31" s="9"/>
    </row>
    <row r="32" spans="1:16">
      <c r="A32" s="12"/>
      <c r="B32" s="25">
        <v>335.12</v>
      </c>
      <c r="C32" s="20" t="s">
        <v>104</v>
      </c>
      <c r="D32" s="46">
        <v>377195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377195</v>
      </c>
      <c r="O32" s="47">
        <f t="shared" si="1"/>
        <v>26.660658750353406</v>
      </c>
      <c r="P32" s="9"/>
    </row>
    <row r="33" spans="1:16">
      <c r="A33" s="12"/>
      <c r="B33" s="25">
        <v>335.14</v>
      </c>
      <c r="C33" s="20" t="s">
        <v>105</v>
      </c>
      <c r="D33" s="46">
        <v>42684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42684</v>
      </c>
      <c r="O33" s="47">
        <f t="shared" si="1"/>
        <v>3.01696352841391</v>
      </c>
      <c r="P33" s="9"/>
    </row>
    <row r="34" spans="1:16">
      <c r="A34" s="12"/>
      <c r="B34" s="25">
        <v>335.15</v>
      </c>
      <c r="C34" s="20" t="s">
        <v>106</v>
      </c>
      <c r="D34" s="46">
        <v>8023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8023</v>
      </c>
      <c r="O34" s="47">
        <f t="shared" si="1"/>
        <v>0.56707661860333614</v>
      </c>
      <c r="P34" s="9"/>
    </row>
    <row r="35" spans="1:16">
      <c r="A35" s="12"/>
      <c r="B35" s="25">
        <v>335.18</v>
      </c>
      <c r="C35" s="20" t="s">
        <v>107</v>
      </c>
      <c r="D35" s="46">
        <v>732526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732526</v>
      </c>
      <c r="O35" s="47">
        <f t="shared" si="1"/>
        <v>51.775940062199602</v>
      </c>
      <c r="P35" s="9"/>
    </row>
    <row r="36" spans="1:16">
      <c r="A36" s="12"/>
      <c r="B36" s="25">
        <v>335.49</v>
      </c>
      <c r="C36" s="20" t="s">
        <v>40</v>
      </c>
      <c r="D36" s="46">
        <v>44284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44284</v>
      </c>
      <c r="O36" s="47">
        <f t="shared" si="1"/>
        <v>3.1300537178399774</v>
      </c>
      <c r="P36" s="9"/>
    </row>
    <row r="37" spans="1:16">
      <c r="A37" s="12"/>
      <c r="B37" s="25">
        <v>337.7</v>
      </c>
      <c r="C37" s="20" t="s">
        <v>43</v>
      </c>
      <c r="D37" s="46">
        <v>124103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124103</v>
      </c>
      <c r="O37" s="47">
        <f t="shared" ref="O37:O66" si="7">(N37/O$68)</f>
        <v>8.7717698614645183</v>
      </c>
      <c r="P37" s="9"/>
    </row>
    <row r="38" spans="1:16">
      <c r="A38" s="12"/>
      <c r="B38" s="25">
        <v>338</v>
      </c>
      <c r="C38" s="20" t="s">
        <v>44</v>
      </c>
      <c r="D38" s="46">
        <v>13544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13544</v>
      </c>
      <c r="O38" s="47">
        <f t="shared" si="7"/>
        <v>0.95730845349165961</v>
      </c>
      <c r="P38" s="9"/>
    </row>
    <row r="39" spans="1:16" ht="15.75">
      <c r="A39" s="29" t="s">
        <v>49</v>
      </c>
      <c r="B39" s="30"/>
      <c r="C39" s="31"/>
      <c r="D39" s="32">
        <f t="shared" ref="D39:M39" si="8">SUM(D40:D48)</f>
        <v>211456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2245805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si="5"/>
        <v>2457261</v>
      </c>
      <c r="O39" s="45">
        <f t="shared" si="7"/>
        <v>173.6825699745547</v>
      </c>
      <c r="P39" s="10"/>
    </row>
    <row r="40" spans="1:16">
      <c r="A40" s="12"/>
      <c r="B40" s="25">
        <v>342.1</v>
      </c>
      <c r="C40" s="20" t="s">
        <v>52</v>
      </c>
      <c r="D40" s="46">
        <v>141534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8" si="9">SUM(D40:M40)</f>
        <v>141534</v>
      </c>
      <c r="O40" s="47">
        <f t="shared" si="7"/>
        <v>10.003816793893129</v>
      </c>
      <c r="P40" s="9"/>
    </row>
    <row r="41" spans="1:16">
      <c r="A41" s="12"/>
      <c r="B41" s="25">
        <v>342.9</v>
      </c>
      <c r="C41" s="20" t="s">
        <v>93</v>
      </c>
      <c r="D41" s="46">
        <v>18530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18530</v>
      </c>
      <c r="O41" s="47">
        <f t="shared" si="7"/>
        <v>1.3097257562906417</v>
      </c>
      <c r="P41" s="9"/>
    </row>
    <row r="42" spans="1:16">
      <c r="A42" s="12"/>
      <c r="B42" s="25">
        <v>343.3</v>
      </c>
      <c r="C42" s="20" t="s">
        <v>53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1113378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1113378</v>
      </c>
      <c r="O42" s="47">
        <f t="shared" si="7"/>
        <v>78.695080576759963</v>
      </c>
      <c r="P42" s="9"/>
    </row>
    <row r="43" spans="1:16">
      <c r="A43" s="12"/>
      <c r="B43" s="25">
        <v>343.4</v>
      </c>
      <c r="C43" s="20" t="s">
        <v>54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364311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364311</v>
      </c>
      <c r="O43" s="47">
        <f t="shared" si="7"/>
        <v>25.75</v>
      </c>
      <c r="P43" s="9"/>
    </row>
    <row r="44" spans="1:16">
      <c r="A44" s="12"/>
      <c r="B44" s="25">
        <v>343.5</v>
      </c>
      <c r="C44" s="20" t="s">
        <v>55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768116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768116</v>
      </c>
      <c r="O44" s="47">
        <f t="shared" si="7"/>
        <v>54.291489963245688</v>
      </c>
      <c r="P44" s="9"/>
    </row>
    <row r="45" spans="1:16">
      <c r="A45" s="12"/>
      <c r="B45" s="25">
        <v>344.9</v>
      </c>
      <c r="C45" s="20" t="s">
        <v>108</v>
      </c>
      <c r="D45" s="46">
        <v>39447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39447</v>
      </c>
      <c r="O45" s="47">
        <f t="shared" si="7"/>
        <v>2.7881679389312977</v>
      </c>
      <c r="P45" s="9"/>
    </row>
    <row r="46" spans="1:16">
      <c r="A46" s="12"/>
      <c r="B46" s="25">
        <v>347.1</v>
      </c>
      <c r="C46" s="20" t="s">
        <v>56</v>
      </c>
      <c r="D46" s="46">
        <v>8106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8106</v>
      </c>
      <c r="O46" s="47">
        <f t="shared" si="7"/>
        <v>0.57294317217981339</v>
      </c>
      <c r="P46" s="9"/>
    </row>
    <row r="47" spans="1:16">
      <c r="A47" s="12"/>
      <c r="B47" s="25">
        <v>347.2</v>
      </c>
      <c r="C47" s="20" t="s">
        <v>57</v>
      </c>
      <c r="D47" s="46">
        <v>3575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3575</v>
      </c>
      <c r="O47" s="47">
        <f t="shared" si="7"/>
        <v>0.25268589199886909</v>
      </c>
      <c r="P47" s="9"/>
    </row>
    <row r="48" spans="1:16">
      <c r="A48" s="12"/>
      <c r="B48" s="25">
        <v>349</v>
      </c>
      <c r="C48" s="20" t="s">
        <v>1</v>
      </c>
      <c r="D48" s="46">
        <v>264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264</v>
      </c>
      <c r="O48" s="47">
        <f t="shared" si="7"/>
        <v>1.8659881255301103E-2</v>
      </c>
      <c r="P48" s="9"/>
    </row>
    <row r="49" spans="1:16" ht="15.75">
      <c r="A49" s="29" t="s">
        <v>50</v>
      </c>
      <c r="B49" s="30"/>
      <c r="C49" s="31"/>
      <c r="D49" s="32">
        <f t="shared" ref="D49:M49" si="10">SUM(D50:D52)</f>
        <v>46955</v>
      </c>
      <c r="E49" s="32">
        <f t="shared" si="10"/>
        <v>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54" si="11">SUM(D49:M49)</f>
        <v>46955</v>
      </c>
      <c r="O49" s="45">
        <f t="shared" si="7"/>
        <v>3.3188436528131184</v>
      </c>
      <c r="P49" s="10"/>
    </row>
    <row r="50" spans="1:16">
      <c r="A50" s="13"/>
      <c r="B50" s="39">
        <v>351.5</v>
      </c>
      <c r="C50" s="21" t="s">
        <v>60</v>
      </c>
      <c r="D50" s="46">
        <v>30855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30855</v>
      </c>
      <c r="O50" s="47">
        <f t="shared" si="7"/>
        <v>2.1808736217133164</v>
      </c>
      <c r="P50" s="9"/>
    </row>
    <row r="51" spans="1:16">
      <c r="A51" s="13"/>
      <c r="B51" s="39">
        <v>352</v>
      </c>
      <c r="C51" s="21" t="s">
        <v>61</v>
      </c>
      <c r="D51" s="46">
        <v>4605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4605</v>
      </c>
      <c r="O51" s="47">
        <f t="shared" si="7"/>
        <v>0.32548770144189992</v>
      </c>
      <c r="P51" s="9"/>
    </row>
    <row r="52" spans="1:16">
      <c r="A52" s="13"/>
      <c r="B52" s="39">
        <v>354</v>
      </c>
      <c r="C52" s="21" t="s">
        <v>62</v>
      </c>
      <c r="D52" s="46">
        <v>11495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11495</v>
      </c>
      <c r="O52" s="47">
        <f t="shared" si="7"/>
        <v>0.81248232965790212</v>
      </c>
      <c r="P52" s="9"/>
    </row>
    <row r="53" spans="1:16" ht="15.75">
      <c r="A53" s="29" t="s">
        <v>4</v>
      </c>
      <c r="B53" s="30"/>
      <c r="C53" s="31"/>
      <c r="D53" s="32">
        <f t="shared" ref="D53:M53" si="12">SUM(D54:D62)</f>
        <v>170002</v>
      </c>
      <c r="E53" s="32">
        <f t="shared" si="12"/>
        <v>636</v>
      </c>
      <c r="F53" s="32">
        <f t="shared" si="12"/>
        <v>0</v>
      </c>
      <c r="G53" s="32">
        <f t="shared" si="12"/>
        <v>0</v>
      </c>
      <c r="H53" s="32">
        <f t="shared" si="12"/>
        <v>0</v>
      </c>
      <c r="I53" s="32">
        <f t="shared" si="12"/>
        <v>-4604</v>
      </c>
      <c r="J53" s="32">
        <f t="shared" si="12"/>
        <v>0</v>
      </c>
      <c r="K53" s="32">
        <f t="shared" si="12"/>
        <v>1132501</v>
      </c>
      <c r="L53" s="32">
        <f t="shared" si="12"/>
        <v>0</v>
      </c>
      <c r="M53" s="32">
        <f t="shared" si="12"/>
        <v>0</v>
      </c>
      <c r="N53" s="32">
        <f t="shared" si="11"/>
        <v>1298535</v>
      </c>
      <c r="O53" s="45">
        <f t="shared" si="7"/>
        <v>91.782230703986428</v>
      </c>
      <c r="P53" s="10"/>
    </row>
    <row r="54" spans="1:16">
      <c r="A54" s="12"/>
      <c r="B54" s="25">
        <v>361.1</v>
      </c>
      <c r="C54" s="20" t="s">
        <v>64</v>
      </c>
      <c r="D54" s="46">
        <v>3035</v>
      </c>
      <c r="E54" s="46">
        <v>636</v>
      </c>
      <c r="F54" s="46">
        <v>0</v>
      </c>
      <c r="G54" s="46">
        <v>0</v>
      </c>
      <c r="H54" s="46">
        <v>0</v>
      </c>
      <c r="I54" s="46">
        <v>3654</v>
      </c>
      <c r="J54" s="46">
        <v>0</v>
      </c>
      <c r="K54" s="46">
        <v>4</v>
      </c>
      <c r="L54" s="46">
        <v>0</v>
      </c>
      <c r="M54" s="46">
        <v>0</v>
      </c>
      <c r="N54" s="46">
        <f t="shared" si="11"/>
        <v>7329</v>
      </c>
      <c r="O54" s="47">
        <f t="shared" si="7"/>
        <v>0.51802374893977943</v>
      </c>
      <c r="P54" s="9"/>
    </row>
    <row r="55" spans="1:16">
      <c r="A55" s="12"/>
      <c r="B55" s="25">
        <v>361.2</v>
      </c>
      <c r="C55" s="20" t="s">
        <v>65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193998</v>
      </c>
      <c r="L55" s="46">
        <v>0</v>
      </c>
      <c r="M55" s="46">
        <v>0</v>
      </c>
      <c r="N55" s="46">
        <f t="shared" ref="N55:N62" si="13">SUM(D55:M55)</f>
        <v>193998</v>
      </c>
      <c r="O55" s="47">
        <f t="shared" si="7"/>
        <v>13.712044105173876</v>
      </c>
      <c r="P55" s="9"/>
    </row>
    <row r="56" spans="1:16">
      <c r="A56" s="12"/>
      <c r="B56" s="25">
        <v>361.3</v>
      </c>
      <c r="C56" s="20" t="s">
        <v>66</v>
      </c>
      <c r="D56" s="46">
        <v>78060</v>
      </c>
      <c r="E56" s="46">
        <v>0</v>
      </c>
      <c r="F56" s="46">
        <v>0</v>
      </c>
      <c r="G56" s="46">
        <v>0</v>
      </c>
      <c r="H56" s="46">
        <v>0</v>
      </c>
      <c r="I56" s="46">
        <v>-8258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69802</v>
      </c>
      <c r="O56" s="47">
        <f t="shared" si="7"/>
        <v>4.9337008764489685</v>
      </c>
      <c r="P56" s="9"/>
    </row>
    <row r="57" spans="1:16">
      <c r="A57" s="12"/>
      <c r="B57" s="25">
        <v>361.4</v>
      </c>
      <c r="C57" s="20" t="s">
        <v>109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387090</v>
      </c>
      <c r="L57" s="46">
        <v>0</v>
      </c>
      <c r="M57" s="46">
        <v>0</v>
      </c>
      <c r="N57" s="46">
        <f t="shared" si="13"/>
        <v>387090</v>
      </c>
      <c r="O57" s="47">
        <f t="shared" si="7"/>
        <v>27.360050890585242</v>
      </c>
      <c r="P57" s="9"/>
    </row>
    <row r="58" spans="1:16">
      <c r="A58" s="12"/>
      <c r="B58" s="25">
        <v>362</v>
      </c>
      <c r="C58" s="20" t="s">
        <v>67</v>
      </c>
      <c r="D58" s="46">
        <v>32264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32264</v>
      </c>
      <c r="O58" s="47">
        <f t="shared" si="7"/>
        <v>2.2804636697766467</v>
      </c>
      <c r="P58" s="9"/>
    </row>
    <row r="59" spans="1:16">
      <c r="A59" s="12"/>
      <c r="B59" s="25">
        <v>365</v>
      </c>
      <c r="C59" s="20" t="s">
        <v>110</v>
      </c>
      <c r="D59" s="46">
        <v>10709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10709</v>
      </c>
      <c r="O59" s="47">
        <f t="shared" si="7"/>
        <v>0.75692677410234666</v>
      </c>
      <c r="P59" s="9"/>
    </row>
    <row r="60" spans="1:16">
      <c r="A60" s="12"/>
      <c r="B60" s="25">
        <v>366</v>
      </c>
      <c r="C60" s="20" t="s">
        <v>69</v>
      </c>
      <c r="D60" s="46">
        <v>13583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13583</v>
      </c>
      <c r="O60" s="47">
        <f t="shared" si="7"/>
        <v>0.96006502685892003</v>
      </c>
      <c r="P60" s="9"/>
    </row>
    <row r="61" spans="1:16">
      <c r="A61" s="12"/>
      <c r="B61" s="25">
        <v>368</v>
      </c>
      <c r="C61" s="20" t="s">
        <v>70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551409</v>
      </c>
      <c r="L61" s="46">
        <v>0</v>
      </c>
      <c r="M61" s="46">
        <v>0</v>
      </c>
      <c r="N61" s="46">
        <f t="shared" si="13"/>
        <v>551409</v>
      </c>
      <c r="O61" s="47">
        <f t="shared" si="7"/>
        <v>38.974342663273958</v>
      </c>
      <c r="P61" s="9"/>
    </row>
    <row r="62" spans="1:16">
      <c r="A62" s="12"/>
      <c r="B62" s="25">
        <v>369.9</v>
      </c>
      <c r="C62" s="20" t="s">
        <v>71</v>
      </c>
      <c r="D62" s="46">
        <v>32351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32351</v>
      </c>
      <c r="O62" s="47">
        <f t="shared" si="7"/>
        <v>2.2866129488266891</v>
      </c>
      <c r="P62" s="9"/>
    </row>
    <row r="63" spans="1:16" ht="15.75">
      <c r="A63" s="29" t="s">
        <v>51</v>
      </c>
      <c r="B63" s="30"/>
      <c r="C63" s="31"/>
      <c r="D63" s="32">
        <f t="shared" ref="D63:M63" si="14">SUM(D64:D65)</f>
        <v>437333</v>
      </c>
      <c r="E63" s="32">
        <f t="shared" si="14"/>
        <v>0</v>
      </c>
      <c r="F63" s="32">
        <f t="shared" si="14"/>
        <v>0</v>
      </c>
      <c r="G63" s="32">
        <f t="shared" si="14"/>
        <v>0</v>
      </c>
      <c r="H63" s="32">
        <f t="shared" si="14"/>
        <v>0</v>
      </c>
      <c r="I63" s="32">
        <f t="shared" si="14"/>
        <v>790325</v>
      </c>
      <c r="J63" s="32">
        <f t="shared" si="14"/>
        <v>0</v>
      </c>
      <c r="K63" s="32">
        <f t="shared" si="14"/>
        <v>0</v>
      </c>
      <c r="L63" s="32">
        <f t="shared" si="14"/>
        <v>0</v>
      </c>
      <c r="M63" s="32">
        <f t="shared" si="14"/>
        <v>0</v>
      </c>
      <c r="N63" s="32">
        <f>SUM(D63:M63)</f>
        <v>1227658</v>
      </c>
      <c r="O63" s="45">
        <f t="shared" si="7"/>
        <v>86.772547356516824</v>
      </c>
      <c r="P63" s="9"/>
    </row>
    <row r="64" spans="1:16">
      <c r="A64" s="12"/>
      <c r="B64" s="25">
        <v>381</v>
      </c>
      <c r="C64" s="20" t="s">
        <v>72</v>
      </c>
      <c r="D64" s="46">
        <v>293210</v>
      </c>
      <c r="E64" s="46">
        <v>0</v>
      </c>
      <c r="F64" s="46">
        <v>0</v>
      </c>
      <c r="G64" s="46">
        <v>0</v>
      </c>
      <c r="H64" s="46">
        <v>0</v>
      </c>
      <c r="I64" s="46">
        <v>790325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1083535</v>
      </c>
      <c r="O64" s="47">
        <f t="shared" si="7"/>
        <v>76.585736499858641</v>
      </c>
      <c r="P64" s="9"/>
    </row>
    <row r="65" spans="1:119" ht="15.75" thickBot="1">
      <c r="A65" s="12"/>
      <c r="B65" s="25">
        <v>382</v>
      </c>
      <c r="C65" s="20" t="s">
        <v>94</v>
      </c>
      <c r="D65" s="46">
        <v>144123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144123</v>
      </c>
      <c r="O65" s="47">
        <f t="shared" si="7"/>
        <v>10.186810856658186</v>
      </c>
      <c r="P65" s="9"/>
    </row>
    <row r="66" spans="1:119" ht="16.5" thickBot="1">
      <c r="A66" s="14" t="s">
        <v>58</v>
      </c>
      <c r="B66" s="23"/>
      <c r="C66" s="22"/>
      <c r="D66" s="15">
        <f t="shared" ref="D66:M66" si="15">SUM(D5,D16,D28,D39,D49,D53,D63)</f>
        <v>10570184</v>
      </c>
      <c r="E66" s="15">
        <f t="shared" si="15"/>
        <v>1192541</v>
      </c>
      <c r="F66" s="15">
        <f t="shared" si="15"/>
        <v>0</v>
      </c>
      <c r="G66" s="15">
        <f t="shared" si="15"/>
        <v>0</v>
      </c>
      <c r="H66" s="15">
        <f t="shared" si="15"/>
        <v>0</v>
      </c>
      <c r="I66" s="15">
        <f t="shared" si="15"/>
        <v>3192992</v>
      </c>
      <c r="J66" s="15">
        <f t="shared" si="15"/>
        <v>0</v>
      </c>
      <c r="K66" s="15">
        <f t="shared" si="15"/>
        <v>1132501</v>
      </c>
      <c r="L66" s="15">
        <f t="shared" si="15"/>
        <v>0</v>
      </c>
      <c r="M66" s="15">
        <f t="shared" si="15"/>
        <v>0</v>
      </c>
      <c r="N66" s="15">
        <f>SUM(D66:M66)</f>
        <v>16088218</v>
      </c>
      <c r="O66" s="38">
        <f t="shared" si="7"/>
        <v>1137.1372632174159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118" t="s">
        <v>121</v>
      </c>
      <c r="M68" s="118"/>
      <c r="N68" s="118"/>
      <c r="O68" s="43">
        <v>14148</v>
      </c>
    </row>
    <row r="69" spans="1:119">
      <c r="A69" s="119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7"/>
    </row>
    <row r="70" spans="1:119" ht="15.75" customHeight="1" thickBot="1">
      <c r="A70" s="120" t="s">
        <v>88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75</v>
      </c>
      <c r="B3" s="108"/>
      <c r="C3" s="109"/>
      <c r="D3" s="128" t="s">
        <v>45</v>
      </c>
      <c r="E3" s="129"/>
      <c r="F3" s="129"/>
      <c r="G3" s="129"/>
      <c r="H3" s="130"/>
      <c r="I3" s="128" t="s">
        <v>46</v>
      </c>
      <c r="J3" s="130"/>
      <c r="K3" s="128" t="s">
        <v>48</v>
      </c>
      <c r="L3" s="130"/>
      <c r="M3" s="36"/>
      <c r="N3" s="37"/>
      <c r="O3" s="131" t="s">
        <v>80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5148457</v>
      </c>
      <c r="E5" s="27">
        <f t="shared" si="0"/>
        <v>1121772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6270229</v>
      </c>
      <c r="O5" s="33">
        <f t="shared" ref="O5:O36" si="1">(N5/O$67)</f>
        <v>449.5754642575464</v>
      </c>
      <c r="P5" s="6"/>
    </row>
    <row r="6" spans="1:133">
      <c r="A6" s="12"/>
      <c r="B6" s="25">
        <v>311</v>
      </c>
      <c r="C6" s="20" t="s">
        <v>3</v>
      </c>
      <c r="D6" s="46">
        <v>2499157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2499157</v>
      </c>
      <c r="O6" s="47">
        <f t="shared" si="1"/>
        <v>179.18957481895748</v>
      </c>
      <c r="P6" s="9"/>
    </row>
    <row r="7" spans="1:133">
      <c r="A7" s="12"/>
      <c r="B7" s="25">
        <v>312.10000000000002</v>
      </c>
      <c r="C7" s="20" t="s">
        <v>97</v>
      </c>
      <c r="D7" s="46">
        <v>136363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136363</v>
      </c>
      <c r="O7" s="47">
        <f t="shared" si="1"/>
        <v>9.7772280777228069</v>
      </c>
      <c r="P7" s="9"/>
    </row>
    <row r="8" spans="1:133">
      <c r="A8" s="12"/>
      <c r="B8" s="25">
        <v>312.3</v>
      </c>
      <c r="C8" s="20" t="s">
        <v>11</v>
      </c>
      <c r="D8" s="46">
        <v>16953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16953</v>
      </c>
      <c r="O8" s="47">
        <f t="shared" si="1"/>
        <v>1.2155302215530221</v>
      </c>
      <c r="P8" s="9"/>
    </row>
    <row r="9" spans="1:133">
      <c r="A9" s="12"/>
      <c r="B9" s="25">
        <v>312.52</v>
      </c>
      <c r="C9" s="20" t="s">
        <v>101</v>
      </c>
      <c r="D9" s="46">
        <v>85098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85098</v>
      </c>
      <c r="O9" s="47">
        <f t="shared" si="1"/>
        <v>6.1015272101527209</v>
      </c>
      <c r="P9" s="9"/>
    </row>
    <row r="10" spans="1:133">
      <c r="A10" s="12"/>
      <c r="B10" s="25">
        <v>312.60000000000002</v>
      </c>
      <c r="C10" s="20" t="s">
        <v>13</v>
      </c>
      <c r="D10" s="46">
        <v>0</v>
      </c>
      <c r="E10" s="46">
        <v>1121772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1121772</v>
      </c>
      <c r="O10" s="47">
        <f t="shared" si="1"/>
        <v>80.431060443106048</v>
      </c>
      <c r="P10" s="9"/>
    </row>
    <row r="11" spans="1:133">
      <c r="A11" s="12"/>
      <c r="B11" s="25">
        <v>314.10000000000002</v>
      </c>
      <c r="C11" s="20" t="s">
        <v>14</v>
      </c>
      <c r="D11" s="46">
        <v>868960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868960</v>
      </c>
      <c r="O11" s="47">
        <f t="shared" si="1"/>
        <v>62.304438230443822</v>
      </c>
      <c r="P11" s="9"/>
    </row>
    <row r="12" spans="1:133">
      <c r="A12" s="12"/>
      <c r="B12" s="25">
        <v>314.3</v>
      </c>
      <c r="C12" s="20" t="s">
        <v>15</v>
      </c>
      <c r="D12" s="46">
        <v>167001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167001</v>
      </c>
      <c r="O12" s="47">
        <f t="shared" si="1"/>
        <v>11.973972897397291</v>
      </c>
      <c r="P12" s="9"/>
    </row>
    <row r="13" spans="1:133">
      <c r="A13" s="12"/>
      <c r="B13" s="25">
        <v>314.39999999999998</v>
      </c>
      <c r="C13" s="20" t="s">
        <v>16</v>
      </c>
      <c r="D13" s="46">
        <v>21208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21208</v>
      </c>
      <c r="O13" s="47">
        <f t="shared" si="1"/>
        <v>1.5206137520613752</v>
      </c>
      <c r="P13" s="9"/>
    </row>
    <row r="14" spans="1:133">
      <c r="A14" s="12"/>
      <c r="B14" s="25">
        <v>315</v>
      </c>
      <c r="C14" s="20" t="s">
        <v>102</v>
      </c>
      <c r="D14" s="46">
        <v>1304575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1304575</v>
      </c>
      <c r="O14" s="47">
        <f t="shared" si="1"/>
        <v>93.538036853803689</v>
      </c>
      <c r="P14" s="9"/>
    </row>
    <row r="15" spans="1:133">
      <c r="A15" s="12"/>
      <c r="B15" s="25">
        <v>316</v>
      </c>
      <c r="C15" s="20" t="s">
        <v>103</v>
      </c>
      <c r="D15" s="46">
        <v>49142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49142</v>
      </c>
      <c r="O15" s="47">
        <f t="shared" si="1"/>
        <v>3.5234817523481752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SUM(D17:D26)</f>
        <v>2384714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37955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2422669</v>
      </c>
      <c r="O16" s="45">
        <f t="shared" si="1"/>
        <v>173.70538467053848</v>
      </c>
      <c r="P16" s="10"/>
    </row>
    <row r="17" spans="1:16">
      <c r="A17" s="12"/>
      <c r="B17" s="25">
        <v>322</v>
      </c>
      <c r="C17" s="20" t="s">
        <v>0</v>
      </c>
      <c r="D17" s="46">
        <v>177044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177044</v>
      </c>
      <c r="O17" s="47">
        <f t="shared" si="1"/>
        <v>12.694056069405606</v>
      </c>
      <c r="P17" s="9"/>
    </row>
    <row r="18" spans="1:16">
      <c r="A18" s="12"/>
      <c r="B18" s="25">
        <v>323.10000000000002</v>
      </c>
      <c r="C18" s="20" t="s">
        <v>20</v>
      </c>
      <c r="D18" s="46">
        <v>1091998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5" si="4">SUM(D18:M18)</f>
        <v>1091998</v>
      </c>
      <c r="O18" s="47">
        <f t="shared" si="1"/>
        <v>78.296264429626447</v>
      </c>
      <c r="P18" s="9"/>
    </row>
    <row r="19" spans="1:16">
      <c r="A19" s="12"/>
      <c r="B19" s="25">
        <v>323.39999999999998</v>
      </c>
      <c r="C19" s="20" t="s">
        <v>21</v>
      </c>
      <c r="D19" s="46">
        <v>25951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25951</v>
      </c>
      <c r="O19" s="47">
        <f t="shared" si="1"/>
        <v>1.8606868860686887</v>
      </c>
      <c r="P19" s="9"/>
    </row>
    <row r="20" spans="1:16">
      <c r="A20" s="12"/>
      <c r="B20" s="25">
        <v>323.7</v>
      </c>
      <c r="C20" s="20" t="s">
        <v>22</v>
      </c>
      <c r="D20" s="46">
        <v>165636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165636</v>
      </c>
      <c r="O20" s="47">
        <f t="shared" si="1"/>
        <v>11.876102387610239</v>
      </c>
      <c r="P20" s="9"/>
    </row>
    <row r="21" spans="1:16">
      <c r="A21" s="12"/>
      <c r="B21" s="25">
        <v>324.20999999999998</v>
      </c>
      <c r="C21" s="20" t="s">
        <v>23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16896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16896</v>
      </c>
      <c r="O21" s="47">
        <f t="shared" si="1"/>
        <v>1.2114433211443321</v>
      </c>
      <c r="P21" s="9"/>
    </row>
    <row r="22" spans="1:16">
      <c r="A22" s="12"/>
      <c r="B22" s="25">
        <v>324.22000000000003</v>
      </c>
      <c r="C22" s="20" t="s">
        <v>24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21059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21059</v>
      </c>
      <c r="O22" s="47">
        <f t="shared" si="1"/>
        <v>1.5099304509930451</v>
      </c>
      <c r="P22" s="9"/>
    </row>
    <row r="23" spans="1:16">
      <c r="A23" s="12"/>
      <c r="B23" s="25">
        <v>324.61</v>
      </c>
      <c r="C23" s="20" t="s">
        <v>25</v>
      </c>
      <c r="D23" s="46">
        <v>54460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54460</v>
      </c>
      <c r="O23" s="47">
        <f t="shared" si="1"/>
        <v>3.9047823904782391</v>
      </c>
      <c r="P23" s="9"/>
    </row>
    <row r="24" spans="1:16">
      <c r="A24" s="12"/>
      <c r="B24" s="25">
        <v>325.10000000000002</v>
      </c>
      <c r="C24" s="20" t="s">
        <v>27</v>
      </c>
      <c r="D24" s="46">
        <v>2700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2700</v>
      </c>
      <c r="O24" s="47">
        <f t="shared" si="1"/>
        <v>0.19359001935900194</v>
      </c>
      <c r="P24" s="9"/>
    </row>
    <row r="25" spans="1:16">
      <c r="A25" s="12"/>
      <c r="B25" s="25">
        <v>325.2</v>
      </c>
      <c r="C25" s="20" t="s">
        <v>28</v>
      </c>
      <c r="D25" s="46">
        <v>731313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731313</v>
      </c>
      <c r="O25" s="47">
        <f t="shared" si="1"/>
        <v>52.435147343514735</v>
      </c>
      <c r="P25" s="9"/>
    </row>
    <row r="26" spans="1:16">
      <c r="A26" s="12"/>
      <c r="B26" s="25">
        <v>329</v>
      </c>
      <c r="C26" s="20" t="s">
        <v>29</v>
      </c>
      <c r="D26" s="46">
        <v>135612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7" si="5">SUM(D26:M26)</f>
        <v>135612</v>
      </c>
      <c r="O26" s="47">
        <f t="shared" si="1"/>
        <v>9.723381372338137</v>
      </c>
      <c r="P26" s="9"/>
    </row>
    <row r="27" spans="1:16" ht="15.75">
      <c r="A27" s="29" t="s">
        <v>31</v>
      </c>
      <c r="B27" s="30"/>
      <c r="C27" s="31"/>
      <c r="D27" s="32">
        <f t="shared" ref="D27:M27" si="6">SUM(D28:D36)</f>
        <v>1266458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1266458</v>
      </c>
      <c r="O27" s="45">
        <f t="shared" si="1"/>
        <v>90.805047680504771</v>
      </c>
      <c r="P27" s="10"/>
    </row>
    <row r="28" spans="1:16">
      <c r="A28" s="12"/>
      <c r="B28" s="25">
        <v>331.2</v>
      </c>
      <c r="C28" s="20" t="s">
        <v>30</v>
      </c>
      <c r="D28" s="46">
        <v>13588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13588</v>
      </c>
      <c r="O28" s="47">
        <f t="shared" si="1"/>
        <v>0.97425969742596974</v>
      </c>
      <c r="P28" s="9"/>
    </row>
    <row r="29" spans="1:16">
      <c r="A29" s="12"/>
      <c r="B29" s="25">
        <v>335.12</v>
      </c>
      <c r="C29" s="20" t="s">
        <v>104</v>
      </c>
      <c r="D29" s="46">
        <v>360817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360817</v>
      </c>
      <c r="O29" s="47">
        <f t="shared" si="1"/>
        <v>25.87058148705815</v>
      </c>
      <c r="P29" s="9"/>
    </row>
    <row r="30" spans="1:16">
      <c r="A30" s="12"/>
      <c r="B30" s="25">
        <v>335.14</v>
      </c>
      <c r="C30" s="20" t="s">
        <v>105</v>
      </c>
      <c r="D30" s="46">
        <v>40193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40193</v>
      </c>
      <c r="O30" s="47">
        <f t="shared" si="1"/>
        <v>2.881838388183839</v>
      </c>
      <c r="P30" s="9"/>
    </row>
    <row r="31" spans="1:16">
      <c r="A31" s="12"/>
      <c r="B31" s="25">
        <v>335.15</v>
      </c>
      <c r="C31" s="20" t="s">
        <v>106</v>
      </c>
      <c r="D31" s="46">
        <v>8562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8562</v>
      </c>
      <c r="O31" s="47">
        <f t="shared" si="1"/>
        <v>0.61389546138954609</v>
      </c>
      <c r="P31" s="9"/>
    </row>
    <row r="32" spans="1:16">
      <c r="A32" s="12"/>
      <c r="B32" s="25">
        <v>335.18</v>
      </c>
      <c r="C32" s="20" t="s">
        <v>107</v>
      </c>
      <c r="D32" s="46">
        <v>679466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679466</v>
      </c>
      <c r="O32" s="47">
        <f t="shared" si="1"/>
        <v>48.717717071771709</v>
      </c>
      <c r="P32" s="9"/>
    </row>
    <row r="33" spans="1:16">
      <c r="A33" s="12"/>
      <c r="B33" s="25">
        <v>335.49</v>
      </c>
      <c r="C33" s="20" t="s">
        <v>40</v>
      </c>
      <c r="D33" s="46">
        <v>39406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39406</v>
      </c>
      <c r="O33" s="47">
        <f t="shared" si="1"/>
        <v>2.8254104825410482</v>
      </c>
      <c r="P33" s="9"/>
    </row>
    <row r="34" spans="1:16">
      <c r="A34" s="12"/>
      <c r="B34" s="25">
        <v>337.2</v>
      </c>
      <c r="C34" s="20" t="s">
        <v>41</v>
      </c>
      <c r="D34" s="46">
        <v>1967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1967</v>
      </c>
      <c r="O34" s="47">
        <f t="shared" si="1"/>
        <v>0.14103391410339142</v>
      </c>
      <c r="P34" s="9"/>
    </row>
    <row r="35" spans="1:16">
      <c r="A35" s="12"/>
      <c r="B35" s="25">
        <v>337.7</v>
      </c>
      <c r="C35" s="20" t="s">
        <v>43</v>
      </c>
      <c r="D35" s="46">
        <v>108791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108791</v>
      </c>
      <c r="O35" s="47">
        <f t="shared" si="1"/>
        <v>7.8003154800315482</v>
      </c>
      <c r="P35" s="9"/>
    </row>
    <row r="36" spans="1:16">
      <c r="A36" s="12"/>
      <c r="B36" s="25">
        <v>338</v>
      </c>
      <c r="C36" s="20" t="s">
        <v>44</v>
      </c>
      <c r="D36" s="46">
        <v>13668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13668</v>
      </c>
      <c r="O36" s="47">
        <f t="shared" si="1"/>
        <v>0.97999569799956976</v>
      </c>
      <c r="P36" s="9"/>
    </row>
    <row r="37" spans="1:16" ht="15.75">
      <c r="A37" s="29" t="s">
        <v>49</v>
      </c>
      <c r="B37" s="30"/>
      <c r="C37" s="31"/>
      <c r="D37" s="32">
        <f t="shared" ref="D37:M37" si="7">SUM(D38:D46)</f>
        <v>188237</v>
      </c>
      <c r="E37" s="32">
        <f t="shared" si="7"/>
        <v>0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2157884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 t="shared" si="5"/>
        <v>2346121</v>
      </c>
      <c r="O37" s="45">
        <f t="shared" ref="O37:O65" si="8">(N37/O$67)</f>
        <v>168.21689252168926</v>
      </c>
      <c r="P37" s="10"/>
    </row>
    <row r="38" spans="1:16">
      <c r="A38" s="12"/>
      <c r="B38" s="25">
        <v>342.1</v>
      </c>
      <c r="C38" s="20" t="s">
        <v>52</v>
      </c>
      <c r="D38" s="46">
        <v>140822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6" si="9">SUM(D38:M38)</f>
        <v>140822</v>
      </c>
      <c r="O38" s="47">
        <f t="shared" si="8"/>
        <v>10.096938409693841</v>
      </c>
      <c r="P38" s="9"/>
    </row>
    <row r="39" spans="1:16">
      <c r="A39" s="12"/>
      <c r="B39" s="25">
        <v>342.9</v>
      </c>
      <c r="C39" s="20" t="s">
        <v>93</v>
      </c>
      <c r="D39" s="46">
        <v>18889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18889</v>
      </c>
      <c r="O39" s="47">
        <f t="shared" si="8"/>
        <v>1.3543414354341436</v>
      </c>
      <c r="P39" s="9"/>
    </row>
    <row r="40" spans="1:16">
      <c r="A40" s="12"/>
      <c r="B40" s="25">
        <v>343.3</v>
      </c>
      <c r="C40" s="20" t="s">
        <v>53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1063469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1063469</v>
      </c>
      <c r="O40" s="47">
        <f t="shared" si="8"/>
        <v>76.250734925073488</v>
      </c>
      <c r="P40" s="9"/>
    </row>
    <row r="41" spans="1:16">
      <c r="A41" s="12"/>
      <c r="B41" s="25">
        <v>343.4</v>
      </c>
      <c r="C41" s="20" t="s">
        <v>54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360974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360974</v>
      </c>
      <c r="O41" s="47">
        <f t="shared" si="8"/>
        <v>25.881838388183837</v>
      </c>
      <c r="P41" s="9"/>
    </row>
    <row r="42" spans="1:16">
      <c r="A42" s="12"/>
      <c r="B42" s="25">
        <v>343.5</v>
      </c>
      <c r="C42" s="20" t="s">
        <v>55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733441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733441</v>
      </c>
      <c r="O42" s="47">
        <f t="shared" si="8"/>
        <v>52.587724958772498</v>
      </c>
      <c r="P42" s="9"/>
    </row>
    <row r="43" spans="1:16">
      <c r="A43" s="12"/>
      <c r="B43" s="25">
        <v>344.9</v>
      </c>
      <c r="C43" s="20" t="s">
        <v>108</v>
      </c>
      <c r="D43" s="46">
        <v>16996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16996</v>
      </c>
      <c r="O43" s="47">
        <f t="shared" si="8"/>
        <v>1.2186133218613322</v>
      </c>
      <c r="P43" s="9"/>
    </row>
    <row r="44" spans="1:16">
      <c r="A44" s="12"/>
      <c r="B44" s="25">
        <v>347.1</v>
      </c>
      <c r="C44" s="20" t="s">
        <v>56</v>
      </c>
      <c r="D44" s="46">
        <v>8183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8183</v>
      </c>
      <c r="O44" s="47">
        <f t="shared" si="8"/>
        <v>0.58672115867211583</v>
      </c>
      <c r="P44" s="9"/>
    </row>
    <row r="45" spans="1:16">
      <c r="A45" s="12"/>
      <c r="B45" s="25">
        <v>347.2</v>
      </c>
      <c r="C45" s="20" t="s">
        <v>57</v>
      </c>
      <c r="D45" s="46">
        <v>3080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3080</v>
      </c>
      <c r="O45" s="47">
        <f t="shared" si="8"/>
        <v>0.2208360220836022</v>
      </c>
      <c r="P45" s="9"/>
    </row>
    <row r="46" spans="1:16">
      <c r="A46" s="12"/>
      <c r="B46" s="25">
        <v>349</v>
      </c>
      <c r="C46" s="20" t="s">
        <v>1</v>
      </c>
      <c r="D46" s="46">
        <v>267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267</v>
      </c>
      <c r="O46" s="47">
        <f t="shared" si="8"/>
        <v>1.914390191439019E-2</v>
      </c>
      <c r="P46" s="9"/>
    </row>
    <row r="47" spans="1:16" ht="15.75">
      <c r="A47" s="29" t="s">
        <v>50</v>
      </c>
      <c r="B47" s="30"/>
      <c r="C47" s="31"/>
      <c r="D47" s="32">
        <f t="shared" ref="D47:M47" si="10">SUM(D48:D50)</f>
        <v>52245</v>
      </c>
      <c r="E47" s="32">
        <f t="shared" si="10"/>
        <v>0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ref="N47:N52" si="11">SUM(D47:M47)</f>
        <v>52245</v>
      </c>
      <c r="O47" s="45">
        <f t="shared" si="8"/>
        <v>3.7459668745966876</v>
      </c>
      <c r="P47" s="10"/>
    </row>
    <row r="48" spans="1:16">
      <c r="A48" s="13"/>
      <c r="B48" s="39">
        <v>351.5</v>
      </c>
      <c r="C48" s="21" t="s">
        <v>60</v>
      </c>
      <c r="D48" s="46">
        <v>36240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36240</v>
      </c>
      <c r="O48" s="47">
        <f t="shared" si="8"/>
        <v>2.5984082598408258</v>
      </c>
      <c r="P48" s="9"/>
    </row>
    <row r="49" spans="1:16">
      <c r="A49" s="13"/>
      <c r="B49" s="39">
        <v>352</v>
      </c>
      <c r="C49" s="21" t="s">
        <v>61</v>
      </c>
      <c r="D49" s="46">
        <v>5412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5412</v>
      </c>
      <c r="O49" s="47">
        <f t="shared" si="8"/>
        <v>0.38804043880404387</v>
      </c>
      <c r="P49" s="9"/>
    </row>
    <row r="50" spans="1:16">
      <c r="A50" s="13"/>
      <c r="B50" s="39">
        <v>354</v>
      </c>
      <c r="C50" s="21" t="s">
        <v>62</v>
      </c>
      <c r="D50" s="46">
        <v>10593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10593</v>
      </c>
      <c r="O50" s="47">
        <f t="shared" si="8"/>
        <v>0.75951817595181759</v>
      </c>
      <c r="P50" s="9"/>
    </row>
    <row r="51" spans="1:16" ht="15.75">
      <c r="A51" s="29" t="s">
        <v>4</v>
      </c>
      <c r="B51" s="30"/>
      <c r="C51" s="31"/>
      <c r="D51" s="32">
        <f t="shared" ref="D51:M51" si="12">SUM(D52:D60)</f>
        <v>43154</v>
      </c>
      <c r="E51" s="32">
        <f t="shared" si="12"/>
        <v>627</v>
      </c>
      <c r="F51" s="32">
        <f t="shared" si="12"/>
        <v>0</v>
      </c>
      <c r="G51" s="32">
        <f t="shared" si="12"/>
        <v>0</v>
      </c>
      <c r="H51" s="32">
        <f t="shared" si="12"/>
        <v>0</v>
      </c>
      <c r="I51" s="32">
        <f t="shared" si="12"/>
        <v>19598</v>
      </c>
      <c r="J51" s="32">
        <f t="shared" si="12"/>
        <v>0</v>
      </c>
      <c r="K51" s="32">
        <f t="shared" si="12"/>
        <v>1169096</v>
      </c>
      <c r="L51" s="32">
        <f t="shared" si="12"/>
        <v>0</v>
      </c>
      <c r="M51" s="32">
        <f t="shared" si="12"/>
        <v>0</v>
      </c>
      <c r="N51" s="32">
        <f t="shared" si="11"/>
        <v>1232475</v>
      </c>
      <c r="O51" s="45">
        <f t="shared" si="8"/>
        <v>88.368466336846637</v>
      </c>
      <c r="P51" s="10"/>
    </row>
    <row r="52" spans="1:16">
      <c r="A52" s="12"/>
      <c r="B52" s="25">
        <v>361.1</v>
      </c>
      <c r="C52" s="20" t="s">
        <v>64</v>
      </c>
      <c r="D52" s="46">
        <v>2499</v>
      </c>
      <c r="E52" s="46">
        <v>627</v>
      </c>
      <c r="F52" s="46">
        <v>0</v>
      </c>
      <c r="G52" s="46">
        <v>0</v>
      </c>
      <c r="H52" s="46">
        <v>0</v>
      </c>
      <c r="I52" s="46">
        <v>4399</v>
      </c>
      <c r="J52" s="46">
        <v>0</v>
      </c>
      <c r="K52" s="46">
        <v>29990</v>
      </c>
      <c r="L52" s="46">
        <v>0</v>
      </c>
      <c r="M52" s="46">
        <v>0</v>
      </c>
      <c r="N52" s="46">
        <f t="shared" si="11"/>
        <v>37515</v>
      </c>
      <c r="O52" s="47">
        <f t="shared" si="8"/>
        <v>2.6898257689825771</v>
      </c>
      <c r="P52" s="9"/>
    </row>
    <row r="53" spans="1:16">
      <c r="A53" s="12"/>
      <c r="B53" s="25">
        <v>361.2</v>
      </c>
      <c r="C53" s="20" t="s">
        <v>65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75844</v>
      </c>
      <c r="L53" s="46">
        <v>0</v>
      </c>
      <c r="M53" s="46">
        <v>0</v>
      </c>
      <c r="N53" s="46">
        <f t="shared" ref="N53:N60" si="13">SUM(D53:M53)</f>
        <v>75844</v>
      </c>
      <c r="O53" s="47">
        <f t="shared" si="8"/>
        <v>5.438015343801534</v>
      </c>
      <c r="P53" s="9"/>
    </row>
    <row r="54" spans="1:16">
      <c r="A54" s="12"/>
      <c r="B54" s="25">
        <v>361.3</v>
      </c>
      <c r="C54" s="20" t="s">
        <v>66</v>
      </c>
      <c r="D54" s="46">
        <v>-33692</v>
      </c>
      <c r="E54" s="46">
        <v>0</v>
      </c>
      <c r="F54" s="46">
        <v>0</v>
      </c>
      <c r="G54" s="46">
        <v>0</v>
      </c>
      <c r="H54" s="46">
        <v>0</v>
      </c>
      <c r="I54" s="46">
        <v>15199</v>
      </c>
      <c r="J54" s="46">
        <v>0</v>
      </c>
      <c r="K54" s="46">
        <v>552234</v>
      </c>
      <c r="L54" s="46">
        <v>0</v>
      </c>
      <c r="M54" s="46">
        <v>0</v>
      </c>
      <c r="N54" s="46">
        <f t="shared" si="13"/>
        <v>533741</v>
      </c>
      <c r="O54" s="47">
        <f t="shared" si="8"/>
        <v>38.269233526923351</v>
      </c>
      <c r="P54" s="9"/>
    </row>
    <row r="55" spans="1:16">
      <c r="A55" s="12"/>
      <c r="B55" s="25">
        <v>361.4</v>
      </c>
      <c r="C55" s="20" t="s">
        <v>109</v>
      </c>
      <c r="D55" s="46">
        <v>-10641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-10641</v>
      </c>
      <c r="O55" s="47">
        <f t="shared" si="8"/>
        <v>-0.76295977629597767</v>
      </c>
      <c r="P55" s="9"/>
    </row>
    <row r="56" spans="1:16">
      <c r="A56" s="12"/>
      <c r="B56" s="25">
        <v>362</v>
      </c>
      <c r="C56" s="20" t="s">
        <v>67</v>
      </c>
      <c r="D56" s="46">
        <v>31406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31406</v>
      </c>
      <c r="O56" s="47">
        <f t="shared" si="8"/>
        <v>2.2518104251810427</v>
      </c>
      <c r="P56" s="9"/>
    </row>
    <row r="57" spans="1:16">
      <c r="A57" s="12"/>
      <c r="B57" s="25">
        <v>365</v>
      </c>
      <c r="C57" s="20" t="s">
        <v>110</v>
      </c>
      <c r="D57" s="46">
        <v>16634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16634</v>
      </c>
      <c r="O57" s="47">
        <f t="shared" si="8"/>
        <v>1.192657919265792</v>
      </c>
      <c r="P57" s="9"/>
    </row>
    <row r="58" spans="1:16">
      <c r="A58" s="12"/>
      <c r="B58" s="25">
        <v>366</v>
      </c>
      <c r="C58" s="20" t="s">
        <v>69</v>
      </c>
      <c r="D58" s="46">
        <v>5168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5168</v>
      </c>
      <c r="O58" s="47">
        <f t="shared" si="8"/>
        <v>0.37054563705456373</v>
      </c>
      <c r="P58" s="9"/>
    </row>
    <row r="59" spans="1:16">
      <c r="A59" s="12"/>
      <c r="B59" s="25">
        <v>368</v>
      </c>
      <c r="C59" s="20" t="s">
        <v>70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511028</v>
      </c>
      <c r="L59" s="46">
        <v>0</v>
      </c>
      <c r="M59" s="46">
        <v>0</v>
      </c>
      <c r="N59" s="46">
        <f t="shared" si="13"/>
        <v>511028</v>
      </c>
      <c r="O59" s="47">
        <f t="shared" si="8"/>
        <v>36.640711264071129</v>
      </c>
      <c r="P59" s="9"/>
    </row>
    <row r="60" spans="1:16">
      <c r="A60" s="12"/>
      <c r="B60" s="25">
        <v>369.9</v>
      </c>
      <c r="C60" s="20" t="s">
        <v>71</v>
      </c>
      <c r="D60" s="46">
        <v>31780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31780</v>
      </c>
      <c r="O60" s="47">
        <f t="shared" si="8"/>
        <v>2.2786262278626226</v>
      </c>
      <c r="P60" s="9"/>
    </row>
    <row r="61" spans="1:16" ht="15.75">
      <c r="A61" s="29" t="s">
        <v>51</v>
      </c>
      <c r="B61" s="30"/>
      <c r="C61" s="31"/>
      <c r="D61" s="32">
        <f t="shared" ref="D61:M61" si="14">SUM(D62:D64)</f>
        <v>348123</v>
      </c>
      <c r="E61" s="32">
        <f t="shared" si="14"/>
        <v>0</v>
      </c>
      <c r="F61" s="32">
        <f t="shared" si="14"/>
        <v>0</v>
      </c>
      <c r="G61" s="32">
        <f t="shared" si="14"/>
        <v>0</v>
      </c>
      <c r="H61" s="32">
        <f t="shared" si="14"/>
        <v>0</v>
      </c>
      <c r="I61" s="32">
        <f t="shared" si="14"/>
        <v>1212779</v>
      </c>
      <c r="J61" s="32">
        <f t="shared" si="14"/>
        <v>0</v>
      </c>
      <c r="K61" s="32">
        <f t="shared" si="14"/>
        <v>0</v>
      </c>
      <c r="L61" s="32">
        <f t="shared" si="14"/>
        <v>0</v>
      </c>
      <c r="M61" s="32">
        <f t="shared" si="14"/>
        <v>0</v>
      </c>
      <c r="N61" s="32">
        <f>SUM(D61:M61)</f>
        <v>1560902</v>
      </c>
      <c r="O61" s="45">
        <f t="shared" si="8"/>
        <v>111.91668459166846</v>
      </c>
      <c r="P61" s="9"/>
    </row>
    <row r="62" spans="1:16">
      <c r="A62" s="12"/>
      <c r="B62" s="25">
        <v>381</v>
      </c>
      <c r="C62" s="20" t="s">
        <v>72</v>
      </c>
      <c r="D62" s="46">
        <v>204000</v>
      </c>
      <c r="E62" s="46">
        <v>0</v>
      </c>
      <c r="F62" s="46">
        <v>0</v>
      </c>
      <c r="G62" s="46">
        <v>0</v>
      </c>
      <c r="H62" s="46">
        <v>0</v>
      </c>
      <c r="I62" s="46">
        <v>730110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934110</v>
      </c>
      <c r="O62" s="47">
        <f t="shared" si="8"/>
        <v>66.975693697569369</v>
      </c>
      <c r="P62" s="9"/>
    </row>
    <row r="63" spans="1:16">
      <c r="A63" s="12"/>
      <c r="B63" s="25">
        <v>382</v>
      </c>
      <c r="C63" s="20" t="s">
        <v>94</v>
      </c>
      <c r="D63" s="46">
        <v>144123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144123</v>
      </c>
      <c r="O63" s="47">
        <f t="shared" si="8"/>
        <v>10.333620133362013</v>
      </c>
      <c r="P63" s="9"/>
    </row>
    <row r="64" spans="1:16" ht="15.75" thickBot="1">
      <c r="A64" s="12"/>
      <c r="B64" s="25">
        <v>389.8</v>
      </c>
      <c r="C64" s="20" t="s">
        <v>111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482669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482669</v>
      </c>
      <c r="O64" s="47">
        <f t="shared" si="8"/>
        <v>34.607370760737076</v>
      </c>
      <c r="P64" s="9"/>
    </row>
    <row r="65" spans="1:119" ht="16.5" thickBot="1">
      <c r="A65" s="14" t="s">
        <v>58</v>
      </c>
      <c r="B65" s="23"/>
      <c r="C65" s="22"/>
      <c r="D65" s="15">
        <f t="shared" ref="D65:M65" si="15">SUM(D5,D16,D27,D37,D47,D51,D61)</f>
        <v>9431388</v>
      </c>
      <c r="E65" s="15">
        <f t="shared" si="15"/>
        <v>1122399</v>
      </c>
      <c r="F65" s="15">
        <f t="shared" si="15"/>
        <v>0</v>
      </c>
      <c r="G65" s="15">
        <f t="shared" si="15"/>
        <v>0</v>
      </c>
      <c r="H65" s="15">
        <f t="shared" si="15"/>
        <v>0</v>
      </c>
      <c r="I65" s="15">
        <f t="shared" si="15"/>
        <v>3428216</v>
      </c>
      <c r="J65" s="15">
        <f t="shared" si="15"/>
        <v>0</v>
      </c>
      <c r="K65" s="15">
        <f t="shared" si="15"/>
        <v>1169096</v>
      </c>
      <c r="L65" s="15">
        <f t="shared" si="15"/>
        <v>0</v>
      </c>
      <c r="M65" s="15">
        <f t="shared" si="15"/>
        <v>0</v>
      </c>
      <c r="N65" s="15">
        <f>SUM(D65:M65)</f>
        <v>15151099</v>
      </c>
      <c r="O65" s="38">
        <f t="shared" si="8"/>
        <v>1086.3339069333906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118" t="s">
        <v>112</v>
      </c>
      <c r="M67" s="118"/>
      <c r="N67" s="118"/>
      <c r="O67" s="43">
        <v>13947</v>
      </c>
    </row>
    <row r="68" spans="1:119">
      <c r="A68" s="11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7"/>
    </row>
    <row r="69" spans="1:119" ht="15.75" customHeight="1" thickBot="1">
      <c r="A69" s="120" t="s">
        <v>88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75</v>
      </c>
      <c r="B3" s="108"/>
      <c r="C3" s="109"/>
      <c r="D3" s="128" t="s">
        <v>45</v>
      </c>
      <c r="E3" s="129"/>
      <c r="F3" s="129"/>
      <c r="G3" s="129"/>
      <c r="H3" s="130"/>
      <c r="I3" s="128" t="s">
        <v>46</v>
      </c>
      <c r="J3" s="130"/>
      <c r="K3" s="128" t="s">
        <v>48</v>
      </c>
      <c r="L3" s="130"/>
      <c r="M3" s="36"/>
      <c r="N3" s="37"/>
      <c r="O3" s="131" t="s">
        <v>80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5038538</v>
      </c>
      <c r="E5" s="27">
        <f t="shared" si="0"/>
        <v>1160271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6198809</v>
      </c>
      <c r="O5" s="33">
        <f t="shared" ref="O5:O36" si="1">(N5/O$70)</f>
        <v>445.66891940470197</v>
      </c>
      <c r="P5" s="6"/>
    </row>
    <row r="6" spans="1:133">
      <c r="A6" s="12"/>
      <c r="B6" s="25">
        <v>311</v>
      </c>
      <c r="C6" s="20" t="s">
        <v>3</v>
      </c>
      <c r="D6" s="46">
        <v>2551573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2551573</v>
      </c>
      <c r="O6" s="47">
        <f t="shared" si="1"/>
        <v>183.44762384067869</v>
      </c>
      <c r="P6" s="9"/>
    </row>
    <row r="7" spans="1:133">
      <c r="A7" s="12"/>
      <c r="B7" s="25">
        <v>312.10000000000002</v>
      </c>
      <c r="C7" s="20" t="s">
        <v>97</v>
      </c>
      <c r="D7" s="46">
        <v>136862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136862</v>
      </c>
      <c r="O7" s="47">
        <f t="shared" si="1"/>
        <v>9.8398159465094537</v>
      </c>
      <c r="P7" s="9"/>
    </row>
    <row r="8" spans="1:133">
      <c r="A8" s="12"/>
      <c r="B8" s="25">
        <v>312.3</v>
      </c>
      <c r="C8" s="20" t="s">
        <v>11</v>
      </c>
      <c r="D8" s="46">
        <v>17052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17052</v>
      </c>
      <c r="O8" s="47">
        <f t="shared" si="1"/>
        <v>1.2259687971816808</v>
      </c>
      <c r="P8" s="9"/>
    </row>
    <row r="9" spans="1:133">
      <c r="A9" s="12"/>
      <c r="B9" s="25">
        <v>312.52</v>
      </c>
      <c r="C9" s="20" t="s">
        <v>82</v>
      </c>
      <c r="D9" s="46">
        <v>87390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87390</v>
      </c>
      <c r="O9" s="47">
        <f t="shared" si="1"/>
        <v>6.2829822417139978</v>
      </c>
      <c r="P9" s="9"/>
    </row>
    <row r="10" spans="1:133">
      <c r="A10" s="12"/>
      <c r="B10" s="25">
        <v>312.60000000000002</v>
      </c>
      <c r="C10" s="20" t="s">
        <v>13</v>
      </c>
      <c r="D10" s="46">
        <v>0</v>
      </c>
      <c r="E10" s="46">
        <v>1160271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1160271</v>
      </c>
      <c r="O10" s="47">
        <f t="shared" si="1"/>
        <v>83.418721690991447</v>
      </c>
      <c r="P10" s="9"/>
    </row>
    <row r="11" spans="1:133">
      <c r="A11" s="12"/>
      <c r="B11" s="25">
        <v>314.10000000000002</v>
      </c>
      <c r="C11" s="20" t="s">
        <v>14</v>
      </c>
      <c r="D11" s="46">
        <v>808249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808249</v>
      </c>
      <c r="O11" s="47">
        <f t="shared" si="1"/>
        <v>58.109785031274711</v>
      </c>
      <c r="P11" s="9"/>
    </row>
    <row r="12" spans="1:133">
      <c r="A12" s="12"/>
      <c r="B12" s="25">
        <v>314.3</v>
      </c>
      <c r="C12" s="20" t="s">
        <v>15</v>
      </c>
      <c r="D12" s="46">
        <v>169315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169315</v>
      </c>
      <c r="O12" s="47">
        <f t="shared" si="1"/>
        <v>12.173053418649795</v>
      </c>
      <c r="P12" s="9"/>
    </row>
    <row r="13" spans="1:133">
      <c r="A13" s="12"/>
      <c r="B13" s="25">
        <v>314.39999999999998</v>
      </c>
      <c r="C13" s="20" t="s">
        <v>16</v>
      </c>
      <c r="D13" s="46">
        <v>20872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20872</v>
      </c>
      <c r="O13" s="47">
        <f t="shared" si="1"/>
        <v>1.5006111151053274</v>
      </c>
      <c r="P13" s="9"/>
    </row>
    <row r="14" spans="1:133">
      <c r="A14" s="12"/>
      <c r="B14" s="25">
        <v>315</v>
      </c>
      <c r="C14" s="20" t="s">
        <v>17</v>
      </c>
      <c r="D14" s="46">
        <v>1189762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1189762</v>
      </c>
      <c r="O14" s="47">
        <f t="shared" si="1"/>
        <v>85.539003522898838</v>
      </c>
      <c r="P14" s="9"/>
    </row>
    <row r="15" spans="1:133">
      <c r="A15" s="12"/>
      <c r="B15" s="25">
        <v>316</v>
      </c>
      <c r="C15" s="20" t="s">
        <v>18</v>
      </c>
      <c r="D15" s="46">
        <v>57463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57463</v>
      </c>
      <c r="O15" s="47">
        <f t="shared" si="1"/>
        <v>4.1313537996980374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SUM(D17:D26)</f>
        <v>2546956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214504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2761460</v>
      </c>
      <c r="O16" s="45">
        <f t="shared" si="1"/>
        <v>198.53763750089871</v>
      </c>
      <c r="P16" s="10"/>
    </row>
    <row r="17" spans="1:16">
      <c r="A17" s="12"/>
      <c r="B17" s="25">
        <v>322</v>
      </c>
      <c r="C17" s="20" t="s">
        <v>0</v>
      </c>
      <c r="D17" s="46">
        <v>203340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203340</v>
      </c>
      <c r="O17" s="47">
        <f t="shared" si="1"/>
        <v>14.619311237328349</v>
      </c>
      <c r="P17" s="9"/>
    </row>
    <row r="18" spans="1:16">
      <c r="A18" s="12"/>
      <c r="B18" s="25">
        <v>323.10000000000002</v>
      </c>
      <c r="C18" s="20" t="s">
        <v>20</v>
      </c>
      <c r="D18" s="46">
        <v>1111871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5" si="4">SUM(D18:M18)</f>
        <v>1111871</v>
      </c>
      <c r="O18" s="47">
        <f t="shared" si="1"/>
        <v>79.938960385361995</v>
      </c>
      <c r="P18" s="9"/>
    </row>
    <row r="19" spans="1:16">
      <c r="A19" s="12"/>
      <c r="B19" s="25">
        <v>323.39999999999998</v>
      </c>
      <c r="C19" s="20" t="s">
        <v>21</v>
      </c>
      <c r="D19" s="46">
        <v>24712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24712</v>
      </c>
      <c r="O19" s="47">
        <f t="shared" si="1"/>
        <v>1.7766913509238622</v>
      </c>
      <c r="P19" s="9"/>
    </row>
    <row r="20" spans="1:16">
      <c r="A20" s="12"/>
      <c r="B20" s="25">
        <v>323.7</v>
      </c>
      <c r="C20" s="20" t="s">
        <v>22</v>
      </c>
      <c r="D20" s="46">
        <v>158432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158432</v>
      </c>
      <c r="O20" s="47">
        <f t="shared" si="1"/>
        <v>11.39061039614638</v>
      </c>
      <c r="P20" s="9"/>
    </row>
    <row r="21" spans="1:16">
      <c r="A21" s="12"/>
      <c r="B21" s="25">
        <v>324.20999999999998</v>
      </c>
      <c r="C21" s="20" t="s">
        <v>23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2998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2998</v>
      </c>
      <c r="O21" s="47">
        <f t="shared" si="1"/>
        <v>0.21554389244374147</v>
      </c>
      <c r="P21" s="9"/>
    </row>
    <row r="22" spans="1:16">
      <c r="A22" s="12"/>
      <c r="B22" s="25">
        <v>324.22000000000003</v>
      </c>
      <c r="C22" s="20" t="s">
        <v>24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211506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211506</v>
      </c>
      <c r="O22" s="47">
        <f t="shared" si="1"/>
        <v>15.206413113811202</v>
      </c>
      <c r="P22" s="9"/>
    </row>
    <row r="23" spans="1:16">
      <c r="A23" s="12"/>
      <c r="B23" s="25">
        <v>324.61</v>
      </c>
      <c r="C23" s="20" t="s">
        <v>25</v>
      </c>
      <c r="D23" s="46">
        <v>234178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234178</v>
      </c>
      <c r="O23" s="47">
        <f t="shared" si="1"/>
        <v>16.836436839456468</v>
      </c>
      <c r="P23" s="9"/>
    </row>
    <row r="24" spans="1:16">
      <c r="A24" s="12"/>
      <c r="B24" s="25">
        <v>325.10000000000002</v>
      </c>
      <c r="C24" s="20" t="s">
        <v>27</v>
      </c>
      <c r="D24" s="46">
        <v>1250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1250</v>
      </c>
      <c r="O24" s="47">
        <f t="shared" si="1"/>
        <v>8.9869868430512617E-2</v>
      </c>
      <c r="P24" s="9"/>
    </row>
    <row r="25" spans="1:16">
      <c r="A25" s="12"/>
      <c r="B25" s="25">
        <v>325.2</v>
      </c>
      <c r="C25" s="20" t="s">
        <v>28</v>
      </c>
      <c r="D25" s="46">
        <v>725985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725985</v>
      </c>
      <c r="O25" s="47">
        <f t="shared" si="1"/>
        <v>52.19534114602056</v>
      </c>
      <c r="P25" s="9"/>
    </row>
    <row r="26" spans="1:16">
      <c r="A26" s="12"/>
      <c r="B26" s="25">
        <v>329</v>
      </c>
      <c r="C26" s="20" t="s">
        <v>29</v>
      </c>
      <c r="D26" s="46">
        <v>87188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9" si="5">SUM(D26:M26)</f>
        <v>87188</v>
      </c>
      <c r="O26" s="47">
        <f t="shared" si="1"/>
        <v>6.2684592709756277</v>
      </c>
      <c r="P26" s="9"/>
    </row>
    <row r="27" spans="1:16" ht="15.75">
      <c r="A27" s="29" t="s">
        <v>31</v>
      </c>
      <c r="B27" s="30"/>
      <c r="C27" s="31"/>
      <c r="D27" s="32">
        <f t="shared" ref="D27:M27" si="6">SUM(D28:D38)</f>
        <v>1253675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432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1254107</v>
      </c>
      <c r="O27" s="45">
        <f t="shared" si="1"/>
        <v>90.165144870227905</v>
      </c>
      <c r="P27" s="10"/>
    </row>
    <row r="28" spans="1:16">
      <c r="A28" s="12"/>
      <c r="B28" s="25">
        <v>331.2</v>
      </c>
      <c r="C28" s="20" t="s">
        <v>30</v>
      </c>
      <c r="D28" s="46">
        <v>10805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10805</v>
      </c>
      <c r="O28" s="47">
        <f t="shared" si="1"/>
        <v>0.77683514271335108</v>
      </c>
      <c r="P28" s="9"/>
    </row>
    <row r="29" spans="1:16">
      <c r="A29" s="12"/>
      <c r="B29" s="25">
        <v>331.49</v>
      </c>
      <c r="C29" s="20" t="s">
        <v>33</v>
      </c>
      <c r="D29" s="46">
        <v>49146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49146</v>
      </c>
      <c r="O29" s="47">
        <f t="shared" si="1"/>
        <v>3.5333956431087783</v>
      </c>
      <c r="P29" s="9"/>
    </row>
    <row r="30" spans="1:16">
      <c r="A30" s="12"/>
      <c r="B30" s="25">
        <v>335.12</v>
      </c>
      <c r="C30" s="20" t="s">
        <v>36</v>
      </c>
      <c r="D30" s="46">
        <v>343333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343333</v>
      </c>
      <c r="O30" s="47">
        <f t="shared" si="1"/>
        <v>24.684233230282551</v>
      </c>
      <c r="P30" s="9"/>
    </row>
    <row r="31" spans="1:16">
      <c r="A31" s="12"/>
      <c r="B31" s="25">
        <v>335.14</v>
      </c>
      <c r="C31" s="20" t="s">
        <v>37</v>
      </c>
      <c r="D31" s="46">
        <v>39329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39329</v>
      </c>
      <c r="O31" s="47">
        <f t="shared" si="1"/>
        <v>2.8275936444029046</v>
      </c>
      <c r="P31" s="9"/>
    </row>
    <row r="32" spans="1:16">
      <c r="A32" s="12"/>
      <c r="B32" s="25">
        <v>335.15</v>
      </c>
      <c r="C32" s="20" t="s">
        <v>38</v>
      </c>
      <c r="D32" s="46">
        <v>8058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8058</v>
      </c>
      <c r="O32" s="47">
        <f t="shared" si="1"/>
        <v>0.57933711985045655</v>
      </c>
      <c r="P32" s="9"/>
    </row>
    <row r="33" spans="1:16">
      <c r="A33" s="12"/>
      <c r="B33" s="25">
        <v>335.18</v>
      </c>
      <c r="C33" s="20" t="s">
        <v>39</v>
      </c>
      <c r="D33" s="46">
        <v>631415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631415</v>
      </c>
      <c r="O33" s="47">
        <f t="shared" si="1"/>
        <v>45.396146380041699</v>
      </c>
      <c r="P33" s="9"/>
    </row>
    <row r="34" spans="1:16">
      <c r="A34" s="12"/>
      <c r="B34" s="25">
        <v>335.49</v>
      </c>
      <c r="C34" s="20" t="s">
        <v>40</v>
      </c>
      <c r="D34" s="46">
        <v>38889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38889</v>
      </c>
      <c r="O34" s="47">
        <f t="shared" si="1"/>
        <v>2.795959450715364</v>
      </c>
      <c r="P34" s="9"/>
    </row>
    <row r="35" spans="1:16">
      <c r="A35" s="12"/>
      <c r="B35" s="25">
        <v>337.2</v>
      </c>
      <c r="C35" s="20" t="s">
        <v>41</v>
      </c>
      <c r="D35" s="46">
        <v>3741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3741</v>
      </c>
      <c r="O35" s="47">
        <f t="shared" si="1"/>
        <v>0.26896254223883814</v>
      </c>
      <c r="P35" s="9"/>
    </row>
    <row r="36" spans="1:16">
      <c r="A36" s="12"/>
      <c r="B36" s="25">
        <v>337.3</v>
      </c>
      <c r="C36" s="20" t="s">
        <v>92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432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432</v>
      </c>
      <c r="O36" s="47">
        <f t="shared" si="1"/>
        <v>3.105902652958516E-2</v>
      </c>
      <c r="P36" s="9"/>
    </row>
    <row r="37" spans="1:16">
      <c r="A37" s="12"/>
      <c r="B37" s="25">
        <v>337.7</v>
      </c>
      <c r="C37" s="20" t="s">
        <v>43</v>
      </c>
      <c r="D37" s="46">
        <v>114404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114404</v>
      </c>
      <c r="O37" s="47">
        <f t="shared" ref="O37:O68" si="7">(N37/O$70)</f>
        <v>8.2251779423394922</v>
      </c>
      <c r="P37" s="9"/>
    </row>
    <row r="38" spans="1:16">
      <c r="A38" s="12"/>
      <c r="B38" s="25">
        <v>338</v>
      </c>
      <c r="C38" s="20" t="s">
        <v>44</v>
      </c>
      <c r="D38" s="46">
        <v>14555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14555</v>
      </c>
      <c r="O38" s="47">
        <f t="shared" si="7"/>
        <v>1.0464447480048888</v>
      </c>
      <c r="P38" s="9"/>
    </row>
    <row r="39" spans="1:16" ht="15.75">
      <c r="A39" s="29" t="s">
        <v>49</v>
      </c>
      <c r="B39" s="30"/>
      <c r="C39" s="31"/>
      <c r="D39" s="32">
        <f t="shared" ref="D39:M39" si="8">SUM(D40:D48)</f>
        <v>177124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2139983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si="5"/>
        <v>2317107</v>
      </c>
      <c r="O39" s="45">
        <f t="shared" si="7"/>
        <v>166.59048098353583</v>
      </c>
      <c r="P39" s="10"/>
    </row>
    <row r="40" spans="1:16">
      <c r="A40" s="12"/>
      <c r="B40" s="25">
        <v>342.1</v>
      </c>
      <c r="C40" s="20" t="s">
        <v>52</v>
      </c>
      <c r="D40" s="46">
        <v>117163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8" si="9">SUM(D40:M40)</f>
        <v>117163</v>
      </c>
      <c r="O40" s="47">
        <f t="shared" si="7"/>
        <v>8.4235387159393191</v>
      </c>
      <c r="P40" s="9"/>
    </row>
    <row r="41" spans="1:16">
      <c r="A41" s="12"/>
      <c r="B41" s="25">
        <v>342.9</v>
      </c>
      <c r="C41" s="20" t="s">
        <v>93</v>
      </c>
      <c r="D41" s="46">
        <v>27686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27686</v>
      </c>
      <c r="O41" s="47">
        <f t="shared" si="7"/>
        <v>1.9905097418937379</v>
      </c>
      <c r="P41" s="9"/>
    </row>
    <row r="42" spans="1:16">
      <c r="A42" s="12"/>
      <c r="B42" s="25">
        <v>343.3</v>
      </c>
      <c r="C42" s="20" t="s">
        <v>53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1070237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1070237</v>
      </c>
      <c r="O42" s="47">
        <f t="shared" si="7"/>
        <v>76.945646703573232</v>
      </c>
      <c r="P42" s="9"/>
    </row>
    <row r="43" spans="1:16">
      <c r="A43" s="12"/>
      <c r="B43" s="25">
        <v>343.4</v>
      </c>
      <c r="C43" s="20" t="s">
        <v>54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358768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358768</v>
      </c>
      <c r="O43" s="47">
        <f t="shared" si="7"/>
        <v>25.793946365662521</v>
      </c>
      <c r="P43" s="9"/>
    </row>
    <row r="44" spans="1:16">
      <c r="A44" s="12"/>
      <c r="B44" s="25">
        <v>343.5</v>
      </c>
      <c r="C44" s="20" t="s">
        <v>55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710978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710978</v>
      </c>
      <c r="O44" s="47">
        <f t="shared" si="7"/>
        <v>51.1163994535912</v>
      </c>
      <c r="P44" s="9"/>
    </row>
    <row r="45" spans="1:16">
      <c r="A45" s="12"/>
      <c r="B45" s="25">
        <v>344.9</v>
      </c>
      <c r="C45" s="20" t="s">
        <v>85</v>
      </c>
      <c r="D45" s="46">
        <v>16383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16383</v>
      </c>
      <c r="O45" s="47">
        <f t="shared" si="7"/>
        <v>1.1778704435976706</v>
      </c>
      <c r="P45" s="9"/>
    </row>
    <row r="46" spans="1:16">
      <c r="A46" s="12"/>
      <c r="B46" s="25">
        <v>347.1</v>
      </c>
      <c r="C46" s="20" t="s">
        <v>56</v>
      </c>
      <c r="D46" s="46">
        <v>8023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8023</v>
      </c>
      <c r="O46" s="47">
        <f t="shared" si="7"/>
        <v>0.57682076353440215</v>
      </c>
      <c r="P46" s="9"/>
    </row>
    <row r="47" spans="1:16">
      <c r="A47" s="12"/>
      <c r="B47" s="25">
        <v>347.2</v>
      </c>
      <c r="C47" s="20" t="s">
        <v>57</v>
      </c>
      <c r="D47" s="46">
        <v>4423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4423</v>
      </c>
      <c r="O47" s="47">
        <f t="shared" si="7"/>
        <v>0.31799554245452583</v>
      </c>
      <c r="P47" s="9"/>
    </row>
    <row r="48" spans="1:16">
      <c r="A48" s="12"/>
      <c r="B48" s="25">
        <v>349</v>
      </c>
      <c r="C48" s="20" t="s">
        <v>1</v>
      </c>
      <c r="D48" s="46">
        <v>3446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3446</v>
      </c>
      <c r="O48" s="47">
        <f t="shared" si="7"/>
        <v>0.2477532532892372</v>
      </c>
      <c r="P48" s="9"/>
    </row>
    <row r="49" spans="1:16" ht="15.75">
      <c r="A49" s="29" t="s">
        <v>50</v>
      </c>
      <c r="B49" s="30"/>
      <c r="C49" s="31"/>
      <c r="D49" s="32">
        <f t="shared" ref="D49:M49" si="10">SUM(D50:D53)</f>
        <v>43908</v>
      </c>
      <c r="E49" s="32">
        <f t="shared" si="10"/>
        <v>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55" si="11">SUM(D49:M49)</f>
        <v>43908</v>
      </c>
      <c r="O49" s="45">
        <f t="shared" si="7"/>
        <v>3.1568049464375583</v>
      </c>
      <c r="P49" s="10"/>
    </row>
    <row r="50" spans="1:16">
      <c r="A50" s="13"/>
      <c r="B50" s="39">
        <v>351.5</v>
      </c>
      <c r="C50" s="21" t="s">
        <v>60</v>
      </c>
      <c r="D50" s="46">
        <v>18919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18919</v>
      </c>
      <c r="O50" s="47">
        <f t="shared" si="7"/>
        <v>1.3601984326694945</v>
      </c>
      <c r="P50" s="9"/>
    </row>
    <row r="51" spans="1:16">
      <c r="A51" s="13"/>
      <c r="B51" s="39">
        <v>352</v>
      </c>
      <c r="C51" s="21" t="s">
        <v>61</v>
      </c>
      <c r="D51" s="46">
        <v>4635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4635</v>
      </c>
      <c r="O51" s="47">
        <f t="shared" si="7"/>
        <v>0.33323747214034077</v>
      </c>
      <c r="P51" s="9"/>
    </row>
    <row r="52" spans="1:16">
      <c r="A52" s="13"/>
      <c r="B52" s="39">
        <v>354</v>
      </c>
      <c r="C52" s="21" t="s">
        <v>62</v>
      </c>
      <c r="D52" s="46">
        <v>17952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17952</v>
      </c>
      <c r="O52" s="47">
        <f t="shared" si="7"/>
        <v>1.2906751024516501</v>
      </c>
      <c r="P52" s="9"/>
    </row>
    <row r="53" spans="1:16">
      <c r="A53" s="13"/>
      <c r="B53" s="39">
        <v>359</v>
      </c>
      <c r="C53" s="21" t="s">
        <v>63</v>
      </c>
      <c r="D53" s="46">
        <v>2402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2402</v>
      </c>
      <c r="O53" s="47">
        <f t="shared" si="7"/>
        <v>0.17269393917607304</v>
      </c>
      <c r="P53" s="9"/>
    </row>
    <row r="54" spans="1:16" ht="15.75">
      <c r="A54" s="29" t="s">
        <v>4</v>
      </c>
      <c r="B54" s="30"/>
      <c r="C54" s="31"/>
      <c r="D54" s="32">
        <f t="shared" ref="D54:M54" si="12">SUM(D55:D63)</f>
        <v>133189</v>
      </c>
      <c r="E54" s="32">
        <f t="shared" si="12"/>
        <v>343</v>
      </c>
      <c r="F54" s="32">
        <f t="shared" si="12"/>
        <v>0</v>
      </c>
      <c r="G54" s="32">
        <f t="shared" si="12"/>
        <v>0</v>
      </c>
      <c r="H54" s="32">
        <f t="shared" si="12"/>
        <v>0</v>
      </c>
      <c r="I54" s="32">
        <f t="shared" si="12"/>
        <v>36335</v>
      </c>
      <c r="J54" s="32">
        <f t="shared" si="12"/>
        <v>0</v>
      </c>
      <c r="K54" s="32">
        <f t="shared" si="12"/>
        <v>1365938</v>
      </c>
      <c r="L54" s="32">
        <f t="shared" si="12"/>
        <v>0</v>
      </c>
      <c r="M54" s="32">
        <f t="shared" si="12"/>
        <v>0</v>
      </c>
      <c r="N54" s="32">
        <f t="shared" si="11"/>
        <v>1535805</v>
      </c>
      <c r="O54" s="45">
        <f t="shared" si="7"/>
        <v>110.41807462793875</v>
      </c>
      <c r="P54" s="10"/>
    </row>
    <row r="55" spans="1:16">
      <c r="A55" s="12"/>
      <c r="B55" s="25">
        <v>361.1</v>
      </c>
      <c r="C55" s="20" t="s">
        <v>64</v>
      </c>
      <c r="D55" s="46">
        <v>2252</v>
      </c>
      <c r="E55" s="46">
        <v>343</v>
      </c>
      <c r="F55" s="46">
        <v>0</v>
      </c>
      <c r="G55" s="46">
        <v>0</v>
      </c>
      <c r="H55" s="46">
        <v>0</v>
      </c>
      <c r="I55" s="46">
        <v>3089</v>
      </c>
      <c r="J55" s="46">
        <v>0</v>
      </c>
      <c r="K55" s="46">
        <v>35032</v>
      </c>
      <c r="L55" s="46">
        <v>0</v>
      </c>
      <c r="M55" s="46">
        <v>0</v>
      </c>
      <c r="N55" s="46">
        <f t="shared" si="11"/>
        <v>40716</v>
      </c>
      <c r="O55" s="47">
        <f t="shared" si="7"/>
        <v>2.9273132504134014</v>
      </c>
      <c r="P55" s="9"/>
    </row>
    <row r="56" spans="1:16">
      <c r="A56" s="12"/>
      <c r="B56" s="25">
        <v>361.2</v>
      </c>
      <c r="C56" s="20" t="s">
        <v>65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55184</v>
      </c>
      <c r="L56" s="46">
        <v>0</v>
      </c>
      <c r="M56" s="46">
        <v>0</v>
      </c>
      <c r="N56" s="46">
        <f t="shared" ref="N56:N63" si="13">SUM(D56:M56)</f>
        <v>55184</v>
      </c>
      <c r="O56" s="47">
        <f t="shared" si="7"/>
        <v>3.9675030555755266</v>
      </c>
      <c r="P56" s="9"/>
    </row>
    <row r="57" spans="1:16">
      <c r="A57" s="12"/>
      <c r="B57" s="25">
        <v>361.3</v>
      </c>
      <c r="C57" s="20" t="s">
        <v>66</v>
      </c>
      <c r="D57" s="46">
        <v>109622</v>
      </c>
      <c r="E57" s="46">
        <v>0</v>
      </c>
      <c r="F57" s="46">
        <v>0</v>
      </c>
      <c r="G57" s="46">
        <v>0</v>
      </c>
      <c r="H57" s="46">
        <v>0</v>
      </c>
      <c r="I57" s="46">
        <v>33246</v>
      </c>
      <c r="J57" s="46">
        <v>0</v>
      </c>
      <c r="K57" s="46">
        <v>690203</v>
      </c>
      <c r="L57" s="46">
        <v>0</v>
      </c>
      <c r="M57" s="46">
        <v>0</v>
      </c>
      <c r="N57" s="46">
        <f t="shared" si="13"/>
        <v>833071</v>
      </c>
      <c r="O57" s="47">
        <f t="shared" si="7"/>
        <v>59.894384930620461</v>
      </c>
      <c r="P57" s="9"/>
    </row>
    <row r="58" spans="1:16">
      <c r="A58" s="12"/>
      <c r="B58" s="25">
        <v>361.4</v>
      </c>
      <c r="C58" s="20" t="s">
        <v>98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27067</v>
      </c>
      <c r="L58" s="46">
        <v>0</v>
      </c>
      <c r="M58" s="46">
        <v>0</v>
      </c>
      <c r="N58" s="46">
        <f t="shared" si="13"/>
        <v>27067</v>
      </c>
      <c r="O58" s="47">
        <f t="shared" si="7"/>
        <v>1.9460061830469479</v>
      </c>
      <c r="P58" s="9"/>
    </row>
    <row r="59" spans="1:16">
      <c r="A59" s="12"/>
      <c r="B59" s="25">
        <v>362</v>
      </c>
      <c r="C59" s="20" t="s">
        <v>67</v>
      </c>
      <c r="D59" s="46">
        <v>15421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15421</v>
      </c>
      <c r="O59" s="47">
        <f t="shared" si="7"/>
        <v>1.108706592853548</v>
      </c>
      <c r="P59" s="9"/>
    </row>
    <row r="60" spans="1:16">
      <c r="A60" s="12"/>
      <c r="B60" s="25">
        <v>365</v>
      </c>
      <c r="C60" s="20" t="s">
        <v>68</v>
      </c>
      <c r="D60" s="46">
        <v>-37453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-37453</v>
      </c>
      <c r="O60" s="47">
        <f t="shared" si="7"/>
        <v>-2.6927169458623914</v>
      </c>
      <c r="P60" s="9"/>
    </row>
    <row r="61" spans="1:16">
      <c r="A61" s="12"/>
      <c r="B61" s="25">
        <v>366</v>
      </c>
      <c r="C61" s="20" t="s">
        <v>69</v>
      </c>
      <c r="D61" s="46">
        <v>5740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5740</v>
      </c>
      <c r="O61" s="47">
        <f t="shared" si="7"/>
        <v>0.41268243583291392</v>
      </c>
      <c r="P61" s="9"/>
    </row>
    <row r="62" spans="1:16">
      <c r="A62" s="12"/>
      <c r="B62" s="25">
        <v>368</v>
      </c>
      <c r="C62" s="20" t="s">
        <v>70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558452</v>
      </c>
      <c r="L62" s="46">
        <v>0</v>
      </c>
      <c r="M62" s="46">
        <v>0</v>
      </c>
      <c r="N62" s="46">
        <f t="shared" si="13"/>
        <v>558452</v>
      </c>
      <c r="O62" s="47">
        <f t="shared" si="7"/>
        <v>40.150406211805304</v>
      </c>
      <c r="P62" s="9"/>
    </row>
    <row r="63" spans="1:16">
      <c r="A63" s="12"/>
      <c r="B63" s="25">
        <v>369.9</v>
      </c>
      <c r="C63" s="20" t="s">
        <v>71</v>
      </c>
      <c r="D63" s="46">
        <v>37607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37607</v>
      </c>
      <c r="O63" s="47">
        <f t="shared" si="7"/>
        <v>2.7037889136530304</v>
      </c>
      <c r="P63" s="9"/>
    </row>
    <row r="64" spans="1:16" ht="15.75">
      <c r="A64" s="29" t="s">
        <v>51</v>
      </c>
      <c r="B64" s="30"/>
      <c r="C64" s="31"/>
      <c r="D64" s="32">
        <f t="shared" ref="D64:M64" si="14">SUM(D65:D67)</f>
        <v>332000</v>
      </c>
      <c r="E64" s="32">
        <f t="shared" si="14"/>
        <v>0</v>
      </c>
      <c r="F64" s="32">
        <f t="shared" si="14"/>
        <v>0</v>
      </c>
      <c r="G64" s="32">
        <f t="shared" si="14"/>
        <v>0</v>
      </c>
      <c r="H64" s="32">
        <f t="shared" si="14"/>
        <v>0</v>
      </c>
      <c r="I64" s="32">
        <f t="shared" si="14"/>
        <v>1224086</v>
      </c>
      <c r="J64" s="32">
        <f t="shared" si="14"/>
        <v>0</v>
      </c>
      <c r="K64" s="32">
        <f t="shared" si="14"/>
        <v>0</v>
      </c>
      <c r="L64" s="32">
        <f t="shared" si="14"/>
        <v>0</v>
      </c>
      <c r="M64" s="32">
        <f t="shared" si="14"/>
        <v>0</v>
      </c>
      <c r="N64" s="32">
        <f>SUM(D64:M64)</f>
        <v>1556086</v>
      </c>
      <c r="O64" s="45">
        <f t="shared" si="7"/>
        <v>111.87619526925013</v>
      </c>
      <c r="P64" s="9"/>
    </row>
    <row r="65" spans="1:119">
      <c r="A65" s="12"/>
      <c r="B65" s="25">
        <v>381</v>
      </c>
      <c r="C65" s="20" t="s">
        <v>72</v>
      </c>
      <c r="D65" s="46">
        <v>204000</v>
      </c>
      <c r="E65" s="46">
        <v>0</v>
      </c>
      <c r="F65" s="46">
        <v>0</v>
      </c>
      <c r="G65" s="46">
        <v>0</v>
      </c>
      <c r="H65" s="46">
        <v>0</v>
      </c>
      <c r="I65" s="46">
        <v>730138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934138</v>
      </c>
      <c r="O65" s="47">
        <f t="shared" si="7"/>
        <v>67.160687324753752</v>
      </c>
      <c r="P65" s="9"/>
    </row>
    <row r="66" spans="1:119">
      <c r="A66" s="12"/>
      <c r="B66" s="25">
        <v>382</v>
      </c>
      <c r="C66" s="20" t="s">
        <v>94</v>
      </c>
      <c r="D66" s="46">
        <v>128000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128000</v>
      </c>
      <c r="O66" s="47">
        <f t="shared" si="7"/>
        <v>9.2026745272844916</v>
      </c>
      <c r="P66" s="9"/>
    </row>
    <row r="67" spans="1:119" ht="15.75" thickBot="1">
      <c r="A67" s="12"/>
      <c r="B67" s="25">
        <v>389.8</v>
      </c>
      <c r="C67" s="20" t="s">
        <v>74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493948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493948</v>
      </c>
      <c r="O67" s="47">
        <f t="shared" si="7"/>
        <v>35.51283341721188</v>
      </c>
      <c r="P67" s="9"/>
    </row>
    <row r="68" spans="1:119" ht="16.5" thickBot="1">
      <c r="A68" s="14" t="s">
        <v>58</v>
      </c>
      <c r="B68" s="23"/>
      <c r="C68" s="22"/>
      <c r="D68" s="15">
        <f t="shared" ref="D68:M68" si="15">SUM(D5,D16,D27,D39,D49,D54,D64)</f>
        <v>9525390</v>
      </c>
      <c r="E68" s="15">
        <f t="shared" si="15"/>
        <v>1160614</v>
      </c>
      <c r="F68" s="15">
        <f t="shared" si="15"/>
        <v>0</v>
      </c>
      <c r="G68" s="15">
        <f t="shared" si="15"/>
        <v>0</v>
      </c>
      <c r="H68" s="15">
        <f t="shared" si="15"/>
        <v>0</v>
      </c>
      <c r="I68" s="15">
        <f t="shared" si="15"/>
        <v>3615340</v>
      </c>
      <c r="J68" s="15">
        <f t="shared" si="15"/>
        <v>0</v>
      </c>
      <c r="K68" s="15">
        <f t="shared" si="15"/>
        <v>1365938</v>
      </c>
      <c r="L68" s="15">
        <f t="shared" si="15"/>
        <v>0</v>
      </c>
      <c r="M68" s="15">
        <f t="shared" si="15"/>
        <v>0</v>
      </c>
      <c r="N68" s="15">
        <f>SUM(D68:M68)</f>
        <v>15667282</v>
      </c>
      <c r="O68" s="38">
        <f t="shared" si="7"/>
        <v>1126.4132576029908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118" t="s">
        <v>99</v>
      </c>
      <c r="M70" s="118"/>
      <c r="N70" s="118"/>
      <c r="O70" s="43">
        <v>13909</v>
      </c>
    </row>
    <row r="71" spans="1:119">
      <c r="A71" s="119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7"/>
    </row>
    <row r="72" spans="1:119" ht="15.75" customHeight="1" thickBot="1">
      <c r="A72" s="120" t="s">
        <v>88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75</v>
      </c>
      <c r="B3" s="108"/>
      <c r="C3" s="109"/>
      <c r="D3" s="128" t="s">
        <v>45</v>
      </c>
      <c r="E3" s="129"/>
      <c r="F3" s="129"/>
      <c r="G3" s="129"/>
      <c r="H3" s="130"/>
      <c r="I3" s="128" t="s">
        <v>46</v>
      </c>
      <c r="J3" s="130"/>
      <c r="K3" s="128" t="s">
        <v>48</v>
      </c>
      <c r="L3" s="130"/>
      <c r="M3" s="36"/>
      <c r="N3" s="37"/>
      <c r="O3" s="131" t="s">
        <v>80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4847517</v>
      </c>
      <c r="E5" s="27">
        <f t="shared" si="0"/>
        <v>1108224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5955741</v>
      </c>
      <c r="O5" s="33">
        <f t="shared" ref="O5:O36" si="1">(N5/O$70)</f>
        <v>427.05729241359529</v>
      </c>
      <c r="P5" s="6"/>
    </row>
    <row r="6" spans="1:133">
      <c r="A6" s="12"/>
      <c r="B6" s="25">
        <v>311</v>
      </c>
      <c r="C6" s="20" t="s">
        <v>3</v>
      </c>
      <c r="D6" s="46">
        <v>2611571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2611571</v>
      </c>
      <c r="O6" s="47">
        <f t="shared" si="1"/>
        <v>187.26308618958842</v>
      </c>
      <c r="P6" s="9"/>
    </row>
    <row r="7" spans="1:133">
      <c r="A7" s="12"/>
      <c r="B7" s="25">
        <v>312.3</v>
      </c>
      <c r="C7" s="20" t="s">
        <v>11</v>
      </c>
      <c r="D7" s="46">
        <v>17719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17719</v>
      </c>
      <c r="O7" s="47">
        <f t="shared" si="1"/>
        <v>1.2705435250250967</v>
      </c>
      <c r="P7" s="9"/>
    </row>
    <row r="8" spans="1:133">
      <c r="A8" s="12"/>
      <c r="B8" s="25">
        <v>312.41000000000003</v>
      </c>
      <c r="C8" s="20" t="s">
        <v>12</v>
      </c>
      <c r="D8" s="46">
        <v>142381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142381</v>
      </c>
      <c r="O8" s="47">
        <f t="shared" si="1"/>
        <v>10.209450738563028</v>
      </c>
      <c r="P8" s="9"/>
    </row>
    <row r="9" spans="1:133">
      <c r="A9" s="12"/>
      <c r="B9" s="25">
        <v>312.52</v>
      </c>
      <c r="C9" s="20" t="s">
        <v>82</v>
      </c>
      <c r="D9" s="46">
        <v>88123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88123</v>
      </c>
      <c r="O9" s="47">
        <f t="shared" si="1"/>
        <v>6.3188727950666861</v>
      </c>
      <c r="P9" s="9"/>
    </row>
    <row r="10" spans="1:133">
      <c r="A10" s="12"/>
      <c r="B10" s="25">
        <v>312.60000000000002</v>
      </c>
      <c r="C10" s="20" t="s">
        <v>13</v>
      </c>
      <c r="D10" s="46">
        <v>0</v>
      </c>
      <c r="E10" s="46">
        <v>1108224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1108224</v>
      </c>
      <c r="O10" s="47">
        <f t="shared" si="1"/>
        <v>79.465366413308473</v>
      </c>
      <c r="P10" s="9"/>
    </row>
    <row r="11" spans="1:133">
      <c r="A11" s="12"/>
      <c r="B11" s="25">
        <v>314.10000000000002</v>
      </c>
      <c r="C11" s="20" t="s">
        <v>14</v>
      </c>
      <c r="D11" s="46">
        <v>874176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874176</v>
      </c>
      <c r="O11" s="47">
        <f t="shared" si="1"/>
        <v>62.682919833644057</v>
      </c>
      <c r="P11" s="9"/>
    </row>
    <row r="12" spans="1:133">
      <c r="A12" s="12"/>
      <c r="B12" s="25">
        <v>314.3</v>
      </c>
      <c r="C12" s="20" t="s">
        <v>15</v>
      </c>
      <c r="D12" s="46">
        <v>175551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175551</v>
      </c>
      <c r="O12" s="47">
        <f t="shared" si="1"/>
        <v>12.58791051197476</v>
      </c>
      <c r="P12" s="9"/>
    </row>
    <row r="13" spans="1:133">
      <c r="A13" s="12"/>
      <c r="B13" s="25">
        <v>314.39999999999998</v>
      </c>
      <c r="C13" s="20" t="s">
        <v>16</v>
      </c>
      <c r="D13" s="46">
        <v>23360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23360</v>
      </c>
      <c r="O13" s="47">
        <f t="shared" si="1"/>
        <v>1.6750322673167934</v>
      </c>
      <c r="P13" s="9"/>
    </row>
    <row r="14" spans="1:133">
      <c r="A14" s="12"/>
      <c r="B14" s="25">
        <v>315</v>
      </c>
      <c r="C14" s="20" t="s">
        <v>17</v>
      </c>
      <c r="D14" s="46">
        <v>857551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857551</v>
      </c>
      <c r="O14" s="47">
        <f t="shared" si="1"/>
        <v>61.490821741001007</v>
      </c>
      <c r="P14" s="9"/>
    </row>
    <row r="15" spans="1:133">
      <c r="A15" s="12"/>
      <c r="B15" s="25">
        <v>316</v>
      </c>
      <c r="C15" s="20" t="s">
        <v>18</v>
      </c>
      <c r="D15" s="46">
        <v>57085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57085</v>
      </c>
      <c r="O15" s="47">
        <f t="shared" si="1"/>
        <v>4.0932883981069841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SUM(D17:D26)</f>
        <v>2321613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34488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2356101</v>
      </c>
      <c r="O16" s="45">
        <f t="shared" si="1"/>
        <v>168.94457192026388</v>
      </c>
      <c r="P16" s="10"/>
    </row>
    <row r="17" spans="1:16">
      <c r="A17" s="12"/>
      <c r="B17" s="25">
        <v>322</v>
      </c>
      <c r="C17" s="20" t="s">
        <v>0</v>
      </c>
      <c r="D17" s="46">
        <v>159844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159844</v>
      </c>
      <c r="O17" s="47">
        <f t="shared" si="1"/>
        <v>11.461637745590133</v>
      </c>
      <c r="P17" s="9"/>
    </row>
    <row r="18" spans="1:16">
      <c r="A18" s="12"/>
      <c r="B18" s="25">
        <v>323.10000000000002</v>
      </c>
      <c r="C18" s="20" t="s">
        <v>20</v>
      </c>
      <c r="D18" s="46">
        <v>1177072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5" si="4">SUM(D18:M18)</f>
        <v>1177072</v>
      </c>
      <c r="O18" s="47">
        <f t="shared" si="1"/>
        <v>84.402122472393515</v>
      </c>
      <c r="P18" s="9"/>
    </row>
    <row r="19" spans="1:16">
      <c r="A19" s="12"/>
      <c r="B19" s="25">
        <v>323.39999999999998</v>
      </c>
      <c r="C19" s="20" t="s">
        <v>21</v>
      </c>
      <c r="D19" s="46">
        <v>26933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26933</v>
      </c>
      <c r="O19" s="47">
        <f t="shared" si="1"/>
        <v>1.9312347626559587</v>
      </c>
      <c r="P19" s="9"/>
    </row>
    <row r="20" spans="1:16">
      <c r="A20" s="12"/>
      <c r="B20" s="25">
        <v>323.7</v>
      </c>
      <c r="C20" s="20" t="s">
        <v>22</v>
      </c>
      <c r="D20" s="46">
        <v>161734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161734</v>
      </c>
      <c r="O20" s="47">
        <f t="shared" si="1"/>
        <v>11.597160476122186</v>
      </c>
      <c r="P20" s="9"/>
    </row>
    <row r="21" spans="1:16">
      <c r="A21" s="12"/>
      <c r="B21" s="25">
        <v>324.20999999999998</v>
      </c>
      <c r="C21" s="20" t="s">
        <v>23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1499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1499</v>
      </c>
      <c r="O21" s="47">
        <f t="shared" si="1"/>
        <v>0.10748601749605621</v>
      </c>
      <c r="P21" s="9"/>
    </row>
    <row r="22" spans="1:16">
      <c r="A22" s="12"/>
      <c r="B22" s="25">
        <v>324.22000000000003</v>
      </c>
      <c r="C22" s="20" t="s">
        <v>24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32989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32989</v>
      </c>
      <c r="O22" s="47">
        <f t="shared" si="1"/>
        <v>2.3654811415459629</v>
      </c>
      <c r="P22" s="9"/>
    </row>
    <row r="23" spans="1:16">
      <c r="A23" s="12"/>
      <c r="B23" s="25">
        <v>324.61</v>
      </c>
      <c r="C23" s="20" t="s">
        <v>25</v>
      </c>
      <c r="D23" s="46">
        <v>13615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13615</v>
      </c>
      <c r="O23" s="47">
        <f t="shared" si="1"/>
        <v>0.97626559586978345</v>
      </c>
      <c r="P23" s="9"/>
    </row>
    <row r="24" spans="1:16">
      <c r="A24" s="12"/>
      <c r="B24" s="25">
        <v>325.10000000000002</v>
      </c>
      <c r="C24" s="20" t="s">
        <v>27</v>
      </c>
      <c r="D24" s="46">
        <v>1200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1200</v>
      </c>
      <c r="O24" s="47">
        <f t="shared" si="1"/>
        <v>8.6046178115588692E-2</v>
      </c>
      <c r="P24" s="9"/>
    </row>
    <row r="25" spans="1:16">
      <c r="A25" s="12"/>
      <c r="B25" s="25">
        <v>325.2</v>
      </c>
      <c r="C25" s="20" t="s">
        <v>28</v>
      </c>
      <c r="D25" s="46">
        <v>672890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672890</v>
      </c>
      <c r="O25" s="47">
        <f t="shared" si="1"/>
        <v>48.249677326832064</v>
      </c>
      <c r="P25" s="9"/>
    </row>
    <row r="26" spans="1:16">
      <c r="A26" s="12"/>
      <c r="B26" s="25">
        <v>329</v>
      </c>
      <c r="C26" s="20" t="s">
        <v>29</v>
      </c>
      <c r="D26" s="46">
        <v>108325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108325</v>
      </c>
      <c r="O26" s="47">
        <f t="shared" si="1"/>
        <v>7.7674602036426217</v>
      </c>
      <c r="P26" s="9"/>
    </row>
    <row r="27" spans="1:16" ht="15.75">
      <c r="A27" s="29" t="s">
        <v>31</v>
      </c>
      <c r="B27" s="30"/>
      <c r="C27" s="31"/>
      <c r="D27" s="32">
        <f t="shared" ref="D27:M27" si="5">SUM(D28:D40)</f>
        <v>2326516</v>
      </c>
      <c r="E27" s="32">
        <f t="shared" si="5"/>
        <v>0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1890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>SUM(D27:M27)</f>
        <v>2328406</v>
      </c>
      <c r="O27" s="45">
        <f t="shared" si="1"/>
        <v>166.95869783450451</v>
      </c>
      <c r="P27" s="10"/>
    </row>
    <row r="28" spans="1:16">
      <c r="A28" s="12"/>
      <c r="B28" s="25">
        <v>331.2</v>
      </c>
      <c r="C28" s="20" t="s">
        <v>30</v>
      </c>
      <c r="D28" s="46">
        <v>7572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7572</v>
      </c>
      <c r="O28" s="47">
        <f t="shared" si="1"/>
        <v>0.5429513839093647</v>
      </c>
      <c r="P28" s="9"/>
    </row>
    <row r="29" spans="1:16">
      <c r="A29" s="12"/>
      <c r="B29" s="25">
        <v>331.49</v>
      </c>
      <c r="C29" s="20" t="s">
        <v>33</v>
      </c>
      <c r="D29" s="46">
        <v>133020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133020</v>
      </c>
      <c r="O29" s="47">
        <f t="shared" si="1"/>
        <v>9.5382188441130076</v>
      </c>
      <c r="P29" s="9"/>
    </row>
    <row r="30" spans="1:16">
      <c r="A30" s="12"/>
      <c r="B30" s="25">
        <v>331.7</v>
      </c>
      <c r="C30" s="20" t="s">
        <v>90</v>
      </c>
      <c r="D30" s="46">
        <v>18770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18770</v>
      </c>
      <c r="O30" s="47">
        <f t="shared" si="1"/>
        <v>1.3459056360246666</v>
      </c>
      <c r="P30" s="9"/>
    </row>
    <row r="31" spans="1:16">
      <c r="A31" s="12"/>
      <c r="B31" s="25">
        <v>335.12</v>
      </c>
      <c r="C31" s="20" t="s">
        <v>36</v>
      </c>
      <c r="D31" s="46">
        <v>338049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6">SUM(D31:M31)</f>
        <v>338049</v>
      </c>
      <c r="O31" s="47">
        <f t="shared" si="1"/>
        <v>24.239853721497205</v>
      </c>
      <c r="P31" s="9"/>
    </row>
    <row r="32" spans="1:16">
      <c r="A32" s="12"/>
      <c r="B32" s="25">
        <v>335.14</v>
      </c>
      <c r="C32" s="20" t="s">
        <v>37</v>
      </c>
      <c r="D32" s="46">
        <v>35817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35817</v>
      </c>
      <c r="O32" s="47">
        <f t="shared" si="1"/>
        <v>2.5682633013050338</v>
      </c>
      <c r="P32" s="9"/>
    </row>
    <row r="33" spans="1:16">
      <c r="A33" s="12"/>
      <c r="B33" s="25">
        <v>335.15</v>
      </c>
      <c r="C33" s="20" t="s">
        <v>38</v>
      </c>
      <c r="D33" s="46">
        <v>9631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9631</v>
      </c>
      <c r="O33" s="47">
        <f t="shared" si="1"/>
        <v>0.69059228452602894</v>
      </c>
      <c r="P33" s="9"/>
    </row>
    <row r="34" spans="1:16">
      <c r="A34" s="12"/>
      <c r="B34" s="25">
        <v>335.18</v>
      </c>
      <c r="C34" s="20" t="s">
        <v>39</v>
      </c>
      <c r="D34" s="46">
        <v>641649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641649</v>
      </c>
      <c r="O34" s="47">
        <f t="shared" si="1"/>
        <v>46.009536784741144</v>
      </c>
      <c r="P34" s="9"/>
    </row>
    <row r="35" spans="1:16">
      <c r="A35" s="12"/>
      <c r="B35" s="25">
        <v>335.29</v>
      </c>
      <c r="C35" s="20" t="s">
        <v>91</v>
      </c>
      <c r="D35" s="46">
        <v>100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100</v>
      </c>
      <c r="O35" s="47">
        <f t="shared" si="1"/>
        <v>7.1705148429657252E-3</v>
      </c>
      <c r="P35" s="9"/>
    </row>
    <row r="36" spans="1:16">
      <c r="A36" s="12"/>
      <c r="B36" s="25">
        <v>335.49</v>
      </c>
      <c r="C36" s="20" t="s">
        <v>40</v>
      </c>
      <c r="D36" s="46">
        <v>41457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41457</v>
      </c>
      <c r="O36" s="47">
        <f t="shared" si="1"/>
        <v>2.9726803384483005</v>
      </c>
      <c r="P36" s="9"/>
    </row>
    <row r="37" spans="1:16">
      <c r="A37" s="12"/>
      <c r="B37" s="25">
        <v>337.2</v>
      </c>
      <c r="C37" s="20" t="s">
        <v>41</v>
      </c>
      <c r="D37" s="46">
        <v>58633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58633</v>
      </c>
      <c r="O37" s="47">
        <f t="shared" ref="O37:O68" si="7">(N37/O$70)</f>
        <v>4.2042879678760938</v>
      </c>
      <c r="P37" s="9"/>
    </row>
    <row r="38" spans="1:16">
      <c r="A38" s="12"/>
      <c r="B38" s="25">
        <v>337.3</v>
      </c>
      <c r="C38" s="20" t="s">
        <v>92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1890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1890</v>
      </c>
      <c r="O38" s="47">
        <f t="shared" si="7"/>
        <v>0.13552273053205219</v>
      </c>
      <c r="P38" s="9"/>
    </row>
    <row r="39" spans="1:16">
      <c r="A39" s="12"/>
      <c r="B39" s="25">
        <v>337.7</v>
      </c>
      <c r="C39" s="20" t="s">
        <v>43</v>
      </c>
      <c r="D39" s="46">
        <v>126868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126868</v>
      </c>
      <c r="O39" s="47">
        <f t="shared" si="7"/>
        <v>9.0970887709737553</v>
      </c>
      <c r="P39" s="9"/>
    </row>
    <row r="40" spans="1:16">
      <c r="A40" s="12"/>
      <c r="B40" s="25">
        <v>338</v>
      </c>
      <c r="C40" s="20" t="s">
        <v>44</v>
      </c>
      <c r="D40" s="46">
        <v>914950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914950</v>
      </c>
      <c r="O40" s="47">
        <f t="shared" si="7"/>
        <v>65.606625555714899</v>
      </c>
      <c r="P40" s="9"/>
    </row>
    <row r="41" spans="1:16" ht="15.75">
      <c r="A41" s="29" t="s">
        <v>49</v>
      </c>
      <c r="B41" s="30"/>
      <c r="C41" s="31"/>
      <c r="D41" s="32">
        <f t="shared" ref="D41:M41" si="8">SUM(D42:D50)</f>
        <v>171293</v>
      </c>
      <c r="E41" s="32">
        <f t="shared" si="8"/>
        <v>0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2103889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2275182</v>
      </c>
      <c r="O41" s="45">
        <f t="shared" si="7"/>
        <v>163.14226301448443</v>
      </c>
      <c r="P41" s="10"/>
    </row>
    <row r="42" spans="1:16">
      <c r="A42" s="12"/>
      <c r="B42" s="25">
        <v>342.1</v>
      </c>
      <c r="C42" s="20" t="s">
        <v>52</v>
      </c>
      <c r="D42" s="46">
        <v>122945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0" si="9">SUM(D42:M42)</f>
        <v>122945</v>
      </c>
      <c r="O42" s="47">
        <f t="shared" si="7"/>
        <v>8.8157894736842106</v>
      </c>
      <c r="P42" s="9"/>
    </row>
    <row r="43" spans="1:16">
      <c r="A43" s="12"/>
      <c r="B43" s="25">
        <v>342.9</v>
      </c>
      <c r="C43" s="20" t="s">
        <v>93</v>
      </c>
      <c r="D43" s="46">
        <v>17599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17599</v>
      </c>
      <c r="O43" s="47">
        <f t="shared" si="7"/>
        <v>1.2619389072135379</v>
      </c>
      <c r="P43" s="9"/>
    </row>
    <row r="44" spans="1:16">
      <c r="A44" s="12"/>
      <c r="B44" s="25">
        <v>343.3</v>
      </c>
      <c r="C44" s="20" t="s">
        <v>53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1044641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1044641</v>
      </c>
      <c r="O44" s="47">
        <f t="shared" si="7"/>
        <v>74.906137960705578</v>
      </c>
      <c r="P44" s="9"/>
    </row>
    <row r="45" spans="1:16">
      <c r="A45" s="12"/>
      <c r="B45" s="25">
        <v>343.4</v>
      </c>
      <c r="C45" s="20" t="s">
        <v>54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359543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359543</v>
      </c>
      <c r="O45" s="47">
        <f t="shared" si="7"/>
        <v>25.781084181844257</v>
      </c>
      <c r="P45" s="9"/>
    </row>
    <row r="46" spans="1:16">
      <c r="A46" s="12"/>
      <c r="B46" s="25">
        <v>343.5</v>
      </c>
      <c r="C46" s="20" t="s">
        <v>55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699705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699705</v>
      </c>
      <c r="O46" s="47">
        <f t="shared" si="7"/>
        <v>50.172450881973326</v>
      </c>
      <c r="P46" s="9"/>
    </row>
    <row r="47" spans="1:16">
      <c r="A47" s="12"/>
      <c r="B47" s="25">
        <v>344.9</v>
      </c>
      <c r="C47" s="20" t="s">
        <v>85</v>
      </c>
      <c r="D47" s="46">
        <v>15175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15175</v>
      </c>
      <c r="O47" s="47">
        <f t="shared" si="7"/>
        <v>1.0881256274200488</v>
      </c>
      <c r="P47" s="9"/>
    </row>
    <row r="48" spans="1:16">
      <c r="A48" s="12"/>
      <c r="B48" s="25">
        <v>347.1</v>
      </c>
      <c r="C48" s="20" t="s">
        <v>56</v>
      </c>
      <c r="D48" s="46">
        <v>7704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7704</v>
      </c>
      <c r="O48" s="47">
        <f t="shared" si="7"/>
        <v>0.5524164635020794</v>
      </c>
      <c r="P48" s="9"/>
    </row>
    <row r="49" spans="1:16">
      <c r="A49" s="12"/>
      <c r="B49" s="25">
        <v>347.2</v>
      </c>
      <c r="C49" s="20" t="s">
        <v>57</v>
      </c>
      <c r="D49" s="46">
        <v>4488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4488</v>
      </c>
      <c r="O49" s="47">
        <f t="shared" si="7"/>
        <v>0.32181270615230173</v>
      </c>
      <c r="P49" s="9"/>
    </row>
    <row r="50" spans="1:16">
      <c r="A50" s="12"/>
      <c r="B50" s="25">
        <v>349</v>
      </c>
      <c r="C50" s="20" t="s">
        <v>1</v>
      </c>
      <c r="D50" s="46">
        <v>3382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3382</v>
      </c>
      <c r="O50" s="47">
        <f t="shared" si="7"/>
        <v>0.24250681198910082</v>
      </c>
      <c r="P50" s="9"/>
    </row>
    <row r="51" spans="1:16" ht="15.75">
      <c r="A51" s="29" t="s">
        <v>50</v>
      </c>
      <c r="B51" s="30"/>
      <c r="C51" s="31"/>
      <c r="D51" s="32">
        <f t="shared" ref="D51:M51" si="10">SUM(D52:D55)</f>
        <v>32505</v>
      </c>
      <c r="E51" s="32">
        <f t="shared" si="10"/>
        <v>0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ref="N51:N57" si="11">SUM(D51:M51)</f>
        <v>32505</v>
      </c>
      <c r="O51" s="45">
        <f t="shared" si="7"/>
        <v>2.3307758497060087</v>
      </c>
      <c r="P51" s="10"/>
    </row>
    <row r="52" spans="1:16">
      <c r="A52" s="13"/>
      <c r="B52" s="39">
        <v>351.5</v>
      </c>
      <c r="C52" s="21" t="s">
        <v>60</v>
      </c>
      <c r="D52" s="46">
        <v>19740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19740</v>
      </c>
      <c r="O52" s="47">
        <f t="shared" si="7"/>
        <v>1.4154596300014342</v>
      </c>
      <c r="P52" s="9"/>
    </row>
    <row r="53" spans="1:16">
      <c r="A53" s="13"/>
      <c r="B53" s="39">
        <v>352</v>
      </c>
      <c r="C53" s="21" t="s">
        <v>61</v>
      </c>
      <c r="D53" s="46">
        <v>4985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4985</v>
      </c>
      <c r="O53" s="47">
        <f t="shared" si="7"/>
        <v>0.3574501649218414</v>
      </c>
      <c r="P53" s="9"/>
    </row>
    <row r="54" spans="1:16">
      <c r="A54" s="13"/>
      <c r="B54" s="39">
        <v>354</v>
      </c>
      <c r="C54" s="21" t="s">
        <v>62</v>
      </c>
      <c r="D54" s="46">
        <v>5169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5169</v>
      </c>
      <c r="O54" s="47">
        <f t="shared" si="7"/>
        <v>0.37064391223289833</v>
      </c>
      <c r="P54" s="9"/>
    </row>
    <row r="55" spans="1:16">
      <c r="A55" s="13"/>
      <c r="B55" s="39">
        <v>359</v>
      </c>
      <c r="C55" s="21" t="s">
        <v>63</v>
      </c>
      <c r="D55" s="46">
        <v>2611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2611</v>
      </c>
      <c r="O55" s="47">
        <f t="shared" si="7"/>
        <v>0.18722214254983507</v>
      </c>
      <c r="P55" s="9"/>
    </row>
    <row r="56" spans="1:16" ht="15.75">
      <c r="A56" s="29" t="s">
        <v>4</v>
      </c>
      <c r="B56" s="30"/>
      <c r="C56" s="31"/>
      <c r="D56" s="32">
        <f t="shared" ref="D56:M56" si="12">SUM(D57:D64)</f>
        <v>221091</v>
      </c>
      <c r="E56" s="32">
        <f t="shared" si="12"/>
        <v>152</v>
      </c>
      <c r="F56" s="32">
        <f t="shared" si="12"/>
        <v>0</v>
      </c>
      <c r="G56" s="32">
        <f t="shared" si="12"/>
        <v>0</v>
      </c>
      <c r="H56" s="32">
        <f t="shared" si="12"/>
        <v>0</v>
      </c>
      <c r="I56" s="32">
        <f t="shared" si="12"/>
        <v>25255</v>
      </c>
      <c r="J56" s="32">
        <f t="shared" si="12"/>
        <v>0</v>
      </c>
      <c r="K56" s="32">
        <f t="shared" si="12"/>
        <v>535134</v>
      </c>
      <c r="L56" s="32">
        <f t="shared" si="12"/>
        <v>0</v>
      </c>
      <c r="M56" s="32">
        <f t="shared" si="12"/>
        <v>0</v>
      </c>
      <c r="N56" s="32">
        <f t="shared" si="11"/>
        <v>781632</v>
      </c>
      <c r="O56" s="45">
        <f t="shared" si="7"/>
        <v>56.047038577369854</v>
      </c>
      <c r="P56" s="10"/>
    </row>
    <row r="57" spans="1:16">
      <c r="A57" s="12"/>
      <c r="B57" s="25">
        <v>361.1</v>
      </c>
      <c r="C57" s="20" t="s">
        <v>64</v>
      </c>
      <c r="D57" s="46">
        <v>2917</v>
      </c>
      <c r="E57" s="46">
        <v>152</v>
      </c>
      <c r="F57" s="46">
        <v>0</v>
      </c>
      <c r="G57" s="46">
        <v>0</v>
      </c>
      <c r="H57" s="46">
        <v>0</v>
      </c>
      <c r="I57" s="46">
        <v>2156</v>
      </c>
      <c r="J57" s="46">
        <v>0</v>
      </c>
      <c r="K57" s="46">
        <v>37194</v>
      </c>
      <c r="L57" s="46">
        <v>0</v>
      </c>
      <c r="M57" s="46">
        <v>0</v>
      </c>
      <c r="N57" s="46">
        <f t="shared" si="11"/>
        <v>42419</v>
      </c>
      <c r="O57" s="47">
        <f t="shared" si="7"/>
        <v>3.0416606912376309</v>
      </c>
      <c r="P57" s="9"/>
    </row>
    <row r="58" spans="1:16">
      <c r="A58" s="12"/>
      <c r="B58" s="25">
        <v>361.2</v>
      </c>
      <c r="C58" s="20" t="s">
        <v>65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45900</v>
      </c>
      <c r="L58" s="46">
        <v>0</v>
      </c>
      <c r="M58" s="46">
        <v>0</v>
      </c>
      <c r="N58" s="46">
        <f t="shared" ref="N58:N64" si="13">SUM(D58:M58)</f>
        <v>45900</v>
      </c>
      <c r="O58" s="47">
        <f t="shared" si="7"/>
        <v>3.2912663129212678</v>
      </c>
      <c r="P58" s="9"/>
    </row>
    <row r="59" spans="1:16">
      <c r="A59" s="12"/>
      <c r="B59" s="25">
        <v>361.3</v>
      </c>
      <c r="C59" s="20" t="s">
        <v>66</v>
      </c>
      <c r="D59" s="46">
        <v>127495</v>
      </c>
      <c r="E59" s="46">
        <v>0</v>
      </c>
      <c r="F59" s="46">
        <v>0</v>
      </c>
      <c r="G59" s="46">
        <v>0</v>
      </c>
      <c r="H59" s="46">
        <v>0</v>
      </c>
      <c r="I59" s="46">
        <v>20773</v>
      </c>
      <c r="J59" s="46">
        <v>0</v>
      </c>
      <c r="K59" s="46">
        <v>-67694</v>
      </c>
      <c r="L59" s="46">
        <v>0</v>
      </c>
      <c r="M59" s="46">
        <v>0</v>
      </c>
      <c r="N59" s="46">
        <f t="shared" si="13"/>
        <v>80574</v>
      </c>
      <c r="O59" s="47">
        <f t="shared" si="7"/>
        <v>5.777570629571203</v>
      </c>
      <c r="P59" s="9"/>
    </row>
    <row r="60" spans="1:16">
      <c r="A60" s="12"/>
      <c r="B60" s="25">
        <v>362</v>
      </c>
      <c r="C60" s="20" t="s">
        <v>67</v>
      </c>
      <c r="D60" s="46">
        <v>10095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10095</v>
      </c>
      <c r="O60" s="47">
        <f t="shared" si="7"/>
        <v>0.72386347339738988</v>
      </c>
      <c r="P60" s="9"/>
    </row>
    <row r="61" spans="1:16">
      <c r="A61" s="12"/>
      <c r="B61" s="25">
        <v>365</v>
      </c>
      <c r="C61" s="20" t="s">
        <v>68</v>
      </c>
      <c r="D61" s="46">
        <v>902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902</v>
      </c>
      <c r="O61" s="47">
        <f t="shared" si="7"/>
        <v>6.4678043883550834E-2</v>
      </c>
      <c r="P61" s="9"/>
    </row>
    <row r="62" spans="1:16">
      <c r="A62" s="12"/>
      <c r="B62" s="25">
        <v>366</v>
      </c>
      <c r="C62" s="20" t="s">
        <v>69</v>
      </c>
      <c r="D62" s="46">
        <v>24092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24092</v>
      </c>
      <c r="O62" s="47">
        <f t="shared" si="7"/>
        <v>1.7275204359673024</v>
      </c>
      <c r="P62" s="9"/>
    </row>
    <row r="63" spans="1:16">
      <c r="A63" s="12"/>
      <c r="B63" s="25">
        <v>368</v>
      </c>
      <c r="C63" s="20" t="s">
        <v>70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519734</v>
      </c>
      <c r="L63" s="46">
        <v>0</v>
      </c>
      <c r="M63" s="46">
        <v>0</v>
      </c>
      <c r="N63" s="46">
        <f t="shared" si="13"/>
        <v>519734</v>
      </c>
      <c r="O63" s="47">
        <f t="shared" si="7"/>
        <v>37.267603613939478</v>
      </c>
      <c r="P63" s="9"/>
    </row>
    <row r="64" spans="1:16">
      <c r="A64" s="12"/>
      <c r="B64" s="25">
        <v>369.9</v>
      </c>
      <c r="C64" s="20" t="s">
        <v>71</v>
      </c>
      <c r="D64" s="46">
        <v>55590</v>
      </c>
      <c r="E64" s="46">
        <v>0</v>
      </c>
      <c r="F64" s="46">
        <v>0</v>
      </c>
      <c r="G64" s="46">
        <v>0</v>
      </c>
      <c r="H64" s="46">
        <v>0</v>
      </c>
      <c r="I64" s="46">
        <v>2326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57916</v>
      </c>
      <c r="O64" s="47">
        <f t="shared" si="7"/>
        <v>4.1528753764520294</v>
      </c>
      <c r="P64" s="9"/>
    </row>
    <row r="65" spans="1:119" ht="15.75">
      <c r="A65" s="29" t="s">
        <v>51</v>
      </c>
      <c r="B65" s="30"/>
      <c r="C65" s="31"/>
      <c r="D65" s="32">
        <f t="shared" ref="D65:M65" si="14">SUM(D66:D67)</f>
        <v>826608</v>
      </c>
      <c r="E65" s="32">
        <f t="shared" si="14"/>
        <v>0</v>
      </c>
      <c r="F65" s="32">
        <f t="shared" si="14"/>
        <v>0</v>
      </c>
      <c r="G65" s="32">
        <f t="shared" si="14"/>
        <v>0</v>
      </c>
      <c r="H65" s="32">
        <f t="shared" si="14"/>
        <v>0</v>
      </c>
      <c r="I65" s="32">
        <f t="shared" si="14"/>
        <v>730127</v>
      </c>
      <c r="J65" s="32">
        <f t="shared" si="14"/>
        <v>0</v>
      </c>
      <c r="K65" s="32">
        <f t="shared" si="14"/>
        <v>0</v>
      </c>
      <c r="L65" s="32">
        <f t="shared" si="14"/>
        <v>0</v>
      </c>
      <c r="M65" s="32">
        <f t="shared" si="14"/>
        <v>0</v>
      </c>
      <c r="N65" s="32">
        <f>SUM(D65:M65)</f>
        <v>1556735</v>
      </c>
      <c r="O65" s="45">
        <f t="shared" si="7"/>
        <v>111.62591424064247</v>
      </c>
      <c r="P65" s="9"/>
    </row>
    <row r="66" spans="1:119">
      <c r="A66" s="12"/>
      <c r="B66" s="25">
        <v>381</v>
      </c>
      <c r="C66" s="20" t="s">
        <v>72</v>
      </c>
      <c r="D66" s="46">
        <v>686608</v>
      </c>
      <c r="E66" s="46">
        <v>0</v>
      </c>
      <c r="F66" s="46">
        <v>0</v>
      </c>
      <c r="G66" s="46">
        <v>0</v>
      </c>
      <c r="H66" s="46">
        <v>0</v>
      </c>
      <c r="I66" s="46">
        <v>730127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1416735</v>
      </c>
      <c r="O66" s="47">
        <f t="shared" si="7"/>
        <v>101.58719346049047</v>
      </c>
      <c r="P66" s="9"/>
    </row>
    <row r="67" spans="1:119" ht="15.75" thickBot="1">
      <c r="A67" s="12"/>
      <c r="B67" s="25">
        <v>382</v>
      </c>
      <c r="C67" s="20" t="s">
        <v>94</v>
      </c>
      <c r="D67" s="46">
        <v>140000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140000</v>
      </c>
      <c r="O67" s="47">
        <f t="shared" si="7"/>
        <v>10.038720780152016</v>
      </c>
      <c r="P67" s="9"/>
    </row>
    <row r="68" spans="1:119" ht="16.5" thickBot="1">
      <c r="A68" s="14" t="s">
        <v>58</v>
      </c>
      <c r="B68" s="23"/>
      <c r="C68" s="22"/>
      <c r="D68" s="15">
        <f t="shared" ref="D68:M68" si="15">SUM(D5,D16,D27,D41,D51,D56,D65)</f>
        <v>10747143</v>
      </c>
      <c r="E68" s="15">
        <f t="shared" si="15"/>
        <v>1108376</v>
      </c>
      <c r="F68" s="15">
        <f t="shared" si="15"/>
        <v>0</v>
      </c>
      <c r="G68" s="15">
        <f t="shared" si="15"/>
        <v>0</v>
      </c>
      <c r="H68" s="15">
        <f t="shared" si="15"/>
        <v>0</v>
      </c>
      <c r="I68" s="15">
        <f t="shared" si="15"/>
        <v>2895649</v>
      </c>
      <c r="J68" s="15">
        <f t="shared" si="15"/>
        <v>0</v>
      </c>
      <c r="K68" s="15">
        <f t="shared" si="15"/>
        <v>535134</v>
      </c>
      <c r="L68" s="15">
        <f t="shared" si="15"/>
        <v>0</v>
      </c>
      <c r="M68" s="15">
        <f t="shared" si="15"/>
        <v>0</v>
      </c>
      <c r="N68" s="15">
        <f>SUM(D68:M68)</f>
        <v>15286302</v>
      </c>
      <c r="O68" s="38">
        <f t="shared" si="7"/>
        <v>1096.1065538505666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118" t="s">
        <v>95</v>
      </c>
      <c r="M70" s="118"/>
      <c r="N70" s="118"/>
      <c r="O70" s="43">
        <v>13946</v>
      </c>
    </row>
    <row r="71" spans="1:119">
      <c r="A71" s="119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7"/>
    </row>
    <row r="72" spans="1:119" ht="15.75" customHeight="1" thickBot="1">
      <c r="A72" s="120" t="s">
        <v>88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75</v>
      </c>
      <c r="B3" s="108"/>
      <c r="C3" s="109"/>
      <c r="D3" s="128" t="s">
        <v>45</v>
      </c>
      <c r="E3" s="129"/>
      <c r="F3" s="129"/>
      <c r="G3" s="129"/>
      <c r="H3" s="130"/>
      <c r="I3" s="128" t="s">
        <v>46</v>
      </c>
      <c r="J3" s="130"/>
      <c r="K3" s="128" t="s">
        <v>48</v>
      </c>
      <c r="L3" s="130"/>
      <c r="M3" s="36"/>
      <c r="N3" s="37"/>
      <c r="O3" s="131" t="s">
        <v>80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4952474</v>
      </c>
      <c r="E5" s="27">
        <f t="shared" si="0"/>
        <v>997730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5950204</v>
      </c>
      <c r="O5" s="33">
        <f t="shared" ref="O5:O36" si="1">(N5/O$69)</f>
        <v>427.27301450524197</v>
      </c>
      <c r="P5" s="6"/>
    </row>
    <row r="6" spans="1:133">
      <c r="A6" s="12"/>
      <c r="B6" s="25">
        <v>311</v>
      </c>
      <c r="C6" s="20" t="s">
        <v>3</v>
      </c>
      <c r="D6" s="46">
        <v>2717691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2717691</v>
      </c>
      <c r="O6" s="47">
        <f t="shared" si="1"/>
        <v>195.15230504093063</v>
      </c>
      <c r="P6" s="9"/>
    </row>
    <row r="7" spans="1:133">
      <c r="A7" s="12"/>
      <c r="B7" s="25">
        <v>312.3</v>
      </c>
      <c r="C7" s="20" t="s">
        <v>11</v>
      </c>
      <c r="D7" s="46">
        <v>17737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17737</v>
      </c>
      <c r="O7" s="47">
        <f t="shared" si="1"/>
        <v>1.2736607784001148</v>
      </c>
      <c r="P7" s="9"/>
    </row>
    <row r="8" spans="1:133">
      <c r="A8" s="12"/>
      <c r="B8" s="25">
        <v>312.41000000000003</v>
      </c>
      <c r="C8" s="20" t="s">
        <v>12</v>
      </c>
      <c r="D8" s="46">
        <v>138912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138912</v>
      </c>
      <c r="O8" s="47">
        <f t="shared" si="1"/>
        <v>9.9750107712193028</v>
      </c>
      <c r="P8" s="9"/>
    </row>
    <row r="9" spans="1:133">
      <c r="A9" s="12"/>
      <c r="B9" s="25">
        <v>312.52</v>
      </c>
      <c r="C9" s="20" t="s">
        <v>82</v>
      </c>
      <c r="D9" s="46">
        <v>89527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89527</v>
      </c>
      <c r="O9" s="47">
        <f t="shared" si="1"/>
        <v>6.4287663363492751</v>
      </c>
      <c r="P9" s="9"/>
    </row>
    <row r="10" spans="1:133">
      <c r="A10" s="12"/>
      <c r="B10" s="25">
        <v>312.60000000000002</v>
      </c>
      <c r="C10" s="20" t="s">
        <v>13</v>
      </c>
      <c r="D10" s="46">
        <v>0</v>
      </c>
      <c r="E10" s="46">
        <v>997730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997730</v>
      </c>
      <c r="O10" s="47">
        <f t="shared" si="1"/>
        <v>71.645124228062613</v>
      </c>
      <c r="P10" s="9"/>
    </row>
    <row r="11" spans="1:133">
      <c r="A11" s="12"/>
      <c r="B11" s="25">
        <v>314.10000000000002</v>
      </c>
      <c r="C11" s="20" t="s">
        <v>14</v>
      </c>
      <c r="D11" s="46">
        <v>935571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935571</v>
      </c>
      <c r="O11" s="47">
        <f t="shared" si="1"/>
        <v>67.181602757432145</v>
      </c>
      <c r="P11" s="9"/>
    </row>
    <row r="12" spans="1:133">
      <c r="A12" s="12"/>
      <c r="B12" s="25">
        <v>314.3</v>
      </c>
      <c r="C12" s="20" t="s">
        <v>15</v>
      </c>
      <c r="D12" s="46">
        <v>159963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159963</v>
      </c>
      <c r="O12" s="47">
        <f t="shared" si="1"/>
        <v>11.48664368806549</v>
      </c>
      <c r="P12" s="9"/>
    </row>
    <row r="13" spans="1:133">
      <c r="A13" s="12"/>
      <c r="B13" s="25">
        <v>314.39999999999998</v>
      </c>
      <c r="C13" s="20" t="s">
        <v>16</v>
      </c>
      <c r="D13" s="46">
        <v>12126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12126</v>
      </c>
      <c r="O13" s="47">
        <f t="shared" si="1"/>
        <v>0.87074536837570016</v>
      </c>
      <c r="P13" s="9"/>
    </row>
    <row r="14" spans="1:133">
      <c r="A14" s="12"/>
      <c r="B14" s="25">
        <v>315</v>
      </c>
      <c r="C14" s="20" t="s">
        <v>17</v>
      </c>
      <c r="D14" s="46">
        <v>823485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823485</v>
      </c>
      <c r="O14" s="47">
        <f t="shared" si="1"/>
        <v>59.132916846186987</v>
      </c>
      <c r="P14" s="9"/>
    </row>
    <row r="15" spans="1:133">
      <c r="A15" s="12"/>
      <c r="B15" s="25">
        <v>316</v>
      </c>
      <c r="C15" s="20" t="s">
        <v>18</v>
      </c>
      <c r="D15" s="46">
        <v>57462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57462</v>
      </c>
      <c r="O15" s="47">
        <f t="shared" si="1"/>
        <v>4.1262386902197328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SUM(D17:D27)</f>
        <v>2425440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349015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2774455</v>
      </c>
      <c r="O16" s="45">
        <f t="shared" si="1"/>
        <v>199.22842165733161</v>
      </c>
      <c r="P16" s="10"/>
    </row>
    <row r="17" spans="1:16">
      <c r="A17" s="12"/>
      <c r="B17" s="25">
        <v>322</v>
      </c>
      <c r="C17" s="20" t="s">
        <v>0</v>
      </c>
      <c r="D17" s="46">
        <v>186049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186049</v>
      </c>
      <c r="O17" s="47">
        <f t="shared" si="1"/>
        <v>13.359830532816314</v>
      </c>
      <c r="P17" s="9"/>
    </row>
    <row r="18" spans="1:16">
      <c r="A18" s="12"/>
      <c r="B18" s="25">
        <v>323.10000000000002</v>
      </c>
      <c r="C18" s="20" t="s">
        <v>20</v>
      </c>
      <c r="D18" s="46">
        <v>1264885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6" si="4">SUM(D18:M18)</f>
        <v>1264885</v>
      </c>
      <c r="O18" s="47">
        <f t="shared" si="1"/>
        <v>90.829024845612523</v>
      </c>
      <c r="P18" s="9"/>
    </row>
    <row r="19" spans="1:16">
      <c r="A19" s="12"/>
      <c r="B19" s="25">
        <v>323.39999999999998</v>
      </c>
      <c r="C19" s="20" t="s">
        <v>21</v>
      </c>
      <c r="D19" s="46">
        <v>27315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27315</v>
      </c>
      <c r="O19" s="47">
        <f t="shared" si="1"/>
        <v>1.9614390348987505</v>
      </c>
      <c r="P19" s="9"/>
    </row>
    <row r="20" spans="1:16">
      <c r="A20" s="12"/>
      <c r="B20" s="25">
        <v>323.7</v>
      </c>
      <c r="C20" s="20" t="s">
        <v>22</v>
      </c>
      <c r="D20" s="46">
        <v>157485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157485</v>
      </c>
      <c r="O20" s="47">
        <f t="shared" si="1"/>
        <v>11.308703145196036</v>
      </c>
      <c r="P20" s="9"/>
    </row>
    <row r="21" spans="1:16">
      <c r="A21" s="12"/>
      <c r="B21" s="25">
        <v>324.20999999999998</v>
      </c>
      <c r="C21" s="20" t="s">
        <v>23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1499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1499</v>
      </c>
      <c r="O21" s="47">
        <f t="shared" si="1"/>
        <v>0.10764038489156973</v>
      </c>
      <c r="P21" s="9"/>
    </row>
    <row r="22" spans="1:16">
      <c r="A22" s="12"/>
      <c r="B22" s="25">
        <v>324.22000000000003</v>
      </c>
      <c r="C22" s="20" t="s">
        <v>24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347516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347516</v>
      </c>
      <c r="O22" s="47">
        <f t="shared" si="1"/>
        <v>24.954473646416773</v>
      </c>
      <c r="P22" s="9"/>
    </row>
    <row r="23" spans="1:16">
      <c r="A23" s="12"/>
      <c r="B23" s="25">
        <v>324.61</v>
      </c>
      <c r="C23" s="20" t="s">
        <v>25</v>
      </c>
      <c r="D23" s="46">
        <v>2723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2723</v>
      </c>
      <c r="O23" s="47">
        <f t="shared" si="1"/>
        <v>0.19553353439609364</v>
      </c>
      <c r="P23" s="9"/>
    </row>
    <row r="24" spans="1:16">
      <c r="A24" s="12"/>
      <c r="B24" s="25">
        <v>324.70999999999998</v>
      </c>
      <c r="C24" s="20" t="s">
        <v>26</v>
      </c>
      <c r="D24" s="46">
        <v>3000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3000</v>
      </c>
      <c r="O24" s="47">
        <f t="shared" si="1"/>
        <v>0.21542438604049979</v>
      </c>
      <c r="P24" s="9"/>
    </row>
    <row r="25" spans="1:16">
      <c r="A25" s="12"/>
      <c r="B25" s="25">
        <v>325.10000000000002</v>
      </c>
      <c r="C25" s="20" t="s">
        <v>27</v>
      </c>
      <c r="D25" s="46">
        <v>319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319</v>
      </c>
      <c r="O25" s="47">
        <f t="shared" si="1"/>
        <v>2.2906793048973143E-2</v>
      </c>
      <c r="P25" s="9"/>
    </row>
    <row r="26" spans="1:16">
      <c r="A26" s="12"/>
      <c r="B26" s="25">
        <v>325.2</v>
      </c>
      <c r="C26" s="20" t="s">
        <v>28</v>
      </c>
      <c r="D26" s="46">
        <v>674793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674793</v>
      </c>
      <c r="O26" s="47">
        <f t="shared" si="1"/>
        <v>48.455622576475655</v>
      </c>
      <c r="P26" s="9"/>
    </row>
    <row r="27" spans="1:16">
      <c r="A27" s="12"/>
      <c r="B27" s="25">
        <v>329</v>
      </c>
      <c r="C27" s="20" t="s">
        <v>29</v>
      </c>
      <c r="D27" s="46">
        <v>108871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40" si="5">SUM(D27:M27)</f>
        <v>108871</v>
      </c>
      <c r="O27" s="47">
        <f t="shared" si="1"/>
        <v>7.8178227775384173</v>
      </c>
      <c r="P27" s="9"/>
    </row>
    <row r="28" spans="1:16" ht="15.75">
      <c r="A28" s="29" t="s">
        <v>31</v>
      </c>
      <c r="B28" s="30"/>
      <c r="C28" s="31"/>
      <c r="D28" s="32">
        <f t="shared" ref="D28:M28" si="6">SUM(D29:D39)</f>
        <v>1286489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44">
        <f t="shared" si="5"/>
        <v>1286489</v>
      </c>
      <c r="O28" s="45">
        <f t="shared" si="1"/>
        <v>92.380367657618848</v>
      </c>
      <c r="P28" s="10"/>
    </row>
    <row r="29" spans="1:16">
      <c r="A29" s="12"/>
      <c r="B29" s="25">
        <v>331.2</v>
      </c>
      <c r="C29" s="20" t="s">
        <v>30</v>
      </c>
      <c r="D29" s="46">
        <v>14314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14314</v>
      </c>
      <c r="O29" s="47">
        <f t="shared" si="1"/>
        <v>1.0278615539279046</v>
      </c>
      <c r="P29" s="9"/>
    </row>
    <row r="30" spans="1:16">
      <c r="A30" s="12"/>
      <c r="B30" s="25">
        <v>331.49</v>
      </c>
      <c r="C30" s="20" t="s">
        <v>33</v>
      </c>
      <c r="D30" s="46">
        <v>97935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97935</v>
      </c>
      <c r="O30" s="47">
        <f t="shared" si="1"/>
        <v>7.0325290822921156</v>
      </c>
      <c r="P30" s="9"/>
    </row>
    <row r="31" spans="1:16">
      <c r="A31" s="12"/>
      <c r="B31" s="25">
        <v>335.12</v>
      </c>
      <c r="C31" s="20" t="s">
        <v>36</v>
      </c>
      <c r="D31" s="46">
        <v>334857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334857</v>
      </c>
      <c r="O31" s="47">
        <f t="shared" si="1"/>
        <v>24.045454545454547</v>
      </c>
      <c r="P31" s="9"/>
    </row>
    <row r="32" spans="1:16">
      <c r="A32" s="12"/>
      <c r="B32" s="25">
        <v>335.14</v>
      </c>
      <c r="C32" s="20" t="s">
        <v>37</v>
      </c>
      <c r="D32" s="46">
        <v>36682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36682</v>
      </c>
      <c r="O32" s="47">
        <f t="shared" si="1"/>
        <v>2.6340657762458712</v>
      </c>
      <c r="P32" s="9"/>
    </row>
    <row r="33" spans="1:16">
      <c r="A33" s="12"/>
      <c r="B33" s="25">
        <v>335.15</v>
      </c>
      <c r="C33" s="20" t="s">
        <v>38</v>
      </c>
      <c r="D33" s="46">
        <v>9558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9558</v>
      </c>
      <c r="O33" s="47">
        <f t="shared" si="1"/>
        <v>0.68634209392503231</v>
      </c>
      <c r="P33" s="9"/>
    </row>
    <row r="34" spans="1:16">
      <c r="A34" s="12"/>
      <c r="B34" s="25">
        <v>335.18</v>
      </c>
      <c r="C34" s="20" t="s">
        <v>39</v>
      </c>
      <c r="D34" s="46">
        <v>589961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589961</v>
      </c>
      <c r="O34" s="47">
        <f t="shared" si="1"/>
        <v>42.363995404279763</v>
      </c>
      <c r="P34" s="9"/>
    </row>
    <row r="35" spans="1:16">
      <c r="A35" s="12"/>
      <c r="B35" s="25">
        <v>335.49</v>
      </c>
      <c r="C35" s="20" t="s">
        <v>40</v>
      </c>
      <c r="D35" s="46">
        <v>40968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40968</v>
      </c>
      <c r="O35" s="47">
        <f t="shared" si="1"/>
        <v>2.9418354157690652</v>
      </c>
      <c r="P35" s="9"/>
    </row>
    <row r="36" spans="1:16">
      <c r="A36" s="12"/>
      <c r="B36" s="25">
        <v>337.2</v>
      </c>
      <c r="C36" s="20" t="s">
        <v>41</v>
      </c>
      <c r="D36" s="46">
        <v>5297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5297</v>
      </c>
      <c r="O36" s="47">
        <f t="shared" si="1"/>
        <v>0.38036765761884245</v>
      </c>
      <c r="P36" s="9"/>
    </row>
    <row r="37" spans="1:16">
      <c r="A37" s="12"/>
      <c r="B37" s="25">
        <v>337.4</v>
      </c>
      <c r="C37" s="20" t="s">
        <v>42</v>
      </c>
      <c r="D37" s="46">
        <v>531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531</v>
      </c>
      <c r="O37" s="47">
        <f t="shared" ref="O37:O67" si="7">(N37/O$69)</f>
        <v>3.8130116329168462E-2</v>
      </c>
      <c r="P37" s="9"/>
    </row>
    <row r="38" spans="1:16">
      <c r="A38" s="12"/>
      <c r="B38" s="25">
        <v>337.7</v>
      </c>
      <c r="C38" s="20" t="s">
        <v>43</v>
      </c>
      <c r="D38" s="46">
        <v>141839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141839</v>
      </c>
      <c r="O38" s="47">
        <f t="shared" si="7"/>
        <v>10.185193163866149</v>
      </c>
      <c r="P38" s="9"/>
    </row>
    <row r="39" spans="1:16">
      <c r="A39" s="12"/>
      <c r="B39" s="25">
        <v>338</v>
      </c>
      <c r="C39" s="20" t="s">
        <v>44</v>
      </c>
      <c r="D39" s="46">
        <v>14547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5"/>
        <v>14547</v>
      </c>
      <c r="O39" s="47">
        <f t="shared" si="7"/>
        <v>1.0445928479103834</v>
      </c>
      <c r="P39" s="9"/>
    </row>
    <row r="40" spans="1:16" ht="15.75">
      <c r="A40" s="29" t="s">
        <v>49</v>
      </c>
      <c r="B40" s="30"/>
      <c r="C40" s="31"/>
      <c r="D40" s="32">
        <f t="shared" ref="D40:M40" si="8">SUM(D41:D48)</f>
        <v>172804</v>
      </c>
      <c r="E40" s="32">
        <f t="shared" si="8"/>
        <v>0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1925337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 t="shared" si="5"/>
        <v>2098141</v>
      </c>
      <c r="O40" s="45">
        <f t="shared" si="7"/>
        <v>150.66357891713341</v>
      </c>
      <c r="P40" s="10"/>
    </row>
    <row r="41" spans="1:16">
      <c r="A41" s="12"/>
      <c r="B41" s="25">
        <v>342.1</v>
      </c>
      <c r="C41" s="20" t="s">
        <v>52</v>
      </c>
      <c r="D41" s="46">
        <v>146674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8" si="9">SUM(D41:M41)</f>
        <v>146674</v>
      </c>
      <c r="O41" s="47">
        <f t="shared" si="7"/>
        <v>10.532385466034755</v>
      </c>
      <c r="P41" s="9"/>
    </row>
    <row r="42" spans="1:16">
      <c r="A42" s="12"/>
      <c r="B42" s="25">
        <v>343.3</v>
      </c>
      <c r="C42" s="20" t="s">
        <v>53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955189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955189</v>
      </c>
      <c r="O42" s="47">
        <f t="shared" si="7"/>
        <v>68.590334625879649</v>
      </c>
      <c r="P42" s="9"/>
    </row>
    <row r="43" spans="1:16">
      <c r="A43" s="12"/>
      <c r="B43" s="25">
        <v>343.4</v>
      </c>
      <c r="C43" s="20" t="s">
        <v>54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340418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340418</v>
      </c>
      <c r="O43" s="47">
        <f t="shared" si="7"/>
        <v>24.444779549044952</v>
      </c>
      <c r="P43" s="9"/>
    </row>
    <row r="44" spans="1:16">
      <c r="A44" s="12"/>
      <c r="B44" s="25">
        <v>343.5</v>
      </c>
      <c r="C44" s="20" t="s">
        <v>55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629730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629730</v>
      </c>
      <c r="O44" s="47">
        <f t="shared" si="7"/>
        <v>45.219732873761309</v>
      </c>
      <c r="P44" s="9"/>
    </row>
    <row r="45" spans="1:16">
      <c r="A45" s="12"/>
      <c r="B45" s="25">
        <v>344.9</v>
      </c>
      <c r="C45" s="20" t="s">
        <v>85</v>
      </c>
      <c r="D45" s="46">
        <v>13466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13466</v>
      </c>
      <c r="O45" s="47">
        <f t="shared" si="7"/>
        <v>0.96696826080712339</v>
      </c>
      <c r="P45" s="9"/>
    </row>
    <row r="46" spans="1:16">
      <c r="A46" s="12"/>
      <c r="B46" s="25">
        <v>347.1</v>
      </c>
      <c r="C46" s="20" t="s">
        <v>56</v>
      </c>
      <c r="D46" s="46">
        <v>8480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8480</v>
      </c>
      <c r="O46" s="47">
        <f t="shared" si="7"/>
        <v>0.60893293120781278</v>
      </c>
      <c r="P46" s="9"/>
    </row>
    <row r="47" spans="1:16">
      <c r="A47" s="12"/>
      <c r="B47" s="25">
        <v>347.2</v>
      </c>
      <c r="C47" s="20" t="s">
        <v>57</v>
      </c>
      <c r="D47" s="46">
        <v>3159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3159</v>
      </c>
      <c r="O47" s="47">
        <f t="shared" si="7"/>
        <v>0.22684187850064627</v>
      </c>
      <c r="P47" s="9"/>
    </row>
    <row r="48" spans="1:16">
      <c r="A48" s="12"/>
      <c r="B48" s="25">
        <v>349</v>
      </c>
      <c r="C48" s="20" t="s">
        <v>1</v>
      </c>
      <c r="D48" s="46">
        <v>1025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1025</v>
      </c>
      <c r="O48" s="47">
        <f t="shared" si="7"/>
        <v>7.3603331897170762E-2</v>
      </c>
      <c r="P48" s="9"/>
    </row>
    <row r="49" spans="1:16" ht="15.75">
      <c r="A49" s="29" t="s">
        <v>50</v>
      </c>
      <c r="B49" s="30"/>
      <c r="C49" s="31"/>
      <c r="D49" s="32">
        <f t="shared" ref="D49:M49" si="10">SUM(D50:D53)</f>
        <v>67747</v>
      </c>
      <c r="E49" s="32">
        <f t="shared" si="10"/>
        <v>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55" si="11">SUM(D49:M49)</f>
        <v>67747</v>
      </c>
      <c r="O49" s="45">
        <f t="shared" si="7"/>
        <v>4.8647852936952463</v>
      </c>
      <c r="P49" s="10"/>
    </row>
    <row r="50" spans="1:16">
      <c r="A50" s="13"/>
      <c r="B50" s="39">
        <v>351.5</v>
      </c>
      <c r="C50" s="21" t="s">
        <v>60</v>
      </c>
      <c r="D50" s="46">
        <v>51585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51585</v>
      </c>
      <c r="O50" s="47">
        <f t="shared" si="7"/>
        <v>3.7042223179663938</v>
      </c>
      <c r="P50" s="9"/>
    </row>
    <row r="51" spans="1:16">
      <c r="A51" s="13"/>
      <c r="B51" s="39">
        <v>352</v>
      </c>
      <c r="C51" s="21" t="s">
        <v>61</v>
      </c>
      <c r="D51" s="46">
        <v>5611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5611</v>
      </c>
      <c r="O51" s="47">
        <f t="shared" si="7"/>
        <v>0.40291541002441478</v>
      </c>
      <c r="P51" s="9"/>
    </row>
    <row r="52" spans="1:16">
      <c r="A52" s="13"/>
      <c r="B52" s="39">
        <v>354</v>
      </c>
      <c r="C52" s="21" t="s">
        <v>62</v>
      </c>
      <c r="D52" s="46">
        <v>9251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9251</v>
      </c>
      <c r="O52" s="47">
        <f t="shared" si="7"/>
        <v>0.66429699842022116</v>
      </c>
      <c r="P52" s="9"/>
    </row>
    <row r="53" spans="1:16">
      <c r="A53" s="13"/>
      <c r="B53" s="39">
        <v>359</v>
      </c>
      <c r="C53" s="21" t="s">
        <v>63</v>
      </c>
      <c r="D53" s="46">
        <v>1300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1300</v>
      </c>
      <c r="O53" s="47">
        <f t="shared" si="7"/>
        <v>9.3350567284216576E-2</v>
      </c>
      <c r="P53" s="9"/>
    </row>
    <row r="54" spans="1:16" ht="15.75">
      <c r="A54" s="29" t="s">
        <v>4</v>
      </c>
      <c r="B54" s="30"/>
      <c r="C54" s="31"/>
      <c r="D54" s="32">
        <f t="shared" ref="D54:M54" si="12">SUM(D55:D62)</f>
        <v>274368</v>
      </c>
      <c r="E54" s="32">
        <f t="shared" si="12"/>
        <v>422</v>
      </c>
      <c r="F54" s="32">
        <f t="shared" si="12"/>
        <v>0</v>
      </c>
      <c r="G54" s="32">
        <f t="shared" si="12"/>
        <v>0</v>
      </c>
      <c r="H54" s="32">
        <f t="shared" si="12"/>
        <v>0</v>
      </c>
      <c r="I54" s="32">
        <f t="shared" si="12"/>
        <v>63324</v>
      </c>
      <c r="J54" s="32">
        <f t="shared" si="12"/>
        <v>0</v>
      </c>
      <c r="K54" s="32">
        <f t="shared" si="12"/>
        <v>861472</v>
      </c>
      <c r="L54" s="32">
        <f t="shared" si="12"/>
        <v>0</v>
      </c>
      <c r="M54" s="32">
        <f t="shared" si="12"/>
        <v>0</v>
      </c>
      <c r="N54" s="32">
        <f t="shared" si="11"/>
        <v>1199586</v>
      </c>
      <c r="O54" s="45">
        <f t="shared" si="7"/>
        <v>86.140025850926321</v>
      </c>
      <c r="P54" s="10"/>
    </row>
    <row r="55" spans="1:16">
      <c r="A55" s="12"/>
      <c r="B55" s="25">
        <v>361.1</v>
      </c>
      <c r="C55" s="20" t="s">
        <v>64</v>
      </c>
      <c r="D55" s="46">
        <v>8205</v>
      </c>
      <c r="E55" s="46">
        <v>422</v>
      </c>
      <c r="F55" s="46">
        <v>0</v>
      </c>
      <c r="G55" s="46">
        <v>0</v>
      </c>
      <c r="H55" s="46">
        <v>0</v>
      </c>
      <c r="I55" s="46">
        <v>2997</v>
      </c>
      <c r="J55" s="46">
        <v>0</v>
      </c>
      <c r="K55" s="46">
        <v>45363</v>
      </c>
      <c r="L55" s="46">
        <v>0</v>
      </c>
      <c r="M55" s="46">
        <v>0</v>
      </c>
      <c r="N55" s="46">
        <f t="shared" si="11"/>
        <v>56987</v>
      </c>
      <c r="O55" s="47">
        <f t="shared" si="7"/>
        <v>4.0921298290966535</v>
      </c>
      <c r="P55" s="9"/>
    </row>
    <row r="56" spans="1:16">
      <c r="A56" s="12"/>
      <c r="B56" s="25">
        <v>361.2</v>
      </c>
      <c r="C56" s="20" t="s">
        <v>65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39048</v>
      </c>
      <c r="L56" s="46">
        <v>0</v>
      </c>
      <c r="M56" s="46">
        <v>0</v>
      </c>
      <c r="N56" s="46">
        <f t="shared" ref="N56:N62" si="13">SUM(D56:M56)</f>
        <v>39048</v>
      </c>
      <c r="O56" s="47">
        <f t="shared" si="7"/>
        <v>2.8039638087031453</v>
      </c>
      <c r="P56" s="9"/>
    </row>
    <row r="57" spans="1:16">
      <c r="A57" s="12"/>
      <c r="B57" s="25">
        <v>361.3</v>
      </c>
      <c r="C57" s="20" t="s">
        <v>66</v>
      </c>
      <c r="D57" s="46">
        <v>194111</v>
      </c>
      <c r="E57" s="46">
        <v>0</v>
      </c>
      <c r="F57" s="46">
        <v>0</v>
      </c>
      <c r="G57" s="46">
        <v>0</v>
      </c>
      <c r="H57" s="46">
        <v>0</v>
      </c>
      <c r="I57" s="46">
        <v>60327</v>
      </c>
      <c r="J57" s="46">
        <v>0</v>
      </c>
      <c r="K57" s="46">
        <v>263043</v>
      </c>
      <c r="L57" s="46">
        <v>0</v>
      </c>
      <c r="M57" s="46">
        <v>0</v>
      </c>
      <c r="N57" s="46">
        <f t="shared" si="13"/>
        <v>517481</v>
      </c>
      <c r="O57" s="47">
        <f t="shared" si="7"/>
        <v>37.159342237541289</v>
      </c>
      <c r="P57" s="9"/>
    </row>
    <row r="58" spans="1:16">
      <c r="A58" s="12"/>
      <c r="B58" s="25">
        <v>362</v>
      </c>
      <c r="C58" s="20" t="s">
        <v>67</v>
      </c>
      <c r="D58" s="46">
        <v>11960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11960</v>
      </c>
      <c r="O58" s="47">
        <f t="shared" si="7"/>
        <v>0.85882521901479247</v>
      </c>
      <c r="P58" s="9"/>
    </row>
    <row r="59" spans="1:16">
      <c r="A59" s="12"/>
      <c r="B59" s="25">
        <v>365</v>
      </c>
      <c r="C59" s="20" t="s">
        <v>68</v>
      </c>
      <c r="D59" s="46">
        <v>24994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24994</v>
      </c>
      <c r="O59" s="47">
        <f t="shared" si="7"/>
        <v>1.794772368232084</v>
      </c>
      <c r="P59" s="9"/>
    </row>
    <row r="60" spans="1:16">
      <c r="A60" s="12"/>
      <c r="B60" s="25">
        <v>366</v>
      </c>
      <c r="C60" s="20" t="s">
        <v>69</v>
      </c>
      <c r="D60" s="46">
        <v>24131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24131</v>
      </c>
      <c r="O60" s="47">
        <f t="shared" si="7"/>
        <v>1.7328019531811001</v>
      </c>
      <c r="P60" s="9"/>
    </row>
    <row r="61" spans="1:16">
      <c r="A61" s="12"/>
      <c r="B61" s="25">
        <v>368</v>
      </c>
      <c r="C61" s="20" t="s">
        <v>70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514018</v>
      </c>
      <c r="L61" s="46">
        <v>0</v>
      </c>
      <c r="M61" s="46">
        <v>0</v>
      </c>
      <c r="N61" s="46">
        <f t="shared" si="13"/>
        <v>514018</v>
      </c>
      <c r="O61" s="47">
        <f t="shared" si="7"/>
        <v>36.910670687921872</v>
      </c>
      <c r="P61" s="9"/>
    </row>
    <row r="62" spans="1:16">
      <c r="A62" s="12"/>
      <c r="B62" s="25">
        <v>369.9</v>
      </c>
      <c r="C62" s="20" t="s">
        <v>71</v>
      </c>
      <c r="D62" s="46">
        <v>10967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10967</v>
      </c>
      <c r="O62" s="47">
        <f t="shared" si="7"/>
        <v>0.78751974723538709</v>
      </c>
      <c r="P62" s="9"/>
    </row>
    <row r="63" spans="1:16" ht="15.75">
      <c r="A63" s="29" t="s">
        <v>51</v>
      </c>
      <c r="B63" s="30"/>
      <c r="C63" s="31"/>
      <c r="D63" s="32">
        <f t="shared" ref="D63:M63" si="14">SUM(D64:D66)</f>
        <v>3677057</v>
      </c>
      <c r="E63" s="32">
        <f t="shared" si="14"/>
        <v>0</v>
      </c>
      <c r="F63" s="32">
        <f t="shared" si="14"/>
        <v>0</v>
      </c>
      <c r="G63" s="32">
        <f t="shared" si="14"/>
        <v>0</v>
      </c>
      <c r="H63" s="32">
        <f t="shared" si="14"/>
        <v>0</v>
      </c>
      <c r="I63" s="32">
        <f t="shared" si="14"/>
        <v>1217929</v>
      </c>
      <c r="J63" s="32">
        <f t="shared" si="14"/>
        <v>0</v>
      </c>
      <c r="K63" s="32">
        <f t="shared" si="14"/>
        <v>0</v>
      </c>
      <c r="L63" s="32">
        <f t="shared" si="14"/>
        <v>0</v>
      </c>
      <c r="M63" s="32">
        <f t="shared" si="14"/>
        <v>0</v>
      </c>
      <c r="N63" s="32">
        <f>SUM(D63:M63)</f>
        <v>4894986</v>
      </c>
      <c r="O63" s="45">
        <f t="shared" si="7"/>
        <v>351.49978457561394</v>
      </c>
      <c r="P63" s="9"/>
    </row>
    <row r="64" spans="1:16">
      <c r="A64" s="12"/>
      <c r="B64" s="25">
        <v>381</v>
      </c>
      <c r="C64" s="20" t="s">
        <v>72</v>
      </c>
      <c r="D64" s="46">
        <v>277057</v>
      </c>
      <c r="E64" s="46">
        <v>0</v>
      </c>
      <c r="F64" s="46">
        <v>0</v>
      </c>
      <c r="G64" s="46">
        <v>0</v>
      </c>
      <c r="H64" s="46">
        <v>0</v>
      </c>
      <c r="I64" s="46">
        <v>730125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1007182</v>
      </c>
      <c r="O64" s="47">
        <f t="shared" si="7"/>
        <v>72.32385466034755</v>
      </c>
      <c r="P64" s="9"/>
    </row>
    <row r="65" spans="1:119">
      <c r="A65" s="12"/>
      <c r="B65" s="25">
        <v>384</v>
      </c>
      <c r="C65" s="20" t="s">
        <v>86</v>
      </c>
      <c r="D65" s="46">
        <v>3400000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3400000</v>
      </c>
      <c r="O65" s="47">
        <f t="shared" si="7"/>
        <v>244.14763751256643</v>
      </c>
      <c r="P65" s="9"/>
    </row>
    <row r="66" spans="1:119" ht="15.75" thickBot="1">
      <c r="A66" s="12"/>
      <c r="B66" s="25">
        <v>389.8</v>
      </c>
      <c r="C66" s="20" t="s">
        <v>74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487804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487804</v>
      </c>
      <c r="O66" s="47">
        <f t="shared" si="7"/>
        <v>35.028292402699982</v>
      </c>
      <c r="P66" s="9"/>
    </row>
    <row r="67" spans="1:119" ht="16.5" thickBot="1">
      <c r="A67" s="14" t="s">
        <v>58</v>
      </c>
      <c r="B67" s="23"/>
      <c r="C67" s="22"/>
      <c r="D67" s="15">
        <f t="shared" ref="D67:M67" si="15">SUM(D5,D16,D28,D40,D49,D54,D63)</f>
        <v>12856379</v>
      </c>
      <c r="E67" s="15">
        <f t="shared" si="15"/>
        <v>998152</v>
      </c>
      <c r="F67" s="15">
        <f t="shared" si="15"/>
        <v>0</v>
      </c>
      <c r="G67" s="15">
        <f t="shared" si="15"/>
        <v>0</v>
      </c>
      <c r="H67" s="15">
        <f t="shared" si="15"/>
        <v>0</v>
      </c>
      <c r="I67" s="15">
        <f t="shared" si="15"/>
        <v>3555605</v>
      </c>
      <c r="J67" s="15">
        <f t="shared" si="15"/>
        <v>0</v>
      </c>
      <c r="K67" s="15">
        <f t="shared" si="15"/>
        <v>861472</v>
      </c>
      <c r="L67" s="15">
        <f t="shared" si="15"/>
        <v>0</v>
      </c>
      <c r="M67" s="15">
        <f t="shared" si="15"/>
        <v>0</v>
      </c>
      <c r="N67" s="15">
        <f>SUM(D67:M67)</f>
        <v>18271608</v>
      </c>
      <c r="O67" s="38">
        <f t="shared" si="7"/>
        <v>1312.0499784575613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118" t="s">
        <v>87</v>
      </c>
      <c r="M69" s="118"/>
      <c r="N69" s="118"/>
      <c r="O69" s="43">
        <v>13926</v>
      </c>
    </row>
    <row r="70" spans="1:119">
      <c r="A70" s="119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7"/>
    </row>
    <row r="71" spans="1:119" ht="15.75" thickBot="1">
      <c r="A71" s="120" t="s">
        <v>88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7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75</v>
      </c>
      <c r="B3" s="108"/>
      <c r="C3" s="109"/>
      <c r="D3" s="128" t="s">
        <v>45</v>
      </c>
      <c r="E3" s="129"/>
      <c r="F3" s="129"/>
      <c r="G3" s="129"/>
      <c r="H3" s="130"/>
      <c r="I3" s="128" t="s">
        <v>46</v>
      </c>
      <c r="J3" s="130"/>
      <c r="K3" s="128" t="s">
        <v>48</v>
      </c>
      <c r="L3" s="130"/>
      <c r="M3" s="36"/>
      <c r="N3" s="37"/>
      <c r="O3" s="131" t="s">
        <v>80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4747904</v>
      </c>
      <c r="E5" s="27">
        <f t="shared" si="0"/>
        <v>991668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5739572</v>
      </c>
      <c r="O5" s="33">
        <f t="shared" ref="O5:O36" si="1">(N5/O$71)</f>
        <v>406.22634298251825</v>
      </c>
      <c r="P5" s="6"/>
    </row>
    <row r="6" spans="1:133">
      <c r="A6" s="12"/>
      <c r="B6" s="25">
        <v>311</v>
      </c>
      <c r="C6" s="20" t="s">
        <v>3</v>
      </c>
      <c r="D6" s="46">
        <v>2581571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2581571</v>
      </c>
      <c r="O6" s="47">
        <f t="shared" si="1"/>
        <v>182.71434637978626</v>
      </c>
      <c r="P6" s="9"/>
    </row>
    <row r="7" spans="1:133">
      <c r="A7" s="12"/>
      <c r="B7" s="25">
        <v>312.3</v>
      </c>
      <c r="C7" s="20" t="s">
        <v>11</v>
      </c>
      <c r="D7" s="46">
        <v>17362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17362</v>
      </c>
      <c r="O7" s="47">
        <f t="shared" si="1"/>
        <v>1.2288201571236463</v>
      </c>
      <c r="P7" s="9"/>
    </row>
    <row r="8" spans="1:133">
      <c r="A8" s="12"/>
      <c r="B8" s="25">
        <v>312.41000000000003</v>
      </c>
      <c r="C8" s="20" t="s">
        <v>12</v>
      </c>
      <c r="D8" s="46">
        <v>132919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132919</v>
      </c>
      <c r="O8" s="47">
        <f t="shared" si="1"/>
        <v>9.4075306108004817</v>
      </c>
      <c r="P8" s="9"/>
    </row>
    <row r="9" spans="1:133">
      <c r="A9" s="12"/>
      <c r="B9" s="25">
        <v>312.52</v>
      </c>
      <c r="C9" s="20" t="s">
        <v>82</v>
      </c>
      <c r="D9" s="46">
        <v>203952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203952</v>
      </c>
      <c r="O9" s="47">
        <f t="shared" si="1"/>
        <v>14.43499186071201</v>
      </c>
      <c r="P9" s="9"/>
    </row>
    <row r="10" spans="1:133">
      <c r="A10" s="12"/>
      <c r="B10" s="25">
        <v>312.60000000000002</v>
      </c>
      <c r="C10" s="20" t="s">
        <v>13</v>
      </c>
      <c r="D10" s="46">
        <v>0</v>
      </c>
      <c r="E10" s="46">
        <v>991668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991668</v>
      </c>
      <c r="O10" s="47">
        <f t="shared" si="1"/>
        <v>70.186708188831474</v>
      </c>
      <c r="P10" s="9"/>
    </row>
    <row r="11" spans="1:133">
      <c r="A11" s="12"/>
      <c r="B11" s="25">
        <v>314.10000000000002</v>
      </c>
      <c r="C11" s="20" t="s">
        <v>14</v>
      </c>
      <c r="D11" s="46">
        <v>756640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756640</v>
      </c>
      <c r="O11" s="47">
        <f t="shared" si="1"/>
        <v>53.55226838417439</v>
      </c>
      <c r="P11" s="9"/>
    </row>
    <row r="12" spans="1:133">
      <c r="A12" s="12"/>
      <c r="B12" s="25">
        <v>314.3</v>
      </c>
      <c r="C12" s="20" t="s">
        <v>15</v>
      </c>
      <c r="D12" s="46">
        <v>164619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164619</v>
      </c>
      <c r="O12" s="47">
        <f t="shared" si="1"/>
        <v>11.65114303913936</v>
      </c>
      <c r="P12" s="9"/>
    </row>
    <row r="13" spans="1:133">
      <c r="A13" s="12"/>
      <c r="B13" s="25">
        <v>314.39999999999998</v>
      </c>
      <c r="C13" s="20" t="s">
        <v>16</v>
      </c>
      <c r="D13" s="46">
        <v>7537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7537</v>
      </c>
      <c r="O13" s="47">
        <f t="shared" si="1"/>
        <v>0.53344185717318993</v>
      </c>
      <c r="P13" s="9"/>
    </row>
    <row r="14" spans="1:133">
      <c r="A14" s="12"/>
      <c r="B14" s="25">
        <v>315</v>
      </c>
      <c r="C14" s="20" t="s">
        <v>17</v>
      </c>
      <c r="D14" s="46">
        <v>829973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829973</v>
      </c>
      <c r="O14" s="47">
        <f t="shared" si="1"/>
        <v>58.742515393870761</v>
      </c>
      <c r="P14" s="9"/>
    </row>
    <row r="15" spans="1:133">
      <c r="A15" s="12"/>
      <c r="B15" s="25">
        <v>316</v>
      </c>
      <c r="C15" s="20" t="s">
        <v>18</v>
      </c>
      <c r="D15" s="46">
        <v>53331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53331</v>
      </c>
      <c r="O15" s="47">
        <f t="shared" si="1"/>
        <v>3.7745771109066459</v>
      </c>
      <c r="P15" s="9"/>
    </row>
    <row r="16" spans="1:133" ht="15.75">
      <c r="A16" s="29" t="s">
        <v>19</v>
      </c>
      <c r="B16" s="30"/>
      <c r="C16" s="31"/>
      <c r="D16" s="32">
        <f>SUM(D17:D27)</f>
        <v>2389975</v>
      </c>
      <c r="E16" s="32">
        <f t="shared" ref="E16:M16" si="3">SUM(E17:E27)</f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212751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2602726</v>
      </c>
      <c r="O16" s="45">
        <f t="shared" si="1"/>
        <v>184.21162148772029</v>
      </c>
      <c r="P16" s="10"/>
    </row>
    <row r="17" spans="1:16">
      <c r="A17" s="12"/>
      <c r="B17" s="25">
        <v>322</v>
      </c>
      <c r="C17" s="20" t="s">
        <v>0</v>
      </c>
      <c r="D17" s="46">
        <v>251227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251227</v>
      </c>
      <c r="O17" s="47">
        <f t="shared" si="1"/>
        <v>17.780946988463445</v>
      </c>
      <c r="P17" s="9"/>
    </row>
    <row r="18" spans="1:16">
      <c r="A18" s="12"/>
      <c r="B18" s="25">
        <v>323.10000000000002</v>
      </c>
      <c r="C18" s="20" t="s">
        <v>20</v>
      </c>
      <c r="D18" s="46">
        <v>1117179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7" si="4">SUM(D18:M18)</f>
        <v>1117179</v>
      </c>
      <c r="O18" s="47">
        <f t="shared" si="1"/>
        <v>79.069927100290187</v>
      </c>
      <c r="P18" s="9"/>
    </row>
    <row r="19" spans="1:16">
      <c r="A19" s="12"/>
      <c r="B19" s="25">
        <v>323.39999999999998</v>
      </c>
      <c r="C19" s="20" t="s">
        <v>21</v>
      </c>
      <c r="D19" s="46">
        <v>23260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23260</v>
      </c>
      <c r="O19" s="47">
        <f t="shared" si="1"/>
        <v>1.6462594663458137</v>
      </c>
      <c r="P19" s="9"/>
    </row>
    <row r="20" spans="1:16">
      <c r="A20" s="12"/>
      <c r="B20" s="25">
        <v>323.7</v>
      </c>
      <c r="C20" s="20" t="s">
        <v>22</v>
      </c>
      <c r="D20" s="46">
        <v>157756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157756</v>
      </c>
      <c r="O20" s="47">
        <f t="shared" si="1"/>
        <v>11.165404487224857</v>
      </c>
      <c r="P20" s="9"/>
    </row>
    <row r="21" spans="1:16">
      <c r="A21" s="12"/>
      <c r="B21" s="25">
        <v>324.20999999999998</v>
      </c>
      <c r="C21" s="20" t="s">
        <v>23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1268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1268</v>
      </c>
      <c r="O21" s="47">
        <f t="shared" si="1"/>
        <v>8.9744497133555104E-2</v>
      </c>
      <c r="P21" s="9"/>
    </row>
    <row r="22" spans="1:16">
      <c r="A22" s="12"/>
      <c r="B22" s="25">
        <v>324.22000000000003</v>
      </c>
      <c r="C22" s="20" t="s">
        <v>24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211483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211483</v>
      </c>
      <c r="O22" s="47">
        <f t="shared" si="1"/>
        <v>14.968009059381414</v>
      </c>
      <c r="P22" s="9"/>
    </row>
    <row r="23" spans="1:16">
      <c r="A23" s="12"/>
      <c r="B23" s="25">
        <v>324.61</v>
      </c>
      <c r="C23" s="20" t="s">
        <v>25</v>
      </c>
      <c r="D23" s="46">
        <v>5446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5446</v>
      </c>
      <c r="O23" s="47">
        <f t="shared" si="1"/>
        <v>0.38544836860358128</v>
      </c>
      <c r="P23" s="9"/>
    </row>
    <row r="24" spans="1:16">
      <c r="A24" s="12"/>
      <c r="B24" s="25">
        <v>324.70999999999998</v>
      </c>
      <c r="C24" s="20" t="s">
        <v>26</v>
      </c>
      <c r="D24" s="46">
        <v>3000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3000</v>
      </c>
      <c r="O24" s="47">
        <f t="shared" si="1"/>
        <v>0.21232925189326915</v>
      </c>
      <c r="P24" s="9"/>
    </row>
    <row r="25" spans="1:16">
      <c r="A25" s="12"/>
      <c r="B25" s="25">
        <v>325.10000000000002</v>
      </c>
      <c r="C25" s="20" t="s">
        <v>27</v>
      </c>
      <c r="D25" s="46">
        <v>24261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24261</v>
      </c>
      <c r="O25" s="47">
        <f t="shared" si="1"/>
        <v>1.7171066600608678</v>
      </c>
      <c r="P25" s="9"/>
    </row>
    <row r="26" spans="1:16">
      <c r="A26" s="12"/>
      <c r="B26" s="25">
        <v>325.2</v>
      </c>
      <c r="C26" s="20" t="s">
        <v>28</v>
      </c>
      <c r="D26" s="46">
        <v>650010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650010</v>
      </c>
      <c r="O26" s="47">
        <f t="shared" si="1"/>
        <v>46.00537900771463</v>
      </c>
      <c r="P26" s="9"/>
    </row>
    <row r="27" spans="1:16">
      <c r="A27" s="12"/>
      <c r="B27" s="25">
        <v>329</v>
      </c>
      <c r="C27" s="20" t="s">
        <v>29</v>
      </c>
      <c r="D27" s="46">
        <v>157836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157836</v>
      </c>
      <c r="O27" s="47">
        <f t="shared" si="1"/>
        <v>11.171066600608677</v>
      </c>
      <c r="P27" s="9"/>
    </row>
    <row r="28" spans="1:16" ht="15.75">
      <c r="A28" s="29" t="s">
        <v>31</v>
      </c>
      <c r="B28" s="30"/>
      <c r="C28" s="31"/>
      <c r="D28" s="32">
        <f t="shared" ref="D28:M28" si="5">SUM(D29:D42)</f>
        <v>1379529</v>
      </c>
      <c r="E28" s="32">
        <f t="shared" si="5"/>
        <v>0</v>
      </c>
      <c r="F28" s="32">
        <f t="shared" si="5"/>
        <v>0</v>
      </c>
      <c r="G28" s="32">
        <f t="shared" si="5"/>
        <v>0</v>
      </c>
      <c r="H28" s="32">
        <f t="shared" si="5"/>
        <v>0</v>
      </c>
      <c r="I28" s="32">
        <f t="shared" si="5"/>
        <v>0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44">
        <f>SUM(D28:M28)</f>
        <v>1379529</v>
      </c>
      <c r="O28" s="45">
        <f t="shared" si="1"/>
        <v>97.638120178356573</v>
      </c>
      <c r="P28" s="10"/>
    </row>
    <row r="29" spans="1:16">
      <c r="A29" s="12"/>
      <c r="B29" s="25">
        <v>331.2</v>
      </c>
      <c r="C29" s="20" t="s">
        <v>30</v>
      </c>
      <c r="D29" s="46">
        <v>11262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8" si="6">SUM(D29:M29)</f>
        <v>11262</v>
      </c>
      <c r="O29" s="47">
        <f t="shared" si="1"/>
        <v>0.79708401160733244</v>
      </c>
      <c r="P29" s="9"/>
    </row>
    <row r="30" spans="1:16">
      <c r="A30" s="12"/>
      <c r="B30" s="25">
        <v>331.49</v>
      </c>
      <c r="C30" s="20" t="s">
        <v>33</v>
      </c>
      <c r="D30" s="46">
        <v>90900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90900</v>
      </c>
      <c r="O30" s="47">
        <f t="shared" si="1"/>
        <v>6.433576332366056</v>
      </c>
      <c r="P30" s="9"/>
    </row>
    <row r="31" spans="1:16">
      <c r="A31" s="12"/>
      <c r="B31" s="25">
        <v>331.9</v>
      </c>
      <c r="C31" s="20" t="s">
        <v>32</v>
      </c>
      <c r="D31" s="46">
        <v>24552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24552</v>
      </c>
      <c r="O31" s="47">
        <f t="shared" si="1"/>
        <v>1.7377025974945148</v>
      </c>
      <c r="P31" s="9"/>
    </row>
    <row r="32" spans="1:16">
      <c r="A32" s="12"/>
      <c r="B32" s="25">
        <v>334.7</v>
      </c>
      <c r="C32" s="20" t="s">
        <v>34</v>
      </c>
      <c r="D32" s="46">
        <v>33903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33903</v>
      </c>
      <c r="O32" s="47">
        <f t="shared" si="1"/>
        <v>2.3995328756458347</v>
      </c>
      <c r="P32" s="9"/>
    </row>
    <row r="33" spans="1:16">
      <c r="A33" s="12"/>
      <c r="B33" s="25">
        <v>334.9</v>
      </c>
      <c r="C33" s="20" t="s">
        <v>35</v>
      </c>
      <c r="D33" s="46">
        <v>4092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4092</v>
      </c>
      <c r="O33" s="47">
        <f t="shared" si="1"/>
        <v>0.28961709958241916</v>
      </c>
      <c r="P33" s="9"/>
    </row>
    <row r="34" spans="1:16">
      <c r="A34" s="12"/>
      <c r="B34" s="25">
        <v>335.12</v>
      </c>
      <c r="C34" s="20" t="s">
        <v>36</v>
      </c>
      <c r="D34" s="46">
        <v>335286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335286</v>
      </c>
      <c r="O34" s="47">
        <f t="shared" si="1"/>
        <v>23.730341850095549</v>
      </c>
      <c r="P34" s="9"/>
    </row>
    <row r="35" spans="1:16">
      <c r="A35" s="12"/>
      <c r="B35" s="25">
        <v>335.14</v>
      </c>
      <c r="C35" s="20" t="s">
        <v>37</v>
      </c>
      <c r="D35" s="46">
        <v>37190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37190</v>
      </c>
      <c r="O35" s="47">
        <f t="shared" si="1"/>
        <v>2.6321749593035602</v>
      </c>
      <c r="P35" s="9"/>
    </row>
    <row r="36" spans="1:16">
      <c r="A36" s="12"/>
      <c r="B36" s="25">
        <v>335.15</v>
      </c>
      <c r="C36" s="20" t="s">
        <v>38</v>
      </c>
      <c r="D36" s="46">
        <v>9421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9421</v>
      </c>
      <c r="O36" s="47">
        <f t="shared" si="1"/>
        <v>0.66678462736216293</v>
      </c>
      <c r="P36" s="9"/>
    </row>
    <row r="37" spans="1:16">
      <c r="A37" s="12"/>
      <c r="B37" s="25">
        <v>335.18</v>
      </c>
      <c r="C37" s="20" t="s">
        <v>39</v>
      </c>
      <c r="D37" s="46">
        <v>580329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580329</v>
      </c>
      <c r="O37" s="47">
        <f t="shared" ref="O37:O68" si="7">(N37/O$71)</f>
        <v>41.073607473989668</v>
      </c>
      <c r="P37" s="9"/>
    </row>
    <row r="38" spans="1:16">
      <c r="A38" s="12"/>
      <c r="B38" s="25">
        <v>335.49</v>
      </c>
      <c r="C38" s="20" t="s">
        <v>40</v>
      </c>
      <c r="D38" s="46">
        <v>38018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38018</v>
      </c>
      <c r="O38" s="47">
        <f t="shared" si="7"/>
        <v>2.6907778328261025</v>
      </c>
      <c r="P38" s="9"/>
    </row>
    <row r="39" spans="1:16">
      <c r="A39" s="12"/>
      <c r="B39" s="25">
        <v>337.2</v>
      </c>
      <c r="C39" s="20" t="s">
        <v>41</v>
      </c>
      <c r="D39" s="46">
        <v>3700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3700</v>
      </c>
      <c r="O39" s="47">
        <f t="shared" si="7"/>
        <v>0.26187274400169863</v>
      </c>
      <c r="P39" s="9"/>
    </row>
    <row r="40" spans="1:16">
      <c r="A40" s="12"/>
      <c r="B40" s="25">
        <v>337.4</v>
      </c>
      <c r="C40" s="20" t="s">
        <v>42</v>
      </c>
      <c r="D40" s="46">
        <v>49024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49024</v>
      </c>
      <c r="O40" s="47">
        <f t="shared" si="7"/>
        <v>3.4697430816052091</v>
      </c>
      <c r="P40" s="9"/>
    </row>
    <row r="41" spans="1:16">
      <c r="A41" s="12"/>
      <c r="B41" s="25">
        <v>337.7</v>
      </c>
      <c r="C41" s="20" t="s">
        <v>43</v>
      </c>
      <c r="D41" s="46">
        <v>152217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152217</v>
      </c>
      <c r="O41" s="47">
        <f t="shared" si="7"/>
        <v>10.773373911812584</v>
      </c>
      <c r="P41" s="9"/>
    </row>
    <row r="42" spans="1:16">
      <c r="A42" s="12"/>
      <c r="B42" s="25">
        <v>338</v>
      </c>
      <c r="C42" s="20" t="s">
        <v>44</v>
      </c>
      <c r="D42" s="46">
        <v>9635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9635</v>
      </c>
      <c r="O42" s="47">
        <f t="shared" si="7"/>
        <v>0.6819307806638828</v>
      </c>
      <c r="P42" s="9"/>
    </row>
    <row r="43" spans="1:16" ht="15.75">
      <c r="A43" s="29" t="s">
        <v>49</v>
      </c>
      <c r="B43" s="30"/>
      <c r="C43" s="31"/>
      <c r="D43" s="32">
        <f t="shared" ref="D43:M43" si="8">SUM(D44:D50)</f>
        <v>163865</v>
      </c>
      <c r="E43" s="32">
        <f t="shared" si="8"/>
        <v>0</v>
      </c>
      <c r="F43" s="32">
        <f t="shared" si="8"/>
        <v>0</v>
      </c>
      <c r="G43" s="32">
        <f t="shared" si="8"/>
        <v>0</v>
      </c>
      <c r="H43" s="32">
        <f t="shared" si="8"/>
        <v>0</v>
      </c>
      <c r="I43" s="32">
        <f t="shared" si="8"/>
        <v>1914705</v>
      </c>
      <c r="J43" s="32">
        <f t="shared" si="8"/>
        <v>0</v>
      </c>
      <c r="K43" s="32">
        <f t="shared" si="8"/>
        <v>0</v>
      </c>
      <c r="L43" s="32">
        <f t="shared" si="8"/>
        <v>0</v>
      </c>
      <c r="M43" s="32">
        <f t="shared" si="8"/>
        <v>0</v>
      </c>
      <c r="N43" s="32">
        <f>SUM(D43:M43)</f>
        <v>2078570</v>
      </c>
      <c r="O43" s="45">
        <f t="shared" si="7"/>
        <v>147.11373770259749</v>
      </c>
      <c r="P43" s="10"/>
    </row>
    <row r="44" spans="1:16">
      <c r="A44" s="12"/>
      <c r="B44" s="25">
        <v>342.1</v>
      </c>
      <c r="C44" s="20" t="s">
        <v>52</v>
      </c>
      <c r="D44" s="46">
        <v>150557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49" si="9">SUM(D44:M44)</f>
        <v>150557</v>
      </c>
      <c r="O44" s="47">
        <f t="shared" si="7"/>
        <v>10.655885059098308</v>
      </c>
      <c r="P44" s="9"/>
    </row>
    <row r="45" spans="1:16">
      <c r="A45" s="12"/>
      <c r="B45" s="25">
        <v>343.3</v>
      </c>
      <c r="C45" s="20" t="s">
        <v>53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1000324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1000324</v>
      </c>
      <c r="O45" s="47">
        <f t="shared" si="7"/>
        <v>70.799348856960862</v>
      </c>
      <c r="P45" s="9"/>
    </row>
    <row r="46" spans="1:16">
      <c r="A46" s="12"/>
      <c r="B46" s="25">
        <v>343.4</v>
      </c>
      <c r="C46" s="20" t="s">
        <v>54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338203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338203</v>
      </c>
      <c r="O46" s="47">
        <f t="shared" si="7"/>
        <v>23.936796659353103</v>
      </c>
      <c r="P46" s="9"/>
    </row>
    <row r="47" spans="1:16">
      <c r="A47" s="12"/>
      <c r="B47" s="25">
        <v>343.5</v>
      </c>
      <c r="C47" s="20" t="s">
        <v>55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576178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576178</v>
      </c>
      <c r="O47" s="47">
        <f t="shared" si="7"/>
        <v>40.77981456578668</v>
      </c>
      <c r="P47" s="9"/>
    </row>
    <row r="48" spans="1:16">
      <c r="A48" s="12"/>
      <c r="B48" s="25">
        <v>347.1</v>
      </c>
      <c r="C48" s="20" t="s">
        <v>56</v>
      </c>
      <c r="D48" s="46">
        <v>8966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8966</v>
      </c>
      <c r="O48" s="47">
        <f t="shared" si="7"/>
        <v>0.63458135749168376</v>
      </c>
      <c r="P48" s="9"/>
    </row>
    <row r="49" spans="1:16">
      <c r="A49" s="12"/>
      <c r="B49" s="25">
        <v>347.2</v>
      </c>
      <c r="C49" s="20" t="s">
        <v>57</v>
      </c>
      <c r="D49" s="46">
        <v>2960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2960</v>
      </c>
      <c r="O49" s="47">
        <f t="shared" si="7"/>
        <v>0.2094981952013589</v>
      </c>
      <c r="P49" s="9"/>
    </row>
    <row r="50" spans="1:16">
      <c r="A50" s="12"/>
      <c r="B50" s="25">
        <v>349</v>
      </c>
      <c r="C50" s="20" t="s">
        <v>1</v>
      </c>
      <c r="D50" s="46">
        <v>1382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7" si="10">SUM(D50:M50)</f>
        <v>1382</v>
      </c>
      <c r="O50" s="47">
        <f t="shared" si="7"/>
        <v>9.7813008705499332E-2</v>
      </c>
      <c r="P50" s="9"/>
    </row>
    <row r="51" spans="1:16" ht="15.75">
      <c r="A51" s="29" t="s">
        <v>50</v>
      </c>
      <c r="B51" s="30"/>
      <c r="C51" s="31"/>
      <c r="D51" s="32">
        <f t="shared" ref="D51:M51" si="11">SUM(D52:D55)</f>
        <v>84927</v>
      </c>
      <c r="E51" s="32">
        <f t="shared" si="11"/>
        <v>0</v>
      </c>
      <c r="F51" s="32">
        <f t="shared" si="11"/>
        <v>0</v>
      </c>
      <c r="G51" s="32">
        <f t="shared" si="11"/>
        <v>0</v>
      </c>
      <c r="H51" s="32">
        <f t="shared" si="11"/>
        <v>0</v>
      </c>
      <c r="I51" s="32">
        <f t="shared" si="11"/>
        <v>0</v>
      </c>
      <c r="J51" s="32">
        <f t="shared" si="11"/>
        <v>0</v>
      </c>
      <c r="K51" s="32">
        <f t="shared" si="11"/>
        <v>0</v>
      </c>
      <c r="L51" s="32">
        <f t="shared" si="11"/>
        <v>0</v>
      </c>
      <c r="M51" s="32">
        <f t="shared" si="11"/>
        <v>0</v>
      </c>
      <c r="N51" s="32">
        <f t="shared" si="10"/>
        <v>84927</v>
      </c>
      <c r="O51" s="45">
        <f t="shared" si="7"/>
        <v>6.0108287918465564</v>
      </c>
      <c r="P51" s="10"/>
    </row>
    <row r="52" spans="1:16">
      <c r="A52" s="13"/>
      <c r="B52" s="39">
        <v>351.5</v>
      </c>
      <c r="C52" s="21" t="s">
        <v>60</v>
      </c>
      <c r="D52" s="46">
        <v>72423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72423</v>
      </c>
      <c r="O52" s="47">
        <f t="shared" si="7"/>
        <v>5.1258404699554108</v>
      </c>
      <c r="P52" s="9"/>
    </row>
    <row r="53" spans="1:16">
      <c r="A53" s="13"/>
      <c r="B53" s="39">
        <v>352</v>
      </c>
      <c r="C53" s="21" t="s">
        <v>61</v>
      </c>
      <c r="D53" s="46">
        <v>4832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4832</v>
      </c>
      <c r="O53" s="47">
        <f t="shared" si="7"/>
        <v>0.34199164838275886</v>
      </c>
      <c r="P53" s="9"/>
    </row>
    <row r="54" spans="1:16">
      <c r="A54" s="13"/>
      <c r="B54" s="39">
        <v>354</v>
      </c>
      <c r="C54" s="21" t="s">
        <v>62</v>
      </c>
      <c r="D54" s="46">
        <v>5585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5585</v>
      </c>
      <c r="O54" s="47">
        <f t="shared" si="7"/>
        <v>0.39528629060796944</v>
      </c>
      <c r="P54" s="9"/>
    </row>
    <row r="55" spans="1:16">
      <c r="A55" s="13"/>
      <c r="B55" s="39">
        <v>359</v>
      </c>
      <c r="C55" s="21" t="s">
        <v>63</v>
      </c>
      <c r="D55" s="46">
        <v>2087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2087</v>
      </c>
      <c r="O55" s="47">
        <f t="shared" si="7"/>
        <v>0.14771038290041758</v>
      </c>
      <c r="P55" s="9"/>
    </row>
    <row r="56" spans="1:16" ht="15.75">
      <c r="A56" s="29" t="s">
        <v>4</v>
      </c>
      <c r="B56" s="30"/>
      <c r="C56" s="31"/>
      <c r="D56" s="32">
        <f t="shared" ref="D56:M56" si="12">SUM(D57:D64)</f>
        <v>396759</v>
      </c>
      <c r="E56" s="32">
        <f t="shared" si="12"/>
        <v>3152</v>
      </c>
      <c r="F56" s="32">
        <f t="shared" si="12"/>
        <v>0</v>
      </c>
      <c r="G56" s="32">
        <f t="shared" si="12"/>
        <v>0</v>
      </c>
      <c r="H56" s="32">
        <f t="shared" si="12"/>
        <v>0</v>
      </c>
      <c r="I56" s="32">
        <f t="shared" si="12"/>
        <v>-41955</v>
      </c>
      <c r="J56" s="32">
        <f t="shared" si="12"/>
        <v>0</v>
      </c>
      <c r="K56" s="32">
        <f t="shared" si="12"/>
        <v>593722</v>
      </c>
      <c r="L56" s="32">
        <f t="shared" si="12"/>
        <v>0</v>
      </c>
      <c r="M56" s="32">
        <f t="shared" si="12"/>
        <v>0</v>
      </c>
      <c r="N56" s="32">
        <f t="shared" si="10"/>
        <v>951678</v>
      </c>
      <c r="O56" s="45">
        <f t="shared" si="7"/>
        <v>67.356359261094198</v>
      </c>
      <c r="P56" s="10"/>
    </row>
    <row r="57" spans="1:16">
      <c r="A57" s="12"/>
      <c r="B57" s="25">
        <v>361.1</v>
      </c>
      <c r="C57" s="20" t="s">
        <v>64</v>
      </c>
      <c r="D57" s="46">
        <v>14053</v>
      </c>
      <c r="E57" s="46">
        <v>3152</v>
      </c>
      <c r="F57" s="46">
        <v>0</v>
      </c>
      <c r="G57" s="46">
        <v>0</v>
      </c>
      <c r="H57" s="46">
        <v>0</v>
      </c>
      <c r="I57" s="46">
        <v>13713</v>
      </c>
      <c r="J57" s="46">
        <v>0</v>
      </c>
      <c r="K57" s="46">
        <v>38846</v>
      </c>
      <c r="L57" s="46">
        <v>0</v>
      </c>
      <c r="M57" s="46">
        <v>0</v>
      </c>
      <c r="N57" s="46">
        <f t="shared" si="10"/>
        <v>69764</v>
      </c>
      <c r="O57" s="47">
        <f t="shared" si="7"/>
        <v>4.9376459763606766</v>
      </c>
      <c r="P57" s="9"/>
    </row>
    <row r="58" spans="1:16">
      <c r="A58" s="12"/>
      <c r="B58" s="25">
        <v>361.2</v>
      </c>
      <c r="C58" s="20" t="s">
        <v>65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32643</v>
      </c>
      <c r="L58" s="46">
        <v>0</v>
      </c>
      <c r="M58" s="46">
        <v>0</v>
      </c>
      <c r="N58" s="46">
        <f t="shared" ref="N58:N64" si="13">SUM(D58:M58)</f>
        <v>32643</v>
      </c>
      <c r="O58" s="47">
        <f t="shared" si="7"/>
        <v>2.3103545898506619</v>
      </c>
      <c r="P58" s="9"/>
    </row>
    <row r="59" spans="1:16">
      <c r="A59" s="12"/>
      <c r="B59" s="25">
        <v>361.3</v>
      </c>
      <c r="C59" s="20" t="s">
        <v>66</v>
      </c>
      <c r="D59" s="46">
        <v>317167</v>
      </c>
      <c r="E59" s="46">
        <v>0</v>
      </c>
      <c r="F59" s="46">
        <v>0</v>
      </c>
      <c r="G59" s="46">
        <v>0</v>
      </c>
      <c r="H59" s="46">
        <v>0</v>
      </c>
      <c r="I59" s="46">
        <v>-55668</v>
      </c>
      <c r="J59" s="46">
        <v>0</v>
      </c>
      <c r="K59" s="46">
        <v>16436</v>
      </c>
      <c r="L59" s="46">
        <v>0</v>
      </c>
      <c r="M59" s="46">
        <v>0</v>
      </c>
      <c r="N59" s="46">
        <f t="shared" si="13"/>
        <v>277935</v>
      </c>
      <c r="O59" s="47">
        <f t="shared" si="7"/>
        <v>19.671243541651922</v>
      </c>
      <c r="P59" s="9"/>
    </row>
    <row r="60" spans="1:16">
      <c r="A60" s="12"/>
      <c r="B60" s="25">
        <v>362</v>
      </c>
      <c r="C60" s="20" t="s">
        <v>67</v>
      </c>
      <c r="D60" s="46">
        <v>9220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9220</v>
      </c>
      <c r="O60" s="47">
        <f t="shared" si="7"/>
        <v>0.65255856748531393</v>
      </c>
      <c r="P60" s="9"/>
    </row>
    <row r="61" spans="1:16">
      <c r="A61" s="12"/>
      <c r="B61" s="25">
        <v>365</v>
      </c>
      <c r="C61" s="20" t="s">
        <v>68</v>
      </c>
      <c r="D61" s="46">
        <v>4260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4260</v>
      </c>
      <c r="O61" s="47">
        <f t="shared" si="7"/>
        <v>0.30150753768844218</v>
      </c>
      <c r="P61" s="9"/>
    </row>
    <row r="62" spans="1:16">
      <c r="A62" s="12"/>
      <c r="B62" s="25">
        <v>366</v>
      </c>
      <c r="C62" s="20" t="s">
        <v>69</v>
      </c>
      <c r="D62" s="46">
        <v>14451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14451</v>
      </c>
      <c r="O62" s="47">
        <f t="shared" si="7"/>
        <v>1.0227900063698776</v>
      </c>
      <c r="P62" s="9"/>
    </row>
    <row r="63" spans="1:16">
      <c r="A63" s="12"/>
      <c r="B63" s="25">
        <v>368</v>
      </c>
      <c r="C63" s="20" t="s">
        <v>70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505797</v>
      </c>
      <c r="L63" s="46">
        <v>0</v>
      </c>
      <c r="M63" s="46">
        <v>0</v>
      </c>
      <c r="N63" s="46">
        <f t="shared" si="13"/>
        <v>505797</v>
      </c>
      <c r="O63" s="47">
        <f t="shared" si="7"/>
        <v>35.798499539953291</v>
      </c>
      <c r="P63" s="9"/>
    </row>
    <row r="64" spans="1:16">
      <c r="A64" s="12"/>
      <c r="B64" s="25">
        <v>369.9</v>
      </c>
      <c r="C64" s="20" t="s">
        <v>71</v>
      </c>
      <c r="D64" s="46">
        <v>37608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37608</v>
      </c>
      <c r="O64" s="47">
        <f t="shared" si="7"/>
        <v>2.6617595017340223</v>
      </c>
      <c r="P64" s="9"/>
    </row>
    <row r="65" spans="1:119" ht="15.75">
      <c r="A65" s="29" t="s">
        <v>51</v>
      </c>
      <c r="B65" s="30"/>
      <c r="C65" s="31"/>
      <c r="D65" s="32">
        <f t="shared" ref="D65:M65" si="14">SUM(D66:D68)</f>
        <v>375000</v>
      </c>
      <c r="E65" s="32">
        <f t="shared" si="14"/>
        <v>0</v>
      </c>
      <c r="F65" s="32">
        <f t="shared" si="14"/>
        <v>0</v>
      </c>
      <c r="G65" s="32">
        <f t="shared" si="14"/>
        <v>0</v>
      </c>
      <c r="H65" s="32">
        <f t="shared" si="14"/>
        <v>0</v>
      </c>
      <c r="I65" s="32">
        <f t="shared" si="14"/>
        <v>1879077</v>
      </c>
      <c r="J65" s="32">
        <f t="shared" si="14"/>
        <v>0</v>
      </c>
      <c r="K65" s="32">
        <f t="shared" si="14"/>
        <v>0</v>
      </c>
      <c r="L65" s="32">
        <f t="shared" si="14"/>
        <v>0</v>
      </c>
      <c r="M65" s="32">
        <f t="shared" si="14"/>
        <v>0</v>
      </c>
      <c r="N65" s="32">
        <f>SUM(D65:M65)</f>
        <v>2254077</v>
      </c>
      <c r="O65" s="45">
        <f t="shared" si="7"/>
        <v>159.53549437327482</v>
      </c>
      <c r="P65" s="9"/>
    </row>
    <row r="66" spans="1:119">
      <c r="A66" s="12"/>
      <c r="B66" s="25">
        <v>381</v>
      </c>
      <c r="C66" s="20" t="s">
        <v>72</v>
      </c>
      <c r="D66" s="46">
        <v>124000</v>
      </c>
      <c r="E66" s="46">
        <v>0</v>
      </c>
      <c r="F66" s="46">
        <v>0</v>
      </c>
      <c r="G66" s="46">
        <v>0</v>
      </c>
      <c r="H66" s="46">
        <v>0</v>
      </c>
      <c r="I66" s="46">
        <v>730095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854095</v>
      </c>
      <c r="O66" s="47">
        <f t="shared" si="7"/>
        <v>60.449784131927245</v>
      </c>
      <c r="P66" s="9"/>
    </row>
    <row r="67" spans="1:119">
      <c r="A67" s="12"/>
      <c r="B67" s="25">
        <v>383</v>
      </c>
      <c r="C67" s="20" t="s">
        <v>73</v>
      </c>
      <c r="D67" s="46">
        <v>251000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251000</v>
      </c>
      <c r="O67" s="47">
        <f t="shared" si="7"/>
        <v>17.764880741736853</v>
      </c>
      <c r="P67" s="9"/>
    </row>
    <row r="68" spans="1:119" ht="15.75" thickBot="1">
      <c r="A68" s="12"/>
      <c r="B68" s="25">
        <v>389.8</v>
      </c>
      <c r="C68" s="20" t="s">
        <v>74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1148982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1148982</v>
      </c>
      <c r="O68" s="47">
        <f t="shared" si="7"/>
        <v>81.320829499610724</v>
      </c>
      <c r="P68" s="9"/>
    </row>
    <row r="69" spans="1:119" ht="16.5" thickBot="1">
      <c r="A69" s="14" t="s">
        <v>58</v>
      </c>
      <c r="B69" s="23"/>
      <c r="C69" s="22"/>
      <c r="D69" s="15">
        <f t="shared" ref="D69:M69" si="15">SUM(D5,D16,D28,D43,D51,D56,D65)</f>
        <v>9537959</v>
      </c>
      <c r="E69" s="15">
        <f t="shared" si="15"/>
        <v>994820</v>
      </c>
      <c r="F69" s="15">
        <f t="shared" si="15"/>
        <v>0</v>
      </c>
      <c r="G69" s="15">
        <f t="shared" si="15"/>
        <v>0</v>
      </c>
      <c r="H69" s="15">
        <f t="shared" si="15"/>
        <v>0</v>
      </c>
      <c r="I69" s="15">
        <f t="shared" si="15"/>
        <v>3964578</v>
      </c>
      <c r="J69" s="15">
        <f t="shared" si="15"/>
        <v>0</v>
      </c>
      <c r="K69" s="15">
        <f t="shared" si="15"/>
        <v>593722</v>
      </c>
      <c r="L69" s="15">
        <f t="shared" si="15"/>
        <v>0</v>
      </c>
      <c r="M69" s="15">
        <f t="shared" si="15"/>
        <v>0</v>
      </c>
      <c r="N69" s="15">
        <f>SUM(D69:M69)</f>
        <v>15091079</v>
      </c>
      <c r="O69" s="38">
        <f>(N69/O$71)</f>
        <v>1068.0925047774081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118" t="s">
        <v>81</v>
      </c>
      <c r="M71" s="118"/>
      <c r="N71" s="118"/>
      <c r="O71" s="43">
        <v>14129</v>
      </c>
    </row>
    <row r="72" spans="1:119">
      <c r="A72" s="119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7"/>
    </row>
    <row r="73" spans="1:119" ht="15.75" customHeight="1" thickBot="1">
      <c r="A73" s="120" t="s">
        <v>88</v>
      </c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100"/>
    </row>
  </sheetData>
  <mergeCells count="10">
    <mergeCell ref="A73:O73"/>
    <mergeCell ref="A72:O72"/>
    <mergeCell ref="L71:N7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75</v>
      </c>
      <c r="B3" s="108"/>
      <c r="C3" s="109"/>
      <c r="D3" s="128" t="s">
        <v>45</v>
      </c>
      <c r="E3" s="129"/>
      <c r="F3" s="129"/>
      <c r="G3" s="129"/>
      <c r="H3" s="130"/>
      <c r="I3" s="128" t="s">
        <v>46</v>
      </c>
      <c r="J3" s="130"/>
      <c r="K3" s="128" t="s">
        <v>48</v>
      </c>
      <c r="L3" s="130"/>
      <c r="M3" s="36"/>
      <c r="N3" s="37"/>
      <c r="O3" s="131" t="s">
        <v>80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3837943</v>
      </c>
      <c r="E5" s="27">
        <f t="shared" si="0"/>
        <v>1099337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4937280</v>
      </c>
      <c r="O5" s="33">
        <f t="shared" ref="O5:O36" si="1">(N5/O$66)</f>
        <v>376.40314096211023</v>
      </c>
      <c r="P5" s="6"/>
    </row>
    <row r="6" spans="1:133">
      <c r="A6" s="12"/>
      <c r="B6" s="25">
        <v>311</v>
      </c>
      <c r="C6" s="20" t="s">
        <v>3</v>
      </c>
      <c r="D6" s="46">
        <v>1998784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1998784</v>
      </c>
      <c r="O6" s="47">
        <f t="shared" si="1"/>
        <v>152.38118472211633</v>
      </c>
      <c r="P6" s="9"/>
    </row>
    <row r="7" spans="1:133">
      <c r="A7" s="12"/>
      <c r="B7" s="25">
        <v>312.3</v>
      </c>
      <c r="C7" s="20" t="s">
        <v>11</v>
      </c>
      <c r="D7" s="46">
        <v>17380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17380</v>
      </c>
      <c r="O7" s="47">
        <f t="shared" si="1"/>
        <v>1.3249980940763895</v>
      </c>
      <c r="P7" s="9"/>
    </row>
    <row r="8" spans="1:133">
      <c r="A8" s="12"/>
      <c r="B8" s="25">
        <v>312.41000000000003</v>
      </c>
      <c r="C8" s="20" t="s">
        <v>12</v>
      </c>
      <c r="D8" s="46">
        <v>138315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138315</v>
      </c>
      <c r="O8" s="47">
        <f t="shared" si="1"/>
        <v>10.544712967904246</v>
      </c>
      <c r="P8" s="9"/>
    </row>
    <row r="9" spans="1:133">
      <c r="A9" s="12"/>
      <c r="B9" s="25">
        <v>312.60000000000002</v>
      </c>
      <c r="C9" s="20" t="s">
        <v>13</v>
      </c>
      <c r="D9" s="46">
        <v>0</v>
      </c>
      <c r="E9" s="46">
        <v>1099337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1099337</v>
      </c>
      <c r="O9" s="47">
        <f t="shared" si="1"/>
        <v>83.810093771441643</v>
      </c>
      <c r="P9" s="9"/>
    </row>
    <row r="10" spans="1:133">
      <c r="A10" s="12"/>
      <c r="B10" s="25">
        <v>314.10000000000002</v>
      </c>
      <c r="C10" s="20" t="s">
        <v>14</v>
      </c>
      <c r="D10" s="46">
        <v>677439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677439</v>
      </c>
      <c r="O10" s="47">
        <f t="shared" si="1"/>
        <v>51.645879393153919</v>
      </c>
      <c r="P10" s="9"/>
    </row>
    <row r="11" spans="1:133">
      <c r="A11" s="12"/>
      <c r="B11" s="25">
        <v>314.3</v>
      </c>
      <c r="C11" s="20" t="s">
        <v>15</v>
      </c>
      <c r="D11" s="46">
        <v>139081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139081</v>
      </c>
      <c r="O11" s="47">
        <f t="shared" si="1"/>
        <v>10.603110467332469</v>
      </c>
      <c r="P11" s="9"/>
    </row>
    <row r="12" spans="1:133">
      <c r="A12" s="12"/>
      <c r="B12" s="25">
        <v>314.39999999999998</v>
      </c>
      <c r="C12" s="20" t="s">
        <v>16</v>
      </c>
      <c r="D12" s="46">
        <v>6862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6862</v>
      </c>
      <c r="O12" s="47">
        <f t="shared" si="1"/>
        <v>0.52313791263246168</v>
      </c>
      <c r="P12" s="9"/>
    </row>
    <row r="13" spans="1:133">
      <c r="A13" s="12"/>
      <c r="B13" s="25">
        <v>315</v>
      </c>
      <c r="C13" s="20" t="s">
        <v>17</v>
      </c>
      <c r="D13" s="46">
        <v>809202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809202</v>
      </c>
      <c r="O13" s="47">
        <f t="shared" si="1"/>
        <v>61.691087901196923</v>
      </c>
      <c r="P13" s="9"/>
    </row>
    <row r="14" spans="1:133">
      <c r="A14" s="12"/>
      <c r="B14" s="25">
        <v>316</v>
      </c>
      <c r="C14" s="20" t="s">
        <v>18</v>
      </c>
      <c r="D14" s="46">
        <v>50880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50880</v>
      </c>
      <c r="O14" s="47">
        <f t="shared" si="1"/>
        <v>3.8789357322558513</v>
      </c>
      <c r="P14" s="9"/>
    </row>
    <row r="15" spans="1:133" ht="15.75">
      <c r="A15" s="29" t="s">
        <v>114</v>
      </c>
      <c r="B15" s="30"/>
      <c r="C15" s="31"/>
      <c r="D15" s="32">
        <f t="shared" ref="D15:M15" si="3">SUM(D16:D20)</f>
        <v>1858333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1" si="4">SUM(D15:M15)</f>
        <v>1858333</v>
      </c>
      <c r="O15" s="45">
        <f t="shared" si="1"/>
        <v>141.67362964092399</v>
      </c>
      <c r="P15" s="10"/>
    </row>
    <row r="16" spans="1:133">
      <c r="A16" s="12"/>
      <c r="B16" s="25">
        <v>322</v>
      </c>
      <c r="C16" s="20" t="s">
        <v>0</v>
      </c>
      <c r="D16" s="46">
        <v>399302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399302</v>
      </c>
      <c r="O16" s="47">
        <f t="shared" si="1"/>
        <v>30.441564382099564</v>
      </c>
      <c r="P16" s="9"/>
    </row>
    <row r="17" spans="1:16">
      <c r="A17" s="12"/>
      <c r="B17" s="25">
        <v>323.10000000000002</v>
      </c>
      <c r="C17" s="20" t="s">
        <v>20</v>
      </c>
      <c r="D17" s="46">
        <v>958601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958601</v>
      </c>
      <c r="O17" s="47">
        <f t="shared" si="1"/>
        <v>73.080811161088661</v>
      </c>
      <c r="P17" s="9"/>
    </row>
    <row r="18" spans="1:16">
      <c r="A18" s="12"/>
      <c r="B18" s="25">
        <v>323.39999999999998</v>
      </c>
      <c r="C18" s="20" t="s">
        <v>21</v>
      </c>
      <c r="D18" s="46">
        <v>22351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22351</v>
      </c>
      <c r="O18" s="47">
        <f t="shared" si="1"/>
        <v>1.7039719448044521</v>
      </c>
      <c r="P18" s="9"/>
    </row>
    <row r="19" spans="1:16">
      <c r="A19" s="12"/>
      <c r="B19" s="25">
        <v>323.7</v>
      </c>
      <c r="C19" s="20" t="s">
        <v>22</v>
      </c>
      <c r="D19" s="46">
        <v>155289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155289</v>
      </c>
      <c r="O19" s="47">
        <f t="shared" si="1"/>
        <v>11.83875886254479</v>
      </c>
      <c r="P19" s="9"/>
    </row>
    <row r="20" spans="1:16">
      <c r="A20" s="12"/>
      <c r="B20" s="25">
        <v>329</v>
      </c>
      <c r="C20" s="20" t="s">
        <v>115</v>
      </c>
      <c r="D20" s="46">
        <v>322790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322790</v>
      </c>
      <c r="O20" s="47">
        <f t="shared" si="1"/>
        <v>24.608523290386522</v>
      </c>
      <c r="P20" s="9"/>
    </row>
    <row r="21" spans="1:16" ht="15.75">
      <c r="A21" s="29" t="s">
        <v>31</v>
      </c>
      <c r="B21" s="30"/>
      <c r="C21" s="31"/>
      <c r="D21" s="32">
        <f t="shared" ref="D21:M21" si="5">SUM(D22:D33)</f>
        <v>1464953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1464953</v>
      </c>
      <c r="O21" s="45">
        <f t="shared" si="1"/>
        <v>111.68354044369902</v>
      </c>
      <c r="P21" s="10"/>
    </row>
    <row r="22" spans="1:16">
      <c r="A22" s="12"/>
      <c r="B22" s="25">
        <v>331.2</v>
      </c>
      <c r="C22" s="20" t="s">
        <v>30</v>
      </c>
      <c r="D22" s="46">
        <v>4219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9" si="6">SUM(D22:M22)</f>
        <v>4219</v>
      </c>
      <c r="O22" s="47">
        <f t="shared" si="1"/>
        <v>0.32164366852176562</v>
      </c>
      <c r="P22" s="9"/>
    </row>
    <row r="23" spans="1:16">
      <c r="A23" s="12"/>
      <c r="B23" s="25">
        <v>331.9</v>
      </c>
      <c r="C23" s="20" t="s">
        <v>32</v>
      </c>
      <c r="D23" s="46">
        <v>146095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146095</v>
      </c>
      <c r="O23" s="47">
        <f t="shared" si="1"/>
        <v>11.137836395517267</v>
      </c>
      <c r="P23" s="9"/>
    </row>
    <row r="24" spans="1:16">
      <c r="A24" s="12"/>
      <c r="B24" s="25">
        <v>334.9</v>
      </c>
      <c r="C24" s="20" t="s">
        <v>35</v>
      </c>
      <c r="D24" s="46">
        <v>8969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8969</v>
      </c>
      <c r="O24" s="47">
        <f t="shared" si="1"/>
        <v>0.68376915453228637</v>
      </c>
      <c r="P24" s="9"/>
    </row>
    <row r="25" spans="1:16">
      <c r="A25" s="12"/>
      <c r="B25" s="25">
        <v>335.12</v>
      </c>
      <c r="C25" s="20" t="s">
        <v>36</v>
      </c>
      <c r="D25" s="46">
        <v>343402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343402</v>
      </c>
      <c r="O25" s="47">
        <f t="shared" si="1"/>
        <v>26.179919188838912</v>
      </c>
      <c r="P25" s="9"/>
    </row>
    <row r="26" spans="1:16">
      <c r="A26" s="12"/>
      <c r="B26" s="25">
        <v>335.14</v>
      </c>
      <c r="C26" s="20" t="s">
        <v>37</v>
      </c>
      <c r="D26" s="46">
        <v>34103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34103</v>
      </c>
      <c r="O26" s="47">
        <f t="shared" si="1"/>
        <v>2.5999085156666921</v>
      </c>
      <c r="P26" s="9"/>
    </row>
    <row r="27" spans="1:16">
      <c r="A27" s="12"/>
      <c r="B27" s="25">
        <v>335.15</v>
      </c>
      <c r="C27" s="20" t="s">
        <v>38</v>
      </c>
      <c r="D27" s="46">
        <v>10026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10026</v>
      </c>
      <c r="O27" s="47">
        <f t="shared" si="1"/>
        <v>0.76435160478768016</v>
      </c>
      <c r="P27" s="9"/>
    </row>
    <row r="28" spans="1:16">
      <c r="A28" s="12"/>
      <c r="B28" s="25">
        <v>335.18</v>
      </c>
      <c r="C28" s="20" t="s">
        <v>39</v>
      </c>
      <c r="D28" s="46">
        <v>652693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652693</v>
      </c>
      <c r="O28" s="47">
        <f t="shared" si="1"/>
        <v>49.759319966455742</v>
      </c>
      <c r="P28" s="9"/>
    </row>
    <row r="29" spans="1:16">
      <c r="A29" s="12"/>
      <c r="B29" s="25">
        <v>335.49</v>
      </c>
      <c r="C29" s="20" t="s">
        <v>40</v>
      </c>
      <c r="D29" s="46">
        <v>37627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37627</v>
      </c>
      <c r="O29" s="47">
        <f t="shared" si="1"/>
        <v>2.8685675078142867</v>
      </c>
      <c r="P29" s="9"/>
    </row>
    <row r="30" spans="1:16">
      <c r="A30" s="12"/>
      <c r="B30" s="25">
        <v>337.2</v>
      </c>
      <c r="C30" s="20" t="s">
        <v>41</v>
      </c>
      <c r="D30" s="46">
        <v>29274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29274</v>
      </c>
      <c r="O30" s="47">
        <f t="shared" si="1"/>
        <v>2.2317603110467332</v>
      </c>
      <c r="P30" s="9"/>
    </row>
    <row r="31" spans="1:16">
      <c r="A31" s="12"/>
      <c r="B31" s="25">
        <v>337.3</v>
      </c>
      <c r="C31" s="20" t="s">
        <v>92</v>
      </c>
      <c r="D31" s="46">
        <v>41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41</v>
      </c>
      <c r="O31" s="47">
        <f t="shared" si="1"/>
        <v>3.1257147213539682E-3</v>
      </c>
      <c r="P31" s="9"/>
    </row>
    <row r="32" spans="1:16">
      <c r="A32" s="12"/>
      <c r="B32" s="25">
        <v>337.7</v>
      </c>
      <c r="C32" s="20" t="s">
        <v>43</v>
      </c>
      <c r="D32" s="46">
        <v>177823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177823</v>
      </c>
      <c r="O32" s="47">
        <f t="shared" si="1"/>
        <v>13.5566821681787</v>
      </c>
      <c r="P32" s="9"/>
    </row>
    <row r="33" spans="1:16">
      <c r="A33" s="12"/>
      <c r="B33" s="25">
        <v>338</v>
      </c>
      <c r="C33" s="20" t="s">
        <v>44</v>
      </c>
      <c r="D33" s="46">
        <v>20681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20681</v>
      </c>
      <c r="O33" s="47">
        <f t="shared" si="1"/>
        <v>1.5766562476175956</v>
      </c>
      <c r="P33" s="9"/>
    </row>
    <row r="34" spans="1:16" ht="15.75">
      <c r="A34" s="29" t="s">
        <v>49</v>
      </c>
      <c r="B34" s="30"/>
      <c r="C34" s="31"/>
      <c r="D34" s="32">
        <f t="shared" ref="D34:M34" si="7">SUM(D35:D41)</f>
        <v>158561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1759014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1917575</v>
      </c>
      <c r="O34" s="45">
        <f t="shared" si="1"/>
        <v>146.1900587024472</v>
      </c>
      <c r="P34" s="10"/>
    </row>
    <row r="35" spans="1:16">
      <c r="A35" s="12"/>
      <c r="B35" s="25">
        <v>342.1</v>
      </c>
      <c r="C35" s="20" t="s">
        <v>52</v>
      </c>
      <c r="D35" s="46">
        <v>145784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4" si="8">SUM(D35:M35)</f>
        <v>145784</v>
      </c>
      <c r="O35" s="47">
        <f t="shared" si="1"/>
        <v>11.114126705801631</v>
      </c>
      <c r="P35" s="9"/>
    </row>
    <row r="36" spans="1:16">
      <c r="A36" s="12"/>
      <c r="B36" s="25">
        <v>343.3</v>
      </c>
      <c r="C36" s="20" t="s">
        <v>53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1083963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1083963</v>
      </c>
      <c r="O36" s="47">
        <f t="shared" si="1"/>
        <v>82.63802698787832</v>
      </c>
      <c r="P36" s="9"/>
    </row>
    <row r="37" spans="1:16">
      <c r="A37" s="12"/>
      <c r="B37" s="25">
        <v>343.4</v>
      </c>
      <c r="C37" s="20" t="s">
        <v>54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338233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338233</v>
      </c>
      <c r="O37" s="47">
        <f t="shared" ref="O37:O64" si="9">(N37/O$66)</f>
        <v>25.78585042311504</v>
      </c>
      <c r="P37" s="9"/>
    </row>
    <row r="38" spans="1:16">
      <c r="A38" s="12"/>
      <c r="B38" s="25">
        <v>343.5</v>
      </c>
      <c r="C38" s="20" t="s">
        <v>55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336818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336818</v>
      </c>
      <c r="O38" s="47">
        <f t="shared" si="9"/>
        <v>25.677975146756118</v>
      </c>
      <c r="P38" s="9"/>
    </row>
    <row r="39" spans="1:16">
      <c r="A39" s="12"/>
      <c r="B39" s="25">
        <v>347.1</v>
      </c>
      <c r="C39" s="20" t="s">
        <v>56</v>
      </c>
      <c r="D39" s="46">
        <v>8792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8792</v>
      </c>
      <c r="O39" s="47">
        <f t="shared" si="9"/>
        <v>0.67027521536936796</v>
      </c>
      <c r="P39" s="9"/>
    </row>
    <row r="40" spans="1:16">
      <c r="A40" s="12"/>
      <c r="B40" s="25">
        <v>347.2</v>
      </c>
      <c r="C40" s="20" t="s">
        <v>57</v>
      </c>
      <c r="D40" s="46">
        <v>3040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3040</v>
      </c>
      <c r="O40" s="47">
        <f t="shared" si="9"/>
        <v>0.23176031104673325</v>
      </c>
      <c r="P40" s="9"/>
    </row>
    <row r="41" spans="1:16">
      <c r="A41" s="12"/>
      <c r="B41" s="25">
        <v>349</v>
      </c>
      <c r="C41" s="20" t="s">
        <v>1</v>
      </c>
      <c r="D41" s="46">
        <v>945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945</v>
      </c>
      <c r="O41" s="47">
        <f t="shared" si="9"/>
        <v>7.2043912479987801E-2</v>
      </c>
      <c r="P41" s="9"/>
    </row>
    <row r="42" spans="1:16" ht="15.75">
      <c r="A42" s="29" t="s">
        <v>50</v>
      </c>
      <c r="B42" s="30"/>
      <c r="C42" s="31"/>
      <c r="D42" s="32">
        <f t="shared" ref="D42:M42" si="10">SUM(D43:D46)</f>
        <v>118481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8"/>
        <v>118481</v>
      </c>
      <c r="O42" s="45">
        <f t="shared" si="9"/>
        <v>9.0326294122131578</v>
      </c>
      <c r="P42" s="10"/>
    </row>
    <row r="43" spans="1:16">
      <c r="A43" s="13"/>
      <c r="B43" s="39">
        <v>351.5</v>
      </c>
      <c r="C43" s="21" t="s">
        <v>60</v>
      </c>
      <c r="D43" s="46">
        <v>82115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82115</v>
      </c>
      <c r="O43" s="47">
        <f t="shared" si="9"/>
        <v>6.2601966913166116</v>
      </c>
      <c r="P43" s="9"/>
    </row>
    <row r="44" spans="1:16">
      <c r="A44" s="13"/>
      <c r="B44" s="39">
        <v>352</v>
      </c>
      <c r="C44" s="21" t="s">
        <v>61</v>
      </c>
      <c r="D44" s="46">
        <v>5249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5249</v>
      </c>
      <c r="O44" s="47">
        <f t="shared" si="9"/>
        <v>0.4001677212777312</v>
      </c>
      <c r="P44" s="9"/>
    </row>
    <row r="45" spans="1:16">
      <c r="A45" s="13"/>
      <c r="B45" s="39">
        <v>354</v>
      </c>
      <c r="C45" s="21" t="s">
        <v>62</v>
      </c>
      <c r="D45" s="46">
        <v>16772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16772</v>
      </c>
      <c r="O45" s="47">
        <f t="shared" si="9"/>
        <v>1.2786460318670427</v>
      </c>
      <c r="P45" s="9"/>
    </row>
    <row r="46" spans="1:16">
      <c r="A46" s="13"/>
      <c r="B46" s="39">
        <v>359</v>
      </c>
      <c r="C46" s="21" t="s">
        <v>63</v>
      </c>
      <c r="D46" s="46">
        <v>14345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14345</v>
      </c>
      <c r="O46" s="47">
        <f t="shared" si="9"/>
        <v>1.0936189677517725</v>
      </c>
      <c r="P46" s="9"/>
    </row>
    <row r="47" spans="1:16" ht="15.75">
      <c r="A47" s="29" t="s">
        <v>4</v>
      </c>
      <c r="B47" s="30"/>
      <c r="C47" s="31"/>
      <c r="D47" s="32">
        <f t="shared" ref="D47:M47" si="11">SUM(D48:D60)</f>
        <v>1223465</v>
      </c>
      <c r="E47" s="32">
        <f t="shared" si="11"/>
        <v>3761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881582</v>
      </c>
      <c r="J47" s="32">
        <f t="shared" si="11"/>
        <v>0</v>
      </c>
      <c r="K47" s="32">
        <f t="shared" si="11"/>
        <v>-122966</v>
      </c>
      <c r="L47" s="32">
        <f t="shared" si="11"/>
        <v>0</v>
      </c>
      <c r="M47" s="32">
        <f t="shared" si="11"/>
        <v>0</v>
      </c>
      <c r="N47" s="32">
        <f>SUM(D47:M47)</f>
        <v>1985842</v>
      </c>
      <c r="O47" s="45">
        <f t="shared" si="9"/>
        <v>151.3945261873904</v>
      </c>
      <c r="P47" s="10"/>
    </row>
    <row r="48" spans="1:16">
      <c r="A48" s="12"/>
      <c r="B48" s="25">
        <v>361.1</v>
      </c>
      <c r="C48" s="20" t="s">
        <v>64</v>
      </c>
      <c r="D48" s="46">
        <v>114949</v>
      </c>
      <c r="E48" s="46">
        <v>3761</v>
      </c>
      <c r="F48" s="46">
        <v>0</v>
      </c>
      <c r="G48" s="46">
        <v>0</v>
      </c>
      <c r="H48" s="46">
        <v>0</v>
      </c>
      <c r="I48" s="46">
        <v>119661</v>
      </c>
      <c r="J48" s="46">
        <v>0</v>
      </c>
      <c r="K48" s="46">
        <v>39677</v>
      </c>
      <c r="L48" s="46">
        <v>0</v>
      </c>
      <c r="M48" s="46">
        <v>0</v>
      </c>
      <c r="N48" s="46">
        <f>SUM(D48:M48)</f>
        <v>278048</v>
      </c>
      <c r="O48" s="47">
        <f t="shared" si="9"/>
        <v>21.197529923000687</v>
      </c>
      <c r="P48" s="9"/>
    </row>
    <row r="49" spans="1:119">
      <c r="A49" s="12"/>
      <c r="B49" s="25">
        <v>361.2</v>
      </c>
      <c r="C49" s="20" t="s">
        <v>65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73287</v>
      </c>
      <c r="L49" s="46">
        <v>0</v>
      </c>
      <c r="M49" s="46">
        <v>0</v>
      </c>
      <c r="N49" s="46">
        <f t="shared" ref="N49:N60" si="12">SUM(D49:M49)</f>
        <v>73287</v>
      </c>
      <c r="O49" s="47">
        <f t="shared" si="9"/>
        <v>5.5871769459480065</v>
      </c>
      <c r="P49" s="9"/>
    </row>
    <row r="50" spans="1:119">
      <c r="A50" s="12"/>
      <c r="B50" s="25">
        <v>361.3</v>
      </c>
      <c r="C50" s="20" t="s">
        <v>66</v>
      </c>
      <c r="D50" s="46">
        <v>119857</v>
      </c>
      <c r="E50" s="46">
        <v>0</v>
      </c>
      <c r="F50" s="46">
        <v>0</v>
      </c>
      <c r="G50" s="46">
        <v>0</v>
      </c>
      <c r="H50" s="46">
        <v>0</v>
      </c>
      <c r="I50" s="46">
        <v>-65619</v>
      </c>
      <c r="J50" s="46">
        <v>0</v>
      </c>
      <c r="K50" s="46">
        <v>-677334</v>
      </c>
      <c r="L50" s="46">
        <v>0</v>
      </c>
      <c r="M50" s="46">
        <v>0</v>
      </c>
      <c r="N50" s="46">
        <f t="shared" si="12"/>
        <v>-623096</v>
      </c>
      <c r="O50" s="47">
        <f t="shared" si="9"/>
        <v>-47.502935122360299</v>
      </c>
      <c r="P50" s="9"/>
    </row>
    <row r="51" spans="1:119">
      <c r="A51" s="12"/>
      <c r="B51" s="25">
        <v>362</v>
      </c>
      <c r="C51" s="20" t="s">
        <v>67</v>
      </c>
      <c r="D51" s="46">
        <v>12082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12082</v>
      </c>
      <c r="O51" s="47">
        <f t="shared" si="9"/>
        <v>0.92109476252191813</v>
      </c>
      <c r="P51" s="9"/>
    </row>
    <row r="52" spans="1:119">
      <c r="A52" s="12"/>
      <c r="B52" s="25">
        <v>363.11</v>
      </c>
      <c r="C52" s="20" t="s">
        <v>27</v>
      </c>
      <c r="D52" s="46">
        <v>26396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26396</v>
      </c>
      <c r="O52" s="47">
        <f t="shared" si="9"/>
        <v>2.0123503849965694</v>
      </c>
      <c r="P52" s="9"/>
    </row>
    <row r="53" spans="1:119">
      <c r="A53" s="12"/>
      <c r="B53" s="25">
        <v>363.12</v>
      </c>
      <c r="C53" s="20" t="s">
        <v>28</v>
      </c>
      <c r="D53" s="46">
        <v>599191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599191</v>
      </c>
      <c r="O53" s="47">
        <f t="shared" si="9"/>
        <v>45.680490965922083</v>
      </c>
      <c r="P53" s="9"/>
    </row>
    <row r="54" spans="1:119">
      <c r="A54" s="12"/>
      <c r="B54" s="25">
        <v>363.23</v>
      </c>
      <c r="C54" s="20" t="s">
        <v>116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827540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827540</v>
      </c>
      <c r="O54" s="47">
        <f t="shared" si="9"/>
        <v>63.0891209880308</v>
      </c>
      <c r="P54" s="9"/>
    </row>
    <row r="55" spans="1:119">
      <c r="A55" s="12"/>
      <c r="B55" s="25">
        <v>363.29</v>
      </c>
      <c r="C55" s="20" t="s">
        <v>117</v>
      </c>
      <c r="D55" s="46">
        <v>193200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193200</v>
      </c>
      <c r="O55" s="47">
        <f t="shared" si="9"/>
        <v>14.728977662575284</v>
      </c>
      <c r="P55" s="9"/>
    </row>
    <row r="56" spans="1:119">
      <c r="A56" s="12"/>
      <c r="B56" s="25">
        <v>364</v>
      </c>
      <c r="C56" s="20" t="s">
        <v>118</v>
      </c>
      <c r="D56" s="46">
        <v>126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126</v>
      </c>
      <c r="O56" s="47">
        <f t="shared" si="9"/>
        <v>9.6058549973317073E-3</v>
      </c>
      <c r="P56" s="9"/>
    </row>
    <row r="57" spans="1:119">
      <c r="A57" s="12"/>
      <c r="B57" s="25">
        <v>365</v>
      </c>
      <c r="C57" s="20" t="s">
        <v>68</v>
      </c>
      <c r="D57" s="46">
        <v>794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794</v>
      </c>
      <c r="O57" s="47">
        <f t="shared" si="9"/>
        <v>6.0532133872074408E-2</v>
      </c>
      <c r="P57" s="9"/>
    </row>
    <row r="58" spans="1:119">
      <c r="A58" s="12"/>
      <c r="B58" s="25">
        <v>366</v>
      </c>
      <c r="C58" s="20" t="s">
        <v>69</v>
      </c>
      <c r="D58" s="46">
        <v>42170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42170</v>
      </c>
      <c r="O58" s="47">
        <f t="shared" si="9"/>
        <v>3.2149119463291913</v>
      </c>
      <c r="P58" s="9"/>
    </row>
    <row r="59" spans="1:119">
      <c r="A59" s="12"/>
      <c r="B59" s="25">
        <v>368</v>
      </c>
      <c r="C59" s="20" t="s">
        <v>70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441404</v>
      </c>
      <c r="L59" s="46">
        <v>0</v>
      </c>
      <c r="M59" s="46">
        <v>0</v>
      </c>
      <c r="N59" s="46">
        <f t="shared" si="12"/>
        <v>441404</v>
      </c>
      <c r="O59" s="47">
        <f t="shared" si="9"/>
        <v>33.651292216207978</v>
      </c>
      <c r="P59" s="9"/>
    </row>
    <row r="60" spans="1:119">
      <c r="A60" s="12"/>
      <c r="B60" s="25">
        <v>369.9</v>
      </c>
      <c r="C60" s="20" t="s">
        <v>71</v>
      </c>
      <c r="D60" s="46">
        <v>114700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114700</v>
      </c>
      <c r="O60" s="47">
        <f t="shared" si="9"/>
        <v>8.7443775253487832</v>
      </c>
      <c r="P60" s="9"/>
    </row>
    <row r="61" spans="1:119" ht="15.75">
      <c r="A61" s="29" t="s">
        <v>51</v>
      </c>
      <c r="B61" s="30"/>
      <c r="C61" s="31"/>
      <c r="D61" s="32">
        <f t="shared" ref="D61:M61" si="13">SUM(D62:D63)</f>
        <v>29000</v>
      </c>
      <c r="E61" s="32">
        <f t="shared" si="13"/>
        <v>0</v>
      </c>
      <c r="F61" s="32">
        <f t="shared" si="13"/>
        <v>0</v>
      </c>
      <c r="G61" s="32">
        <f t="shared" si="13"/>
        <v>0</v>
      </c>
      <c r="H61" s="32">
        <f t="shared" si="13"/>
        <v>0</v>
      </c>
      <c r="I61" s="32">
        <f t="shared" si="13"/>
        <v>1244981</v>
      </c>
      <c r="J61" s="32">
        <f t="shared" si="13"/>
        <v>0</v>
      </c>
      <c r="K61" s="32">
        <f t="shared" si="13"/>
        <v>0</v>
      </c>
      <c r="L61" s="32">
        <f t="shared" si="13"/>
        <v>0</v>
      </c>
      <c r="M61" s="32">
        <f t="shared" si="13"/>
        <v>0</v>
      </c>
      <c r="N61" s="32">
        <f>SUM(D61:M61)</f>
        <v>1273981</v>
      </c>
      <c r="O61" s="45">
        <f t="shared" si="9"/>
        <v>97.124418693298779</v>
      </c>
      <c r="P61" s="9"/>
    </row>
    <row r="62" spans="1:119">
      <c r="A62" s="12"/>
      <c r="B62" s="25">
        <v>381</v>
      </c>
      <c r="C62" s="20" t="s">
        <v>72</v>
      </c>
      <c r="D62" s="46">
        <v>29000</v>
      </c>
      <c r="E62" s="46">
        <v>0</v>
      </c>
      <c r="F62" s="46">
        <v>0</v>
      </c>
      <c r="G62" s="46">
        <v>0</v>
      </c>
      <c r="H62" s="46">
        <v>0</v>
      </c>
      <c r="I62" s="46">
        <v>730163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759163</v>
      </c>
      <c r="O62" s="47">
        <f t="shared" si="9"/>
        <v>57.876267439201037</v>
      </c>
      <c r="P62" s="9"/>
    </row>
    <row r="63" spans="1:119" ht="15.75" thickBot="1">
      <c r="A63" s="12"/>
      <c r="B63" s="25">
        <v>389.8</v>
      </c>
      <c r="C63" s="20" t="s">
        <v>74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514818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514818</v>
      </c>
      <c r="O63" s="47">
        <f t="shared" si="9"/>
        <v>39.248151254097735</v>
      </c>
      <c r="P63" s="9"/>
    </row>
    <row r="64" spans="1:119" ht="16.5" thickBot="1">
      <c r="A64" s="14" t="s">
        <v>58</v>
      </c>
      <c r="B64" s="23"/>
      <c r="C64" s="22"/>
      <c r="D64" s="15">
        <f t="shared" ref="D64:M64" si="14">SUM(D5,D15,D21,D34,D42,D47,D61)</f>
        <v>8690736</v>
      </c>
      <c r="E64" s="15">
        <f t="shared" si="14"/>
        <v>1103098</v>
      </c>
      <c r="F64" s="15">
        <f t="shared" si="14"/>
        <v>0</v>
      </c>
      <c r="G64" s="15">
        <f t="shared" si="14"/>
        <v>0</v>
      </c>
      <c r="H64" s="15">
        <f t="shared" si="14"/>
        <v>0</v>
      </c>
      <c r="I64" s="15">
        <f t="shared" si="14"/>
        <v>3885577</v>
      </c>
      <c r="J64" s="15">
        <f t="shared" si="14"/>
        <v>0</v>
      </c>
      <c r="K64" s="15">
        <f t="shared" si="14"/>
        <v>-122966</v>
      </c>
      <c r="L64" s="15">
        <f t="shared" si="14"/>
        <v>0</v>
      </c>
      <c r="M64" s="15">
        <f t="shared" si="14"/>
        <v>0</v>
      </c>
      <c r="N64" s="15">
        <f>SUM(D64:M64)</f>
        <v>13556445</v>
      </c>
      <c r="O64" s="38">
        <f t="shared" si="9"/>
        <v>1033.5019440420829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118" t="s">
        <v>119</v>
      </c>
      <c r="M66" s="118"/>
      <c r="N66" s="118"/>
      <c r="O66" s="43">
        <v>13117</v>
      </c>
    </row>
    <row r="67" spans="1:15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</row>
    <row r="68" spans="1:15" ht="15.75" customHeight="1" thickBot="1">
      <c r="A68" s="120" t="s">
        <v>88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5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83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160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75</v>
      </c>
      <c r="B3" s="108"/>
      <c r="C3" s="109"/>
      <c r="D3" s="128" t="s">
        <v>45</v>
      </c>
      <c r="E3" s="129"/>
      <c r="F3" s="129"/>
      <c r="G3" s="129"/>
      <c r="H3" s="130"/>
      <c r="I3" s="128" t="s">
        <v>46</v>
      </c>
      <c r="J3" s="130"/>
      <c r="K3" s="128" t="s">
        <v>48</v>
      </c>
      <c r="L3" s="129"/>
      <c r="M3" s="130"/>
      <c r="N3" s="36"/>
      <c r="O3" s="37"/>
      <c r="P3" s="131" t="s">
        <v>144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145</v>
      </c>
      <c r="N4" s="35" t="s">
        <v>10</v>
      </c>
      <c r="O4" s="35" t="s">
        <v>146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147</v>
      </c>
      <c r="B5" s="26"/>
      <c r="C5" s="26"/>
      <c r="D5" s="27">
        <f t="shared" ref="D5:N5" si="0">SUM(D6:D14)</f>
        <v>6874963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12369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6887332</v>
      </c>
      <c r="P5" s="33">
        <f t="shared" ref="P5:P36" si="1">(O5/P$57)</f>
        <v>425.82737727216522</v>
      </c>
      <c r="Q5" s="6"/>
    </row>
    <row r="6" spans="1:134">
      <c r="A6" s="12"/>
      <c r="B6" s="25">
        <v>311</v>
      </c>
      <c r="C6" s="20" t="s">
        <v>3</v>
      </c>
      <c r="D6" s="46">
        <v>4428480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4428480</v>
      </c>
      <c r="P6" s="47">
        <f t="shared" si="1"/>
        <v>273.80239891183379</v>
      </c>
      <c r="Q6" s="9"/>
    </row>
    <row r="7" spans="1:134">
      <c r="A7" s="12"/>
      <c r="B7" s="25">
        <v>312.3</v>
      </c>
      <c r="C7" s="20" t="s">
        <v>11</v>
      </c>
      <c r="D7" s="46">
        <v>21187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21187</v>
      </c>
      <c r="P7" s="47">
        <f t="shared" si="1"/>
        <v>1.3099418820328923</v>
      </c>
      <c r="Q7" s="9"/>
    </row>
    <row r="8" spans="1:134">
      <c r="A8" s="12"/>
      <c r="B8" s="25">
        <v>312.41000000000003</v>
      </c>
      <c r="C8" s="20" t="s">
        <v>148</v>
      </c>
      <c r="D8" s="46">
        <v>260215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260215</v>
      </c>
      <c r="P8" s="47">
        <f t="shared" si="1"/>
        <v>16.08847533077779</v>
      </c>
      <c r="Q8" s="9"/>
    </row>
    <row r="9" spans="1:134">
      <c r="A9" s="12"/>
      <c r="B9" s="25">
        <v>312.52</v>
      </c>
      <c r="C9" s="20" t="s">
        <v>101</v>
      </c>
      <c r="D9" s="46">
        <v>129085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129085</v>
      </c>
      <c r="P9" s="47">
        <f t="shared" si="1"/>
        <v>7.9810189192531222</v>
      </c>
      <c r="Q9" s="9"/>
    </row>
    <row r="10" spans="1:134">
      <c r="A10" s="12"/>
      <c r="B10" s="25">
        <v>314.10000000000002</v>
      </c>
      <c r="C10" s="20" t="s">
        <v>14</v>
      </c>
      <c r="D10" s="46">
        <v>1202120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1202120</v>
      </c>
      <c r="P10" s="47">
        <f t="shared" si="1"/>
        <v>74.32422406331149</v>
      </c>
      <c r="Q10" s="9"/>
    </row>
    <row r="11" spans="1:134">
      <c r="A11" s="12"/>
      <c r="B11" s="25">
        <v>314.3</v>
      </c>
      <c r="C11" s="20" t="s">
        <v>15</v>
      </c>
      <c r="D11" s="46">
        <v>199504</v>
      </c>
      <c r="E11" s="46">
        <v>0</v>
      </c>
      <c r="F11" s="46">
        <v>0</v>
      </c>
      <c r="G11" s="46">
        <v>0</v>
      </c>
      <c r="H11" s="46">
        <v>0</v>
      </c>
      <c r="I11" s="46">
        <v>12369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211873</v>
      </c>
      <c r="P11" s="47">
        <f t="shared" si="1"/>
        <v>13.099604303202671</v>
      </c>
      <c r="Q11" s="9"/>
    </row>
    <row r="12" spans="1:134">
      <c r="A12" s="12"/>
      <c r="B12" s="25">
        <v>314.8</v>
      </c>
      <c r="C12" s="20" t="s">
        <v>161</v>
      </c>
      <c r="D12" s="46">
        <v>32050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32050</v>
      </c>
      <c r="P12" s="47">
        <f t="shared" si="1"/>
        <v>1.9815753678743662</v>
      </c>
      <c r="Q12" s="9"/>
    </row>
    <row r="13" spans="1:134">
      <c r="A13" s="12"/>
      <c r="B13" s="25">
        <v>315.2</v>
      </c>
      <c r="C13" s="20" t="s">
        <v>150</v>
      </c>
      <c r="D13" s="46">
        <v>550642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550642</v>
      </c>
      <c r="P13" s="47">
        <f t="shared" si="1"/>
        <v>34.044886855447011</v>
      </c>
      <c r="Q13" s="9"/>
    </row>
    <row r="14" spans="1:134">
      <c r="A14" s="12"/>
      <c r="B14" s="25">
        <v>316</v>
      </c>
      <c r="C14" s="20" t="s">
        <v>103</v>
      </c>
      <c r="D14" s="46">
        <v>51680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51680</v>
      </c>
      <c r="P14" s="47">
        <f t="shared" si="1"/>
        <v>3.1952516384320515</v>
      </c>
      <c r="Q14" s="9"/>
    </row>
    <row r="15" spans="1:134" ht="15.75">
      <c r="A15" s="29" t="s">
        <v>19</v>
      </c>
      <c r="B15" s="30"/>
      <c r="C15" s="31"/>
      <c r="D15" s="32">
        <f t="shared" ref="D15:N15" si="3">SUM(D16:D26)</f>
        <v>3369119</v>
      </c>
      <c r="E15" s="32">
        <f t="shared" si="3"/>
        <v>1925551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512605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5807275</v>
      </c>
      <c r="P15" s="45">
        <f t="shared" si="1"/>
        <v>359.05001854828737</v>
      </c>
      <c r="Q15" s="10"/>
    </row>
    <row r="16" spans="1:134">
      <c r="A16" s="12"/>
      <c r="B16" s="25">
        <v>322</v>
      </c>
      <c r="C16" s="20" t="s">
        <v>151</v>
      </c>
      <c r="D16" s="46">
        <v>306312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306312</v>
      </c>
      <c r="P16" s="47">
        <f t="shared" si="1"/>
        <v>18.938543341164831</v>
      </c>
      <c r="Q16" s="9"/>
    </row>
    <row r="17" spans="1:17">
      <c r="A17" s="12"/>
      <c r="B17" s="25">
        <v>322.89999999999998</v>
      </c>
      <c r="C17" s="20" t="s">
        <v>152</v>
      </c>
      <c r="D17" s="46">
        <v>16300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6" si="4">SUM(D17:N17)</f>
        <v>16300</v>
      </c>
      <c r="P17" s="47">
        <f t="shared" si="1"/>
        <v>1.0077902806974155</v>
      </c>
      <c r="Q17" s="9"/>
    </row>
    <row r="18" spans="1:17">
      <c r="A18" s="12"/>
      <c r="B18" s="25">
        <v>323.10000000000002</v>
      </c>
      <c r="C18" s="20" t="s">
        <v>20</v>
      </c>
      <c r="D18" s="46">
        <v>1387443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1387443</v>
      </c>
      <c r="P18" s="47">
        <f t="shared" si="1"/>
        <v>85.782304933844443</v>
      </c>
      <c r="Q18" s="9"/>
    </row>
    <row r="19" spans="1:17">
      <c r="A19" s="12"/>
      <c r="B19" s="25">
        <v>323.39999999999998</v>
      </c>
      <c r="C19" s="20" t="s">
        <v>21</v>
      </c>
      <c r="D19" s="46">
        <v>38004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38004</v>
      </c>
      <c r="P19" s="47">
        <f t="shared" si="1"/>
        <v>2.3496970446395449</v>
      </c>
      <c r="Q19" s="9"/>
    </row>
    <row r="20" spans="1:17">
      <c r="A20" s="12"/>
      <c r="B20" s="25">
        <v>323.7</v>
      </c>
      <c r="C20" s="20" t="s">
        <v>22</v>
      </c>
      <c r="D20" s="46">
        <v>238471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238471</v>
      </c>
      <c r="P20" s="47">
        <f t="shared" si="1"/>
        <v>14.744095461852355</v>
      </c>
      <c r="Q20" s="9"/>
    </row>
    <row r="21" spans="1:17">
      <c r="A21" s="12"/>
      <c r="B21" s="25">
        <v>324.20999999999998</v>
      </c>
      <c r="C21" s="20" t="s">
        <v>23</v>
      </c>
      <c r="D21" s="46">
        <v>166103</v>
      </c>
      <c r="E21" s="46">
        <v>0</v>
      </c>
      <c r="F21" s="46">
        <v>0</v>
      </c>
      <c r="G21" s="46">
        <v>0</v>
      </c>
      <c r="H21" s="46">
        <v>0</v>
      </c>
      <c r="I21" s="46">
        <v>406516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572619</v>
      </c>
      <c r="P21" s="47">
        <f t="shared" si="1"/>
        <v>35.403672560900212</v>
      </c>
      <c r="Q21" s="9"/>
    </row>
    <row r="22" spans="1:17">
      <c r="A22" s="12"/>
      <c r="B22" s="25">
        <v>324.22000000000003</v>
      </c>
      <c r="C22" s="20" t="s">
        <v>24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106089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106089</v>
      </c>
      <c r="P22" s="47">
        <f t="shared" si="1"/>
        <v>6.5592308643501918</v>
      </c>
      <c r="Q22" s="9"/>
    </row>
    <row r="23" spans="1:17">
      <c r="A23" s="12"/>
      <c r="B23" s="25">
        <v>325.10000000000002</v>
      </c>
      <c r="C23" s="20" t="s">
        <v>27</v>
      </c>
      <c r="D23" s="46">
        <v>0</v>
      </c>
      <c r="E23" s="46">
        <v>1925551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1925551</v>
      </c>
      <c r="P23" s="47">
        <f t="shared" si="1"/>
        <v>119.05224434277235</v>
      </c>
      <c r="Q23" s="9"/>
    </row>
    <row r="24" spans="1:17">
      <c r="A24" s="12"/>
      <c r="B24" s="25">
        <v>325.2</v>
      </c>
      <c r="C24" s="20" t="s">
        <v>28</v>
      </c>
      <c r="D24" s="46">
        <v>1043774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1043774</v>
      </c>
      <c r="P24" s="47">
        <f t="shared" si="1"/>
        <v>64.534067021145049</v>
      </c>
      <c r="Q24" s="9"/>
    </row>
    <row r="25" spans="1:17">
      <c r="A25" s="12"/>
      <c r="B25" s="25">
        <v>329.1</v>
      </c>
      <c r="C25" s="20" t="s">
        <v>162</v>
      </c>
      <c r="D25" s="46">
        <v>40515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40515</v>
      </c>
      <c r="P25" s="47">
        <f t="shared" si="1"/>
        <v>2.5049462099666129</v>
      </c>
      <c r="Q25" s="9"/>
    </row>
    <row r="26" spans="1:17">
      <c r="A26" s="12"/>
      <c r="B26" s="25">
        <v>329.5</v>
      </c>
      <c r="C26" s="20" t="s">
        <v>163</v>
      </c>
      <c r="D26" s="46">
        <v>132197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132197</v>
      </c>
      <c r="P26" s="47">
        <f t="shared" si="1"/>
        <v>8.1734264869543711</v>
      </c>
      <c r="Q26" s="9"/>
    </row>
    <row r="27" spans="1:17" ht="15.75">
      <c r="A27" s="29" t="s">
        <v>153</v>
      </c>
      <c r="B27" s="30"/>
      <c r="C27" s="31"/>
      <c r="D27" s="32">
        <f t="shared" ref="D27:N27" si="5">SUM(D28:D32)</f>
        <v>2149769</v>
      </c>
      <c r="E27" s="32">
        <f t="shared" si="5"/>
        <v>0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5"/>
        <v>0</v>
      </c>
      <c r="O27" s="44">
        <f>SUM(D27:N27)</f>
        <v>2149769</v>
      </c>
      <c r="P27" s="45">
        <f t="shared" si="1"/>
        <v>132.91511067144799</v>
      </c>
      <c r="Q27" s="10"/>
    </row>
    <row r="28" spans="1:17">
      <c r="A28" s="12"/>
      <c r="B28" s="25">
        <v>331.2</v>
      </c>
      <c r="C28" s="20" t="s">
        <v>30</v>
      </c>
      <c r="D28" s="46">
        <v>9285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9285</v>
      </c>
      <c r="P28" s="47">
        <f t="shared" si="1"/>
        <v>0.57406949425003095</v>
      </c>
      <c r="Q28" s="9"/>
    </row>
    <row r="29" spans="1:17">
      <c r="A29" s="12"/>
      <c r="B29" s="25">
        <v>334.1</v>
      </c>
      <c r="C29" s="20" t="s">
        <v>139</v>
      </c>
      <c r="D29" s="46">
        <v>1916422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0" si="6">SUM(D29:N29)</f>
        <v>1916422</v>
      </c>
      <c r="P29" s="47">
        <f t="shared" si="1"/>
        <v>118.48781995795721</v>
      </c>
      <c r="Q29" s="9"/>
    </row>
    <row r="30" spans="1:17">
      <c r="A30" s="12"/>
      <c r="B30" s="25">
        <v>334.49</v>
      </c>
      <c r="C30" s="20" t="s">
        <v>140</v>
      </c>
      <c r="D30" s="46">
        <v>12519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12519</v>
      </c>
      <c r="P30" s="47">
        <f t="shared" si="1"/>
        <v>0.77402003215036475</v>
      </c>
      <c r="Q30" s="9"/>
    </row>
    <row r="31" spans="1:17">
      <c r="A31" s="12"/>
      <c r="B31" s="25">
        <v>337.3</v>
      </c>
      <c r="C31" s="20" t="s">
        <v>92</v>
      </c>
      <c r="D31" s="46">
        <v>64913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32" si="7">SUM(D31:N31)</f>
        <v>64913</v>
      </c>
      <c r="P31" s="47">
        <f t="shared" si="1"/>
        <v>4.013416594534438</v>
      </c>
      <c r="Q31" s="9"/>
    </row>
    <row r="32" spans="1:17">
      <c r="A32" s="12"/>
      <c r="B32" s="25">
        <v>337.7</v>
      </c>
      <c r="C32" s="20" t="s">
        <v>43</v>
      </c>
      <c r="D32" s="46">
        <v>146630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146630</v>
      </c>
      <c r="P32" s="47">
        <f t="shared" si="1"/>
        <v>9.0657845925559535</v>
      </c>
      <c r="Q32" s="9"/>
    </row>
    <row r="33" spans="1:17" ht="15.75">
      <c r="A33" s="29" t="s">
        <v>49</v>
      </c>
      <c r="B33" s="30"/>
      <c r="C33" s="31"/>
      <c r="D33" s="32">
        <f t="shared" ref="D33:N33" si="8">SUM(D34:D42)</f>
        <v>290474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4667013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8"/>
        <v>0</v>
      </c>
      <c r="O33" s="32">
        <f>SUM(D33:N33)</f>
        <v>4957487</v>
      </c>
      <c r="P33" s="45">
        <f t="shared" si="1"/>
        <v>306.50964510943487</v>
      </c>
      <c r="Q33" s="10"/>
    </row>
    <row r="34" spans="1:17">
      <c r="A34" s="12"/>
      <c r="B34" s="25">
        <v>342.1</v>
      </c>
      <c r="C34" s="20" t="s">
        <v>52</v>
      </c>
      <c r="D34" s="46">
        <v>198573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41" si="9">SUM(D34:N34)</f>
        <v>198573</v>
      </c>
      <c r="P34" s="47">
        <f t="shared" si="1"/>
        <v>12.277296896253246</v>
      </c>
      <c r="Q34" s="9"/>
    </row>
    <row r="35" spans="1:17">
      <c r="A35" s="12"/>
      <c r="B35" s="25">
        <v>342.9</v>
      </c>
      <c r="C35" s="20" t="s">
        <v>93</v>
      </c>
      <c r="D35" s="46">
        <v>13501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9"/>
        <v>13501</v>
      </c>
      <c r="P35" s="47">
        <f t="shared" si="1"/>
        <v>0.83473475949054032</v>
      </c>
      <c r="Q35" s="9"/>
    </row>
    <row r="36" spans="1:17">
      <c r="A36" s="12"/>
      <c r="B36" s="25">
        <v>343.3</v>
      </c>
      <c r="C36" s="20" t="s">
        <v>53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1704218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1704218</v>
      </c>
      <c r="P36" s="47">
        <f t="shared" si="1"/>
        <v>105.36775071101768</v>
      </c>
      <c r="Q36" s="9"/>
    </row>
    <row r="37" spans="1:17">
      <c r="A37" s="12"/>
      <c r="B37" s="25">
        <v>343.4</v>
      </c>
      <c r="C37" s="20" t="s">
        <v>54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1233570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1233570</v>
      </c>
      <c r="P37" s="47">
        <f t="shared" ref="P37:P55" si="10">(O37/P$57)</f>
        <v>76.268702856436249</v>
      </c>
      <c r="Q37" s="9"/>
    </row>
    <row r="38" spans="1:17">
      <c r="A38" s="12"/>
      <c r="B38" s="25">
        <v>343.5</v>
      </c>
      <c r="C38" s="20" t="s">
        <v>55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1729225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1729225</v>
      </c>
      <c r="P38" s="47">
        <f t="shared" si="10"/>
        <v>106.91387411895634</v>
      </c>
      <c r="Q38" s="9"/>
    </row>
    <row r="39" spans="1:17">
      <c r="A39" s="12"/>
      <c r="B39" s="25">
        <v>344.9</v>
      </c>
      <c r="C39" s="20" t="s">
        <v>108</v>
      </c>
      <c r="D39" s="46">
        <v>62942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62942</v>
      </c>
      <c r="P39" s="47">
        <f t="shared" si="10"/>
        <v>3.8915543464820082</v>
      </c>
      <c r="Q39" s="9"/>
    </row>
    <row r="40" spans="1:17">
      <c r="A40" s="12"/>
      <c r="B40" s="25">
        <v>347.1</v>
      </c>
      <c r="C40" s="20" t="s">
        <v>56</v>
      </c>
      <c r="D40" s="46">
        <v>9520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9520</v>
      </c>
      <c r="P40" s="47">
        <f t="shared" si="10"/>
        <v>0.58859898602695682</v>
      </c>
      <c r="Q40" s="9"/>
    </row>
    <row r="41" spans="1:17">
      <c r="A41" s="12"/>
      <c r="B41" s="25">
        <v>347.2</v>
      </c>
      <c r="C41" s="20" t="s">
        <v>57</v>
      </c>
      <c r="D41" s="46">
        <v>5100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5100</v>
      </c>
      <c r="P41" s="47">
        <f t="shared" si="10"/>
        <v>0.31532088537158404</v>
      </c>
      <c r="Q41" s="9"/>
    </row>
    <row r="42" spans="1:17">
      <c r="A42" s="12"/>
      <c r="B42" s="25">
        <v>349</v>
      </c>
      <c r="C42" s="20" t="s">
        <v>158</v>
      </c>
      <c r="D42" s="46">
        <v>838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838</v>
      </c>
      <c r="P42" s="47">
        <f t="shared" si="10"/>
        <v>5.1811549400272043E-2</v>
      </c>
      <c r="Q42" s="9"/>
    </row>
    <row r="43" spans="1:17" ht="15.75">
      <c r="A43" s="29" t="s">
        <v>50</v>
      </c>
      <c r="B43" s="30"/>
      <c r="C43" s="31"/>
      <c r="D43" s="32">
        <f t="shared" ref="D43:N43" si="11">SUM(D44:D46)</f>
        <v>84309</v>
      </c>
      <c r="E43" s="32">
        <f t="shared" si="11"/>
        <v>0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0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11"/>
        <v>0</v>
      </c>
      <c r="O43" s="32">
        <f>SUM(D43:N43)</f>
        <v>84309</v>
      </c>
      <c r="P43" s="45">
        <f t="shared" si="10"/>
        <v>5.2126252009397795</v>
      </c>
      <c r="Q43" s="10"/>
    </row>
    <row r="44" spans="1:17">
      <c r="A44" s="13"/>
      <c r="B44" s="39">
        <v>351.1</v>
      </c>
      <c r="C44" s="21" t="s">
        <v>141</v>
      </c>
      <c r="D44" s="46">
        <v>25561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25561</v>
      </c>
      <c r="P44" s="47">
        <f t="shared" si="10"/>
        <v>1.5803759119574625</v>
      </c>
      <c r="Q44" s="9"/>
    </row>
    <row r="45" spans="1:17">
      <c r="A45" s="13"/>
      <c r="B45" s="39">
        <v>352</v>
      </c>
      <c r="C45" s="21" t="s">
        <v>61</v>
      </c>
      <c r="D45" s="46">
        <v>3523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ref="O45:O46" si="12">SUM(D45:N45)</f>
        <v>3523</v>
      </c>
      <c r="P45" s="47">
        <f t="shared" si="10"/>
        <v>0.21781872140472364</v>
      </c>
      <c r="Q45" s="9"/>
    </row>
    <row r="46" spans="1:17">
      <c r="A46" s="13"/>
      <c r="B46" s="39">
        <v>354</v>
      </c>
      <c r="C46" s="21" t="s">
        <v>62</v>
      </c>
      <c r="D46" s="46">
        <v>55225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2"/>
        <v>55225</v>
      </c>
      <c r="P46" s="47">
        <f t="shared" si="10"/>
        <v>3.4144305675775937</v>
      </c>
      <c r="Q46" s="9"/>
    </row>
    <row r="47" spans="1:17" ht="15.75">
      <c r="A47" s="29" t="s">
        <v>4</v>
      </c>
      <c r="B47" s="30"/>
      <c r="C47" s="31"/>
      <c r="D47" s="32">
        <f t="shared" ref="D47:N47" si="13">SUM(D48:D54)</f>
        <v>319653</v>
      </c>
      <c r="E47" s="32">
        <f t="shared" si="13"/>
        <v>12477</v>
      </c>
      <c r="F47" s="32">
        <f t="shared" si="13"/>
        <v>0</v>
      </c>
      <c r="G47" s="32">
        <f t="shared" si="13"/>
        <v>0</v>
      </c>
      <c r="H47" s="32">
        <f t="shared" si="13"/>
        <v>0</v>
      </c>
      <c r="I47" s="32">
        <f t="shared" si="13"/>
        <v>30493</v>
      </c>
      <c r="J47" s="32">
        <f t="shared" si="13"/>
        <v>0</v>
      </c>
      <c r="K47" s="32">
        <f t="shared" si="13"/>
        <v>-1534600</v>
      </c>
      <c r="L47" s="32">
        <f t="shared" si="13"/>
        <v>0</v>
      </c>
      <c r="M47" s="32">
        <f t="shared" si="13"/>
        <v>0</v>
      </c>
      <c r="N47" s="32">
        <f t="shared" si="13"/>
        <v>0</v>
      </c>
      <c r="O47" s="32">
        <f>SUM(D47:N47)</f>
        <v>-1171977</v>
      </c>
      <c r="P47" s="45">
        <f t="shared" si="10"/>
        <v>-72.460553975516262</v>
      </c>
      <c r="Q47" s="10"/>
    </row>
    <row r="48" spans="1:17">
      <c r="A48" s="12"/>
      <c r="B48" s="25">
        <v>361.1</v>
      </c>
      <c r="C48" s="20" t="s">
        <v>64</v>
      </c>
      <c r="D48" s="46">
        <v>60202</v>
      </c>
      <c r="E48" s="46">
        <v>12477</v>
      </c>
      <c r="F48" s="46">
        <v>0</v>
      </c>
      <c r="G48" s="46">
        <v>0</v>
      </c>
      <c r="H48" s="46">
        <v>0</v>
      </c>
      <c r="I48" s="46">
        <v>30493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>SUM(D48:N48)</f>
        <v>103172</v>
      </c>
      <c r="P48" s="47">
        <f t="shared" si="10"/>
        <v>6.3788796834425625</v>
      </c>
      <c r="Q48" s="9"/>
    </row>
    <row r="49" spans="1:120">
      <c r="A49" s="12"/>
      <c r="B49" s="25">
        <v>361.2</v>
      </c>
      <c r="C49" s="20" t="s">
        <v>65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460192</v>
      </c>
      <c r="L49" s="46">
        <v>0</v>
      </c>
      <c r="M49" s="46">
        <v>0</v>
      </c>
      <c r="N49" s="46">
        <v>0</v>
      </c>
      <c r="O49" s="46">
        <f t="shared" ref="O49:O54" si="14">SUM(D49:N49)</f>
        <v>460192</v>
      </c>
      <c r="P49" s="47">
        <f t="shared" si="10"/>
        <v>28.452578211945099</v>
      </c>
      <c r="Q49" s="9"/>
    </row>
    <row r="50" spans="1:120">
      <c r="A50" s="12"/>
      <c r="B50" s="25">
        <v>361.3</v>
      </c>
      <c r="C50" s="20" t="s">
        <v>66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-2478140</v>
      </c>
      <c r="L50" s="46">
        <v>0</v>
      </c>
      <c r="M50" s="46">
        <v>0</v>
      </c>
      <c r="N50" s="46">
        <v>0</v>
      </c>
      <c r="O50" s="46">
        <f t="shared" si="14"/>
        <v>-2478140</v>
      </c>
      <c r="P50" s="47">
        <f t="shared" si="10"/>
        <v>-153.21750958328181</v>
      </c>
      <c r="Q50" s="9"/>
    </row>
    <row r="51" spans="1:120">
      <c r="A51" s="12"/>
      <c r="B51" s="25">
        <v>362</v>
      </c>
      <c r="C51" s="20" t="s">
        <v>67</v>
      </c>
      <c r="D51" s="46">
        <v>52632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4"/>
        <v>52632</v>
      </c>
      <c r="P51" s="47">
        <f t="shared" si="10"/>
        <v>3.2541115370347473</v>
      </c>
      <c r="Q51" s="9"/>
    </row>
    <row r="52" spans="1:120">
      <c r="A52" s="12"/>
      <c r="B52" s="25">
        <v>366</v>
      </c>
      <c r="C52" s="20" t="s">
        <v>69</v>
      </c>
      <c r="D52" s="46">
        <v>122955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4"/>
        <v>122955</v>
      </c>
      <c r="P52" s="47">
        <f t="shared" si="10"/>
        <v>7.6020155805613951</v>
      </c>
      <c r="Q52" s="9"/>
    </row>
    <row r="53" spans="1:120">
      <c r="A53" s="12"/>
      <c r="B53" s="25">
        <v>368</v>
      </c>
      <c r="C53" s="20" t="s">
        <v>70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483348</v>
      </c>
      <c r="L53" s="46">
        <v>0</v>
      </c>
      <c r="M53" s="46">
        <v>0</v>
      </c>
      <c r="N53" s="46">
        <v>0</v>
      </c>
      <c r="O53" s="46">
        <f t="shared" si="14"/>
        <v>483348</v>
      </c>
      <c r="P53" s="47">
        <f t="shared" si="10"/>
        <v>29.884258686781255</v>
      </c>
      <c r="Q53" s="9"/>
    </row>
    <row r="54" spans="1:120" ht="15.75" thickBot="1">
      <c r="A54" s="12"/>
      <c r="B54" s="25">
        <v>369.9</v>
      </c>
      <c r="C54" s="20" t="s">
        <v>71</v>
      </c>
      <c r="D54" s="46">
        <v>83864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4"/>
        <v>83864</v>
      </c>
      <c r="P54" s="47">
        <f t="shared" si="10"/>
        <v>5.1851119080004944</v>
      </c>
      <c r="Q54" s="9"/>
    </row>
    <row r="55" spans="1:120" ht="16.5" thickBot="1">
      <c r="A55" s="14" t="s">
        <v>58</v>
      </c>
      <c r="B55" s="23"/>
      <c r="C55" s="22"/>
      <c r="D55" s="15">
        <f>SUM(D5,D15,D27,D33,D43,D47)</f>
        <v>13088287</v>
      </c>
      <c r="E55" s="15">
        <f t="shared" ref="E55:N55" si="15">SUM(E5,E15,E27,E33,E43,E47)</f>
        <v>1938028</v>
      </c>
      <c r="F55" s="15">
        <f t="shared" si="15"/>
        <v>0</v>
      </c>
      <c r="G55" s="15">
        <f t="shared" si="15"/>
        <v>0</v>
      </c>
      <c r="H55" s="15">
        <f t="shared" si="15"/>
        <v>0</v>
      </c>
      <c r="I55" s="15">
        <f t="shared" si="15"/>
        <v>5222480</v>
      </c>
      <c r="J55" s="15">
        <f t="shared" si="15"/>
        <v>0</v>
      </c>
      <c r="K55" s="15">
        <f t="shared" si="15"/>
        <v>-1534600</v>
      </c>
      <c r="L55" s="15">
        <f t="shared" si="15"/>
        <v>0</v>
      </c>
      <c r="M55" s="15">
        <f t="shared" si="15"/>
        <v>0</v>
      </c>
      <c r="N55" s="15">
        <f t="shared" si="15"/>
        <v>0</v>
      </c>
      <c r="O55" s="15">
        <f>SUM(D55:N55)</f>
        <v>18714195</v>
      </c>
      <c r="P55" s="38">
        <f t="shared" si="10"/>
        <v>1157.0542228267591</v>
      </c>
      <c r="Q55" s="6"/>
      <c r="R55" s="2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</row>
    <row r="56" spans="1:120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9"/>
    </row>
    <row r="57" spans="1:120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42"/>
      <c r="M57" s="118" t="s">
        <v>164</v>
      </c>
      <c r="N57" s="118"/>
      <c r="O57" s="118"/>
      <c r="P57" s="43">
        <v>16174</v>
      </c>
    </row>
    <row r="58" spans="1:120">
      <c r="A58" s="119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7"/>
    </row>
    <row r="59" spans="1:120" ht="15.75" customHeight="1" thickBot="1">
      <c r="A59" s="120" t="s">
        <v>88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100"/>
    </row>
  </sheetData>
  <mergeCells count="10">
    <mergeCell ref="M57:O57"/>
    <mergeCell ref="A58:P58"/>
    <mergeCell ref="A59:P5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6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83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143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75</v>
      </c>
      <c r="B3" s="108"/>
      <c r="C3" s="109"/>
      <c r="D3" s="128" t="s">
        <v>45</v>
      </c>
      <c r="E3" s="129"/>
      <c r="F3" s="129"/>
      <c r="G3" s="129"/>
      <c r="H3" s="130"/>
      <c r="I3" s="128" t="s">
        <v>46</v>
      </c>
      <c r="J3" s="130"/>
      <c r="K3" s="128" t="s">
        <v>48</v>
      </c>
      <c r="L3" s="129"/>
      <c r="M3" s="130"/>
      <c r="N3" s="36"/>
      <c r="O3" s="37"/>
      <c r="P3" s="131" t="s">
        <v>144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145</v>
      </c>
      <c r="N4" s="35" t="s">
        <v>10</v>
      </c>
      <c r="O4" s="35" t="s">
        <v>146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147</v>
      </c>
      <c r="B5" s="26"/>
      <c r="C5" s="26"/>
      <c r="D5" s="27">
        <f t="shared" ref="D5:N5" si="0">SUM(D6:D15)</f>
        <v>6627222</v>
      </c>
      <c r="E5" s="27">
        <f t="shared" si="0"/>
        <v>1648054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8275276</v>
      </c>
      <c r="P5" s="33">
        <f t="shared" ref="P5:P36" si="1">(O5/P$64)</f>
        <v>515.85064206458048</v>
      </c>
      <c r="Q5" s="6"/>
    </row>
    <row r="6" spans="1:134">
      <c r="A6" s="12"/>
      <c r="B6" s="25">
        <v>311</v>
      </c>
      <c r="C6" s="20" t="s">
        <v>3</v>
      </c>
      <c r="D6" s="46">
        <v>4265864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4265864</v>
      </c>
      <c r="P6" s="47">
        <f t="shared" si="1"/>
        <v>265.91846403191624</v>
      </c>
      <c r="Q6" s="9"/>
    </row>
    <row r="7" spans="1:134">
      <c r="A7" s="12"/>
      <c r="B7" s="25">
        <v>312.3</v>
      </c>
      <c r="C7" s="20" t="s">
        <v>11</v>
      </c>
      <c r="D7" s="46">
        <v>20028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20028</v>
      </c>
      <c r="P7" s="47">
        <f t="shared" si="1"/>
        <v>1.248472759007605</v>
      </c>
      <c r="Q7" s="9"/>
    </row>
    <row r="8" spans="1:134">
      <c r="A8" s="12"/>
      <c r="B8" s="25">
        <v>312.41000000000003</v>
      </c>
      <c r="C8" s="20" t="s">
        <v>148</v>
      </c>
      <c r="D8" s="46">
        <v>253085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253085</v>
      </c>
      <c r="P8" s="47">
        <f t="shared" si="1"/>
        <v>15.776399451439969</v>
      </c>
      <c r="Q8" s="9"/>
    </row>
    <row r="9" spans="1:134">
      <c r="A9" s="12"/>
      <c r="B9" s="25">
        <v>312.52</v>
      </c>
      <c r="C9" s="20" t="s">
        <v>101</v>
      </c>
      <c r="D9" s="46">
        <v>124682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124682</v>
      </c>
      <c r="P9" s="47">
        <f t="shared" si="1"/>
        <v>7.7722229148485225</v>
      </c>
      <c r="Q9" s="9"/>
    </row>
    <row r="10" spans="1:134">
      <c r="A10" s="12"/>
      <c r="B10" s="25">
        <v>312.63</v>
      </c>
      <c r="C10" s="20" t="s">
        <v>149</v>
      </c>
      <c r="D10" s="46">
        <v>0</v>
      </c>
      <c r="E10" s="46">
        <v>1648054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1648054</v>
      </c>
      <c r="P10" s="47">
        <f t="shared" si="1"/>
        <v>102.73369904001994</v>
      </c>
      <c r="Q10" s="9"/>
    </row>
    <row r="11" spans="1:134">
      <c r="A11" s="12"/>
      <c r="B11" s="25">
        <v>314.10000000000002</v>
      </c>
      <c r="C11" s="20" t="s">
        <v>14</v>
      </c>
      <c r="D11" s="46">
        <v>1147898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1147898</v>
      </c>
      <c r="P11" s="47">
        <f t="shared" si="1"/>
        <v>71.555791048497696</v>
      </c>
      <c r="Q11" s="9"/>
    </row>
    <row r="12" spans="1:134">
      <c r="A12" s="12"/>
      <c r="B12" s="25">
        <v>314.3</v>
      </c>
      <c r="C12" s="20" t="s">
        <v>15</v>
      </c>
      <c r="D12" s="46">
        <v>187398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187398</v>
      </c>
      <c r="P12" s="47">
        <f t="shared" si="1"/>
        <v>11.681710509911483</v>
      </c>
      <c r="Q12" s="9"/>
    </row>
    <row r="13" spans="1:134">
      <c r="A13" s="12"/>
      <c r="B13" s="25">
        <v>314.39999999999998</v>
      </c>
      <c r="C13" s="20" t="s">
        <v>16</v>
      </c>
      <c r="D13" s="46">
        <v>26736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26736</v>
      </c>
      <c r="P13" s="47">
        <f t="shared" si="1"/>
        <v>1.6666251090886424</v>
      </c>
      <c r="Q13" s="9"/>
    </row>
    <row r="14" spans="1:134">
      <c r="A14" s="12"/>
      <c r="B14" s="25">
        <v>315.2</v>
      </c>
      <c r="C14" s="20" t="s">
        <v>150</v>
      </c>
      <c r="D14" s="46">
        <v>552565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552565</v>
      </c>
      <c r="P14" s="47">
        <f t="shared" si="1"/>
        <v>34.444894651539705</v>
      </c>
      <c r="Q14" s="9"/>
    </row>
    <row r="15" spans="1:134">
      <c r="A15" s="12"/>
      <c r="B15" s="25">
        <v>316</v>
      </c>
      <c r="C15" s="20" t="s">
        <v>103</v>
      </c>
      <c r="D15" s="46">
        <v>48966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48966</v>
      </c>
      <c r="P15" s="47">
        <f t="shared" si="1"/>
        <v>3.0523625483106844</v>
      </c>
      <c r="Q15" s="9"/>
    </row>
    <row r="16" spans="1:134" ht="15.75">
      <c r="A16" s="29" t="s">
        <v>19</v>
      </c>
      <c r="B16" s="30"/>
      <c r="C16" s="31"/>
      <c r="D16" s="32">
        <f t="shared" ref="D16:N16" si="3">SUM(D17:D25)</f>
        <v>3212606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1058091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4">
        <f>SUM(D16:N16)</f>
        <v>4270697</v>
      </c>
      <c r="P16" s="45">
        <f t="shared" si="1"/>
        <v>266.21973569380378</v>
      </c>
      <c r="Q16" s="10"/>
    </row>
    <row r="17" spans="1:17">
      <c r="A17" s="12"/>
      <c r="B17" s="25">
        <v>322</v>
      </c>
      <c r="C17" s="20" t="s">
        <v>151</v>
      </c>
      <c r="D17" s="46">
        <v>325093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325093</v>
      </c>
      <c r="P17" s="47">
        <f t="shared" si="1"/>
        <v>20.265116569006359</v>
      </c>
      <c r="Q17" s="9"/>
    </row>
    <row r="18" spans="1:17">
      <c r="A18" s="12"/>
      <c r="B18" s="25">
        <v>322.89999999999998</v>
      </c>
      <c r="C18" s="20" t="s">
        <v>152</v>
      </c>
      <c r="D18" s="46">
        <v>138941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5" si="4">SUM(D18:N18)</f>
        <v>138941</v>
      </c>
      <c r="P18" s="47">
        <f t="shared" si="1"/>
        <v>8.6610771724223916</v>
      </c>
      <c r="Q18" s="9"/>
    </row>
    <row r="19" spans="1:17">
      <c r="A19" s="12"/>
      <c r="B19" s="25">
        <v>323.10000000000002</v>
      </c>
      <c r="C19" s="20" t="s">
        <v>20</v>
      </c>
      <c r="D19" s="46">
        <v>1280852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1280852</v>
      </c>
      <c r="P19" s="47">
        <f t="shared" si="1"/>
        <v>79.843660391472383</v>
      </c>
      <c r="Q19" s="9"/>
    </row>
    <row r="20" spans="1:17">
      <c r="A20" s="12"/>
      <c r="B20" s="25">
        <v>323.39999999999998</v>
      </c>
      <c r="C20" s="20" t="s">
        <v>21</v>
      </c>
      <c r="D20" s="46">
        <v>32682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32682</v>
      </c>
      <c r="P20" s="47">
        <f t="shared" si="1"/>
        <v>2.0372771474878446</v>
      </c>
      <c r="Q20" s="9"/>
    </row>
    <row r="21" spans="1:17">
      <c r="A21" s="12"/>
      <c r="B21" s="25">
        <v>323.7</v>
      </c>
      <c r="C21" s="20" t="s">
        <v>22</v>
      </c>
      <c r="D21" s="46">
        <v>227610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227610</v>
      </c>
      <c r="P21" s="47">
        <f t="shared" si="1"/>
        <v>14.18838050118439</v>
      </c>
      <c r="Q21" s="9"/>
    </row>
    <row r="22" spans="1:17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908644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908644</v>
      </c>
      <c r="P22" s="47">
        <f t="shared" si="1"/>
        <v>56.641565889539955</v>
      </c>
      <c r="Q22" s="9"/>
    </row>
    <row r="23" spans="1:17">
      <c r="A23" s="12"/>
      <c r="B23" s="25">
        <v>324.22000000000003</v>
      </c>
      <c r="C23" s="20" t="s">
        <v>24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149447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149447</v>
      </c>
      <c r="P23" s="47">
        <f t="shared" si="1"/>
        <v>9.3159830445081653</v>
      </c>
      <c r="Q23" s="9"/>
    </row>
    <row r="24" spans="1:17">
      <c r="A24" s="12"/>
      <c r="B24" s="25">
        <v>324.61</v>
      </c>
      <c r="C24" s="20" t="s">
        <v>25</v>
      </c>
      <c r="D24" s="46">
        <v>163380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163380</v>
      </c>
      <c r="P24" s="47">
        <f t="shared" si="1"/>
        <v>10.184515646428126</v>
      </c>
      <c r="Q24" s="9"/>
    </row>
    <row r="25" spans="1:17">
      <c r="A25" s="12"/>
      <c r="B25" s="25">
        <v>325.2</v>
      </c>
      <c r="C25" s="20" t="s">
        <v>28</v>
      </c>
      <c r="D25" s="46">
        <v>1044048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1044048</v>
      </c>
      <c r="P25" s="47">
        <f t="shared" si="1"/>
        <v>65.082159331754141</v>
      </c>
      <c r="Q25" s="9"/>
    </row>
    <row r="26" spans="1:17" ht="15.75">
      <c r="A26" s="29" t="s">
        <v>153</v>
      </c>
      <c r="B26" s="30"/>
      <c r="C26" s="31"/>
      <c r="D26" s="32">
        <f t="shared" ref="D26:N26" si="5">SUM(D27:D35)</f>
        <v>2341038</v>
      </c>
      <c r="E26" s="32">
        <f t="shared" si="5"/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5"/>
        <v>0</v>
      </c>
      <c r="O26" s="44">
        <f>SUM(D26:N26)</f>
        <v>2341038</v>
      </c>
      <c r="P26" s="45">
        <f t="shared" si="1"/>
        <v>145.93180401446205</v>
      </c>
      <c r="Q26" s="10"/>
    </row>
    <row r="27" spans="1:17">
      <c r="A27" s="12"/>
      <c r="B27" s="25">
        <v>331.2</v>
      </c>
      <c r="C27" s="20" t="s">
        <v>30</v>
      </c>
      <c r="D27" s="46">
        <v>7760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7760</v>
      </c>
      <c r="P27" s="47">
        <f t="shared" si="1"/>
        <v>0.48373020820346591</v>
      </c>
      <c r="Q27" s="9"/>
    </row>
    <row r="28" spans="1:17">
      <c r="A28" s="12"/>
      <c r="B28" s="25">
        <v>331.51</v>
      </c>
      <c r="C28" s="20" t="s">
        <v>154</v>
      </c>
      <c r="D28" s="46">
        <v>416533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33" si="6">SUM(D28:N28)</f>
        <v>416533</v>
      </c>
      <c r="P28" s="47">
        <f t="shared" si="1"/>
        <v>25.965153970826581</v>
      </c>
      <c r="Q28" s="9"/>
    </row>
    <row r="29" spans="1:17">
      <c r="A29" s="12"/>
      <c r="B29" s="25">
        <v>334.49</v>
      </c>
      <c r="C29" s="20" t="s">
        <v>140</v>
      </c>
      <c r="D29" s="46">
        <v>60754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60754</v>
      </c>
      <c r="P29" s="47">
        <f t="shared" si="1"/>
        <v>3.7871836429372898</v>
      </c>
      <c r="Q29" s="9"/>
    </row>
    <row r="30" spans="1:17">
      <c r="A30" s="12"/>
      <c r="B30" s="25">
        <v>335.125</v>
      </c>
      <c r="C30" s="20" t="s">
        <v>155</v>
      </c>
      <c r="D30" s="46">
        <v>535315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535315</v>
      </c>
      <c r="P30" s="47">
        <f t="shared" si="1"/>
        <v>33.369592320159583</v>
      </c>
      <c r="Q30" s="9"/>
    </row>
    <row r="31" spans="1:17">
      <c r="A31" s="12"/>
      <c r="B31" s="25">
        <v>335.14</v>
      </c>
      <c r="C31" s="20" t="s">
        <v>105</v>
      </c>
      <c r="D31" s="46">
        <v>40731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40731</v>
      </c>
      <c r="P31" s="47">
        <f t="shared" si="1"/>
        <v>2.5390225657648671</v>
      </c>
      <c r="Q31" s="9"/>
    </row>
    <row r="32" spans="1:17">
      <c r="A32" s="12"/>
      <c r="B32" s="25">
        <v>335.15</v>
      </c>
      <c r="C32" s="20" t="s">
        <v>106</v>
      </c>
      <c r="D32" s="46">
        <v>15177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15177</v>
      </c>
      <c r="P32" s="47">
        <f t="shared" si="1"/>
        <v>0.94607904251340236</v>
      </c>
      <c r="Q32" s="9"/>
    </row>
    <row r="33" spans="1:17">
      <c r="A33" s="12"/>
      <c r="B33" s="25">
        <v>335.18</v>
      </c>
      <c r="C33" s="20" t="s">
        <v>156</v>
      </c>
      <c r="D33" s="46">
        <v>1071229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1071229</v>
      </c>
      <c r="P33" s="47">
        <f t="shared" si="1"/>
        <v>66.776524124174045</v>
      </c>
      <c r="Q33" s="9"/>
    </row>
    <row r="34" spans="1:17">
      <c r="A34" s="12"/>
      <c r="B34" s="25">
        <v>335.48</v>
      </c>
      <c r="C34" s="20" t="s">
        <v>40</v>
      </c>
      <c r="D34" s="46">
        <v>52576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52576</v>
      </c>
      <c r="P34" s="47">
        <f t="shared" si="1"/>
        <v>3.2773968333125545</v>
      </c>
      <c r="Q34" s="9"/>
    </row>
    <row r="35" spans="1:17">
      <c r="A35" s="12"/>
      <c r="B35" s="25">
        <v>337.7</v>
      </c>
      <c r="C35" s="20" t="s">
        <v>43</v>
      </c>
      <c r="D35" s="46">
        <v>140963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140963</v>
      </c>
      <c r="P35" s="47">
        <f t="shared" si="1"/>
        <v>8.7871213065702527</v>
      </c>
      <c r="Q35" s="9"/>
    </row>
    <row r="36" spans="1:17" ht="15.75">
      <c r="A36" s="29" t="s">
        <v>49</v>
      </c>
      <c r="B36" s="30"/>
      <c r="C36" s="31"/>
      <c r="D36" s="32">
        <f t="shared" ref="D36:N36" si="7">SUM(D37:D43)</f>
        <v>170379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4233417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 t="shared" si="7"/>
        <v>0</v>
      </c>
      <c r="O36" s="32">
        <f>SUM(D36:N36)</f>
        <v>4403796</v>
      </c>
      <c r="P36" s="45">
        <f t="shared" si="1"/>
        <v>274.51664380999875</v>
      </c>
      <c r="Q36" s="10"/>
    </row>
    <row r="37" spans="1:17">
      <c r="A37" s="12"/>
      <c r="B37" s="25">
        <v>342.1</v>
      </c>
      <c r="C37" s="20" t="s">
        <v>52</v>
      </c>
      <c r="D37" s="46">
        <v>161857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43" si="8">SUM(D37:N37)</f>
        <v>161857</v>
      </c>
      <c r="P37" s="47">
        <f t="shared" ref="P37:P62" si="9">(O37/P$64)</f>
        <v>10.089577359431493</v>
      </c>
      <c r="Q37" s="9"/>
    </row>
    <row r="38" spans="1:17">
      <c r="A38" s="12"/>
      <c r="B38" s="25">
        <v>343.3</v>
      </c>
      <c r="C38" s="20" t="s">
        <v>53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1440026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1440026</v>
      </c>
      <c r="P38" s="47">
        <f t="shared" si="9"/>
        <v>89.765989278144872</v>
      </c>
      <c r="Q38" s="9"/>
    </row>
    <row r="39" spans="1:17">
      <c r="A39" s="12"/>
      <c r="B39" s="25">
        <v>343.4</v>
      </c>
      <c r="C39" s="20" t="s">
        <v>54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1234453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1234453</v>
      </c>
      <c r="P39" s="47">
        <f t="shared" si="9"/>
        <v>76.951315297344465</v>
      </c>
      <c r="Q39" s="9"/>
    </row>
    <row r="40" spans="1:17">
      <c r="A40" s="12"/>
      <c r="B40" s="25">
        <v>343.5</v>
      </c>
      <c r="C40" s="20" t="s">
        <v>55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1558938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1558938</v>
      </c>
      <c r="P40" s="47">
        <f t="shared" si="9"/>
        <v>97.178531355192618</v>
      </c>
      <c r="Q40" s="9"/>
    </row>
    <row r="41" spans="1:17">
      <c r="A41" s="12"/>
      <c r="B41" s="25">
        <v>347.2</v>
      </c>
      <c r="C41" s="20" t="s">
        <v>57</v>
      </c>
      <c r="D41" s="46">
        <v>1110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1110</v>
      </c>
      <c r="P41" s="47">
        <f t="shared" si="9"/>
        <v>6.919336741054731E-2</v>
      </c>
      <c r="Q41" s="9"/>
    </row>
    <row r="42" spans="1:17">
      <c r="A42" s="12"/>
      <c r="B42" s="25">
        <v>347.3</v>
      </c>
      <c r="C42" s="20" t="s">
        <v>157</v>
      </c>
      <c r="D42" s="46">
        <v>6694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6694</v>
      </c>
      <c r="P42" s="47">
        <f t="shared" si="9"/>
        <v>0.41727964094252584</v>
      </c>
      <c r="Q42" s="9"/>
    </row>
    <row r="43" spans="1:17">
      <c r="A43" s="12"/>
      <c r="B43" s="25">
        <v>349</v>
      </c>
      <c r="C43" s="20" t="s">
        <v>158</v>
      </c>
      <c r="D43" s="46">
        <v>718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718</v>
      </c>
      <c r="P43" s="47">
        <f t="shared" si="9"/>
        <v>4.47575115322279E-2</v>
      </c>
      <c r="Q43" s="9"/>
    </row>
    <row r="44" spans="1:17" ht="15.75">
      <c r="A44" s="29" t="s">
        <v>50</v>
      </c>
      <c r="B44" s="30"/>
      <c r="C44" s="31"/>
      <c r="D44" s="32">
        <f t="shared" ref="D44:N44" si="10">SUM(D45:D48)</f>
        <v>28027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si="10"/>
        <v>0</v>
      </c>
      <c r="O44" s="32">
        <f t="shared" ref="O44:O50" si="11">SUM(D44:N44)</f>
        <v>28027</v>
      </c>
      <c r="P44" s="45">
        <f t="shared" si="9"/>
        <v>1.7471013589328015</v>
      </c>
      <c r="Q44" s="10"/>
    </row>
    <row r="45" spans="1:17">
      <c r="A45" s="13"/>
      <c r="B45" s="39">
        <v>351.1</v>
      </c>
      <c r="C45" s="21" t="s">
        <v>141</v>
      </c>
      <c r="D45" s="46">
        <v>17889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1"/>
        <v>17889</v>
      </c>
      <c r="P45" s="47">
        <f t="shared" si="9"/>
        <v>1.1151352699164692</v>
      </c>
      <c r="Q45" s="9"/>
    </row>
    <row r="46" spans="1:17">
      <c r="A46" s="13"/>
      <c r="B46" s="39">
        <v>352</v>
      </c>
      <c r="C46" s="21" t="s">
        <v>61</v>
      </c>
      <c r="D46" s="46">
        <v>2471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1"/>
        <v>2471</v>
      </c>
      <c r="P46" s="47">
        <f t="shared" si="9"/>
        <v>0.15403316294726344</v>
      </c>
      <c r="Q46" s="9"/>
    </row>
    <row r="47" spans="1:17">
      <c r="A47" s="13"/>
      <c r="B47" s="39">
        <v>354</v>
      </c>
      <c r="C47" s="21" t="s">
        <v>62</v>
      </c>
      <c r="D47" s="46">
        <v>5349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1"/>
        <v>5349</v>
      </c>
      <c r="P47" s="47">
        <f t="shared" si="9"/>
        <v>0.3334372272783942</v>
      </c>
      <c r="Q47" s="9"/>
    </row>
    <row r="48" spans="1:17">
      <c r="A48" s="13"/>
      <c r="B48" s="39">
        <v>359</v>
      </c>
      <c r="C48" s="21" t="s">
        <v>63</v>
      </c>
      <c r="D48" s="46">
        <v>2318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1"/>
        <v>2318</v>
      </c>
      <c r="P48" s="47">
        <f t="shared" si="9"/>
        <v>0.14449569879067448</v>
      </c>
      <c r="Q48" s="9"/>
    </row>
    <row r="49" spans="1:120" ht="15.75">
      <c r="A49" s="29" t="s">
        <v>4</v>
      </c>
      <c r="B49" s="30"/>
      <c r="C49" s="31"/>
      <c r="D49" s="32">
        <f t="shared" ref="D49:N49" si="12">SUM(D50:D57)</f>
        <v>165146</v>
      </c>
      <c r="E49" s="32">
        <f t="shared" si="12"/>
        <v>3229</v>
      </c>
      <c r="F49" s="32">
        <f t="shared" si="12"/>
        <v>0</v>
      </c>
      <c r="G49" s="32">
        <f t="shared" si="12"/>
        <v>0</v>
      </c>
      <c r="H49" s="32">
        <f t="shared" si="12"/>
        <v>0</v>
      </c>
      <c r="I49" s="32">
        <f t="shared" si="12"/>
        <v>59879</v>
      </c>
      <c r="J49" s="32">
        <f t="shared" si="12"/>
        <v>0</v>
      </c>
      <c r="K49" s="32">
        <f t="shared" si="12"/>
        <v>2446961</v>
      </c>
      <c r="L49" s="32">
        <f t="shared" si="12"/>
        <v>0</v>
      </c>
      <c r="M49" s="32">
        <f t="shared" si="12"/>
        <v>0</v>
      </c>
      <c r="N49" s="32">
        <f t="shared" si="12"/>
        <v>0</v>
      </c>
      <c r="O49" s="32">
        <f t="shared" si="11"/>
        <v>2675215</v>
      </c>
      <c r="P49" s="45">
        <f t="shared" si="9"/>
        <v>166.76318414162822</v>
      </c>
      <c r="Q49" s="10"/>
    </row>
    <row r="50" spans="1:120">
      <c r="A50" s="12"/>
      <c r="B50" s="25">
        <v>361.1</v>
      </c>
      <c r="C50" s="20" t="s">
        <v>64</v>
      </c>
      <c r="D50" s="46">
        <v>19035</v>
      </c>
      <c r="E50" s="46">
        <v>3229</v>
      </c>
      <c r="F50" s="46">
        <v>0</v>
      </c>
      <c r="G50" s="46">
        <v>0</v>
      </c>
      <c r="H50" s="46">
        <v>0</v>
      </c>
      <c r="I50" s="46">
        <v>51791</v>
      </c>
      <c r="J50" s="46">
        <v>0</v>
      </c>
      <c r="K50" s="46">
        <v>16</v>
      </c>
      <c r="L50" s="46">
        <v>0</v>
      </c>
      <c r="M50" s="46">
        <v>0</v>
      </c>
      <c r="N50" s="46">
        <v>0</v>
      </c>
      <c r="O50" s="46">
        <f t="shared" si="11"/>
        <v>74071</v>
      </c>
      <c r="P50" s="47">
        <f t="shared" si="9"/>
        <v>4.6173170427627479</v>
      </c>
      <c r="Q50" s="9"/>
    </row>
    <row r="51" spans="1:120">
      <c r="A51" s="12"/>
      <c r="B51" s="25">
        <v>361.2</v>
      </c>
      <c r="C51" s="20" t="s">
        <v>65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502065</v>
      </c>
      <c r="L51" s="46">
        <v>0</v>
      </c>
      <c r="M51" s="46">
        <v>0</v>
      </c>
      <c r="N51" s="46">
        <v>0</v>
      </c>
      <c r="O51" s="46">
        <f t="shared" ref="O51:O57" si="13">SUM(D51:N51)</f>
        <v>502065</v>
      </c>
      <c r="P51" s="47">
        <f t="shared" si="9"/>
        <v>31.296908116194988</v>
      </c>
      <c r="Q51" s="9"/>
    </row>
    <row r="52" spans="1:120">
      <c r="A52" s="12"/>
      <c r="B52" s="25">
        <v>361.3</v>
      </c>
      <c r="C52" s="20" t="s">
        <v>66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1515568</v>
      </c>
      <c r="L52" s="46">
        <v>0</v>
      </c>
      <c r="M52" s="46">
        <v>0</v>
      </c>
      <c r="N52" s="46">
        <v>0</v>
      </c>
      <c r="O52" s="46">
        <f t="shared" si="13"/>
        <v>1515568</v>
      </c>
      <c r="P52" s="47">
        <f t="shared" si="9"/>
        <v>94.475003116818357</v>
      </c>
      <c r="Q52" s="9"/>
    </row>
    <row r="53" spans="1:120">
      <c r="A53" s="12"/>
      <c r="B53" s="25">
        <v>362</v>
      </c>
      <c r="C53" s="20" t="s">
        <v>67</v>
      </c>
      <c r="D53" s="46">
        <v>38241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3"/>
        <v>38241</v>
      </c>
      <c r="P53" s="47">
        <f t="shared" si="9"/>
        <v>2.3838050118439096</v>
      </c>
      <c r="Q53" s="9"/>
    </row>
    <row r="54" spans="1:120">
      <c r="A54" s="12"/>
      <c r="B54" s="25">
        <v>364</v>
      </c>
      <c r="C54" s="20" t="s">
        <v>123</v>
      </c>
      <c r="D54" s="46">
        <v>26015</v>
      </c>
      <c r="E54" s="46">
        <v>0</v>
      </c>
      <c r="F54" s="46">
        <v>0</v>
      </c>
      <c r="G54" s="46">
        <v>0</v>
      </c>
      <c r="H54" s="46">
        <v>0</v>
      </c>
      <c r="I54" s="46">
        <v>5000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3"/>
        <v>31015</v>
      </c>
      <c r="P54" s="47">
        <f t="shared" si="9"/>
        <v>1.9333624236379503</v>
      </c>
      <c r="Q54" s="9"/>
    </row>
    <row r="55" spans="1:120">
      <c r="A55" s="12"/>
      <c r="B55" s="25">
        <v>366</v>
      </c>
      <c r="C55" s="20" t="s">
        <v>69</v>
      </c>
      <c r="D55" s="46">
        <v>20758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3"/>
        <v>20758</v>
      </c>
      <c r="P55" s="47">
        <f t="shared" si="9"/>
        <v>1.2939783069442712</v>
      </c>
      <c r="Q55" s="9"/>
    </row>
    <row r="56" spans="1:120">
      <c r="A56" s="12"/>
      <c r="B56" s="25">
        <v>368</v>
      </c>
      <c r="C56" s="20" t="s">
        <v>70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429312</v>
      </c>
      <c r="L56" s="46">
        <v>0</v>
      </c>
      <c r="M56" s="46">
        <v>0</v>
      </c>
      <c r="N56" s="46">
        <v>0</v>
      </c>
      <c r="O56" s="46">
        <f t="shared" si="13"/>
        <v>429312</v>
      </c>
      <c r="P56" s="47">
        <f t="shared" si="9"/>
        <v>26.761750405186387</v>
      </c>
      <c r="Q56" s="9"/>
    </row>
    <row r="57" spans="1:120">
      <c r="A57" s="12"/>
      <c r="B57" s="25">
        <v>369.9</v>
      </c>
      <c r="C57" s="20" t="s">
        <v>71</v>
      </c>
      <c r="D57" s="46">
        <v>61097</v>
      </c>
      <c r="E57" s="46">
        <v>0</v>
      </c>
      <c r="F57" s="46">
        <v>0</v>
      </c>
      <c r="G57" s="46">
        <v>0</v>
      </c>
      <c r="H57" s="46">
        <v>0</v>
      </c>
      <c r="I57" s="46">
        <v>3088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3"/>
        <v>64185</v>
      </c>
      <c r="P57" s="47">
        <f t="shared" si="9"/>
        <v>4.0010597182396213</v>
      </c>
      <c r="Q57" s="9"/>
    </row>
    <row r="58" spans="1:120" ht="15.75">
      <c r="A58" s="29" t="s">
        <v>51</v>
      </c>
      <c r="B58" s="30"/>
      <c r="C58" s="31"/>
      <c r="D58" s="32">
        <f t="shared" ref="D58:N58" si="14">SUM(D59:D61)</f>
        <v>566048</v>
      </c>
      <c r="E58" s="32">
        <f t="shared" si="14"/>
        <v>0</v>
      </c>
      <c r="F58" s="32">
        <f t="shared" si="14"/>
        <v>0</v>
      </c>
      <c r="G58" s="32">
        <f t="shared" si="14"/>
        <v>0</v>
      </c>
      <c r="H58" s="32">
        <f t="shared" si="14"/>
        <v>0</v>
      </c>
      <c r="I58" s="32">
        <f t="shared" si="14"/>
        <v>172241</v>
      </c>
      <c r="J58" s="32">
        <f t="shared" si="14"/>
        <v>0</v>
      </c>
      <c r="K58" s="32">
        <f t="shared" si="14"/>
        <v>0</v>
      </c>
      <c r="L58" s="32">
        <f t="shared" si="14"/>
        <v>0</v>
      </c>
      <c r="M58" s="32">
        <f t="shared" si="14"/>
        <v>0</v>
      </c>
      <c r="N58" s="32">
        <f t="shared" si="14"/>
        <v>0</v>
      </c>
      <c r="O58" s="32">
        <f>SUM(D58:N58)</f>
        <v>738289</v>
      </c>
      <c r="P58" s="45">
        <f t="shared" si="9"/>
        <v>46.022254083032038</v>
      </c>
      <c r="Q58" s="9"/>
    </row>
    <row r="59" spans="1:120">
      <c r="A59" s="12"/>
      <c r="B59" s="25">
        <v>381</v>
      </c>
      <c r="C59" s="20" t="s">
        <v>72</v>
      </c>
      <c r="D59" s="46">
        <v>400000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>SUM(D59:N59)</f>
        <v>400000</v>
      </c>
      <c r="P59" s="47">
        <f t="shared" si="9"/>
        <v>24.934546814611643</v>
      </c>
      <c r="Q59" s="9"/>
    </row>
    <row r="60" spans="1:120">
      <c r="A60" s="12"/>
      <c r="B60" s="25">
        <v>382</v>
      </c>
      <c r="C60" s="20" t="s">
        <v>94</v>
      </c>
      <c r="D60" s="46">
        <v>166048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>SUM(D60:N60)</f>
        <v>166048</v>
      </c>
      <c r="P60" s="47">
        <f t="shared" si="9"/>
        <v>10.350829073681586</v>
      </c>
      <c r="Q60" s="9"/>
    </row>
    <row r="61" spans="1:120" ht="15.75" thickBot="1">
      <c r="A61" s="12"/>
      <c r="B61" s="25">
        <v>389.8</v>
      </c>
      <c r="C61" s="20" t="s">
        <v>74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172241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>SUM(D61:N61)</f>
        <v>172241</v>
      </c>
      <c r="P61" s="47">
        <f t="shared" si="9"/>
        <v>10.736878194738811</v>
      </c>
      <c r="Q61" s="9"/>
    </row>
    <row r="62" spans="1:120" ht="16.5" thickBot="1">
      <c r="A62" s="14" t="s">
        <v>58</v>
      </c>
      <c r="B62" s="23"/>
      <c r="C62" s="22"/>
      <c r="D62" s="15">
        <f t="shared" ref="D62:N62" si="15">SUM(D5,D16,D26,D36,D44,D49,D58)</f>
        <v>13110466</v>
      </c>
      <c r="E62" s="15">
        <f t="shared" si="15"/>
        <v>1651283</v>
      </c>
      <c r="F62" s="15">
        <f t="shared" si="15"/>
        <v>0</v>
      </c>
      <c r="G62" s="15">
        <f t="shared" si="15"/>
        <v>0</v>
      </c>
      <c r="H62" s="15">
        <f t="shared" si="15"/>
        <v>0</v>
      </c>
      <c r="I62" s="15">
        <f t="shared" si="15"/>
        <v>5523628</v>
      </c>
      <c r="J62" s="15">
        <f t="shared" si="15"/>
        <v>0</v>
      </c>
      <c r="K62" s="15">
        <f t="shared" si="15"/>
        <v>2446961</v>
      </c>
      <c r="L62" s="15">
        <f t="shared" si="15"/>
        <v>0</v>
      </c>
      <c r="M62" s="15">
        <f t="shared" si="15"/>
        <v>0</v>
      </c>
      <c r="N62" s="15">
        <f t="shared" si="15"/>
        <v>0</v>
      </c>
      <c r="O62" s="15">
        <f>SUM(D62:N62)</f>
        <v>22732338</v>
      </c>
      <c r="P62" s="38">
        <f t="shared" si="9"/>
        <v>1417.051365166438</v>
      </c>
      <c r="Q62" s="6"/>
      <c r="R62" s="2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</row>
    <row r="63" spans="1:120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9"/>
    </row>
    <row r="64" spans="1:120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42"/>
      <c r="M64" s="118" t="s">
        <v>159</v>
      </c>
      <c r="N64" s="118"/>
      <c r="O64" s="118"/>
      <c r="P64" s="43">
        <v>16042</v>
      </c>
    </row>
    <row r="65" spans="1:16">
      <c r="A65" s="119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7"/>
    </row>
    <row r="66" spans="1:16" ht="15.75" customHeight="1" thickBot="1">
      <c r="A66" s="120" t="s">
        <v>88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100"/>
    </row>
  </sheetData>
  <mergeCells count="10">
    <mergeCell ref="M64:O64"/>
    <mergeCell ref="A65:P65"/>
    <mergeCell ref="A66:P6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75</v>
      </c>
      <c r="B3" s="108"/>
      <c r="C3" s="109"/>
      <c r="D3" s="128" t="s">
        <v>45</v>
      </c>
      <c r="E3" s="129"/>
      <c r="F3" s="129"/>
      <c r="G3" s="129"/>
      <c r="H3" s="130"/>
      <c r="I3" s="128" t="s">
        <v>46</v>
      </c>
      <c r="J3" s="130"/>
      <c r="K3" s="128" t="s">
        <v>48</v>
      </c>
      <c r="L3" s="130"/>
      <c r="M3" s="36"/>
      <c r="N3" s="37"/>
      <c r="O3" s="131" t="s">
        <v>80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6202814</v>
      </c>
      <c r="E5" s="27">
        <f t="shared" si="0"/>
        <v>1398258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7601072</v>
      </c>
      <c r="O5" s="33">
        <f t="shared" ref="O5:O36" si="1">(N5/O$66)</f>
        <v>482.48521010537007</v>
      </c>
      <c r="P5" s="6"/>
    </row>
    <row r="6" spans="1:133">
      <c r="A6" s="12"/>
      <c r="B6" s="25">
        <v>311</v>
      </c>
      <c r="C6" s="20" t="s">
        <v>3</v>
      </c>
      <c r="D6" s="46">
        <v>3913190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3913190</v>
      </c>
      <c r="O6" s="47">
        <f t="shared" si="1"/>
        <v>248.3934238923448</v>
      </c>
      <c r="P6" s="9"/>
    </row>
    <row r="7" spans="1:133">
      <c r="A7" s="12"/>
      <c r="B7" s="25">
        <v>312.3</v>
      </c>
      <c r="C7" s="20" t="s">
        <v>11</v>
      </c>
      <c r="D7" s="46">
        <v>18996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18996</v>
      </c>
      <c r="O7" s="47">
        <f t="shared" si="1"/>
        <v>1.2057890059667387</v>
      </c>
      <c r="P7" s="9"/>
    </row>
    <row r="8" spans="1:133">
      <c r="A8" s="12"/>
      <c r="B8" s="25">
        <v>312.42</v>
      </c>
      <c r="C8" s="20" t="s">
        <v>133</v>
      </c>
      <c r="D8" s="46">
        <v>250759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250759</v>
      </c>
      <c r="O8" s="47">
        <f t="shared" si="1"/>
        <v>15.917163894883839</v>
      </c>
      <c r="P8" s="9"/>
    </row>
    <row r="9" spans="1:133">
      <c r="A9" s="12"/>
      <c r="B9" s="25">
        <v>312.52</v>
      </c>
      <c r="C9" s="20" t="s">
        <v>101</v>
      </c>
      <c r="D9" s="46">
        <v>121657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121657</v>
      </c>
      <c r="O9" s="47">
        <f t="shared" si="1"/>
        <v>7.7222927510473527</v>
      </c>
      <c r="P9" s="9"/>
    </row>
    <row r="10" spans="1:133">
      <c r="A10" s="12"/>
      <c r="B10" s="25">
        <v>312.60000000000002</v>
      </c>
      <c r="C10" s="20" t="s">
        <v>13</v>
      </c>
      <c r="D10" s="46">
        <v>0</v>
      </c>
      <c r="E10" s="46">
        <v>1398258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1398258</v>
      </c>
      <c r="O10" s="47">
        <f t="shared" si="1"/>
        <v>88.755744572806904</v>
      </c>
      <c r="P10" s="9"/>
    </row>
    <row r="11" spans="1:133">
      <c r="A11" s="12"/>
      <c r="B11" s="25">
        <v>314.10000000000002</v>
      </c>
      <c r="C11" s="20" t="s">
        <v>14</v>
      </c>
      <c r="D11" s="46">
        <v>1118781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1118781</v>
      </c>
      <c r="O11" s="47">
        <f t="shared" si="1"/>
        <v>71.01567855782659</v>
      </c>
      <c r="P11" s="9"/>
    </row>
    <row r="12" spans="1:133">
      <c r="A12" s="12"/>
      <c r="B12" s="25">
        <v>314.3</v>
      </c>
      <c r="C12" s="20" t="s">
        <v>15</v>
      </c>
      <c r="D12" s="46">
        <v>185307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185307</v>
      </c>
      <c r="O12" s="47">
        <f t="shared" si="1"/>
        <v>11.762536498667005</v>
      </c>
      <c r="P12" s="9"/>
    </row>
    <row r="13" spans="1:133">
      <c r="A13" s="12"/>
      <c r="B13" s="25">
        <v>314.39999999999998</v>
      </c>
      <c r="C13" s="20" t="s">
        <v>16</v>
      </c>
      <c r="D13" s="46">
        <v>25183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25183</v>
      </c>
      <c r="O13" s="47">
        <f t="shared" si="1"/>
        <v>1.5985146629427447</v>
      </c>
      <c r="P13" s="9"/>
    </row>
    <row r="14" spans="1:133">
      <c r="A14" s="12"/>
      <c r="B14" s="25">
        <v>315</v>
      </c>
      <c r="C14" s="20" t="s">
        <v>102</v>
      </c>
      <c r="D14" s="46">
        <v>520751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520751</v>
      </c>
      <c r="O14" s="47">
        <f t="shared" si="1"/>
        <v>33.055160594134826</v>
      </c>
      <c r="P14" s="9"/>
    </row>
    <row r="15" spans="1:133">
      <c r="A15" s="12"/>
      <c r="B15" s="25">
        <v>316</v>
      </c>
      <c r="C15" s="20" t="s">
        <v>103</v>
      </c>
      <c r="D15" s="46">
        <v>48190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48190</v>
      </c>
      <c r="O15" s="47">
        <f t="shared" si="1"/>
        <v>3.05890567474927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SUM(D17:D25)</f>
        <v>3046298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92286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3138584</v>
      </c>
      <c r="O16" s="45">
        <f t="shared" si="1"/>
        <v>199.22457788498158</v>
      </c>
      <c r="P16" s="10"/>
    </row>
    <row r="17" spans="1:16">
      <c r="A17" s="12"/>
      <c r="B17" s="25">
        <v>322</v>
      </c>
      <c r="C17" s="20" t="s">
        <v>0</v>
      </c>
      <c r="D17" s="46">
        <v>316830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316830</v>
      </c>
      <c r="O17" s="47">
        <f t="shared" si="1"/>
        <v>20.11108289958106</v>
      </c>
      <c r="P17" s="9"/>
    </row>
    <row r="18" spans="1:16">
      <c r="A18" s="12"/>
      <c r="B18" s="25">
        <v>323.10000000000002</v>
      </c>
      <c r="C18" s="20" t="s">
        <v>20</v>
      </c>
      <c r="D18" s="46">
        <v>1268102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1268102</v>
      </c>
      <c r="O18" s="47">
        <f t="shared" si="1"/>
        <v>80.493969785451313</v>
      </c>
      <c r="P18" s="9"/>
    </row>
    <row r="19" spans="1:16">
      <c r="A19" s="12"/>
      <c r="B19" s="25">
        <v>323.39999999999998</v>
      </c>
      <c r="C19" s="20" t="s">
        <v>21</v>
      </c>
      <c r="D19" s="46">
        <v>26577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26577</v>
      </c>
      <c r="O19" s="47">
        <f t="shared" si="1"/>
        <v>1.6870001269518853</v>
      </c>
      <c r="P19" s="9"/>
    </row>
    <row r="20" spans="1:16">
      <c r="A20" s="12"/>
      <c r="B20" s="25">
        <v>323.7</v>
      </c>
      <c r="C20" s="20" t="s">
        <v>22</v>
      </c>
      <c r="D20" s="46">
        <v>226729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226729</v>
      </c>
      <c r="O20" s="47">
        <f t="shared" si="1"/>
        <v>14.391836993779357</v>
      </c>
      <c r="P20" s="9"/>
    </row>
    <row r="21" spans="1:16">
      <c r="A21" s="12"/>
      <c r="B21" s="25">
        <v>324.20999999999998</v>
      </c>
      <c r="C21" s="20" t="s">
        <v>23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30738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30738</v>
      </c>
      <c r="O21" s="47">
        <f t="shared" si="1"/>
        <v>1.9511235241843341</v>
      </c>
      <c r="P21" s="9"/>
    </row>
    <row r="22" spans="1:16">
      <c r="A22" s="12"/>
      <c r="B22" s="25">
        <v>324.22000000000003</v>
      </c>
      <c r="C22" s="20" t="s">
        <v>24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61548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61548</v>
      </c>
      <c r="O22" s="47">
        <f t="shared" si="1"/>
        <v>3.906817316237146</v>
      </c>
      <c r="P22" s="9"/>
    </row>
    <row r="23" spans="1:16">
      <c r="A23" s="12"/>
      <c r="B23" s="25">
        <v>324.61</v>
      </c>
      <c r="C23" s="20" t="s">
        <v>25</v>
      </c>
      <c r="D23" s="46">
        <v>70798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70798</v>
      </c>
      <c r="O23" s="47">
        <f t="shared" si="1"/>
        <v>4.4939697854513136</v>
      </c>
      <c r="P23" s="9"/>
    </row>
    <row r="24" spans="1:16">
      <c r="A24" s="12"/>
      <c r="B24" s="25">
        <v>325.2</v>
      </c>
      <c r="C24" s="20" t="s">
        <v>28</v>
      </c>
      <c r="D24" s="46">
        <v>1035316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1035316</v>
      </c>
      <c r="O24" s="47">
        <f t="shared" si="1"/>
        <v>65.717659007236264</v>
      </c>
      <c r="P24" s="9"/>
    </row>
    <row r="25" spans="1:16">
      <c r="A25" s="12"/>
      <c r="B25" s="25">
        <v>329</v>
      </c>
      <c r="C25" s="20" t="s">
        <v>29</v>
      </c>
      <c r="D25" s="46">
        <v>101946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5">SUM(D25:M25)</f>
        <v>101946</v>
      </c>
      <c r="O25" s="47">
        <f t="shared" si="1"/>
        <v>6.4711184461089246</v>
      </c>
      <c r="P25" s="9"/>
    </row>
    <row r="26" spans="1:16" ht="15.75">
      <c r="A26" s="29" t="s">
        <v>31</v>
      </c>
      <c r="B26" s="30"/>
      <c r="C26" s="31"/>
      <c r="D26" s="32">
        <f t="shared" ref="D26:M26" si="6">SUM(D27:D38)</f>
        <v>1802010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4">
        <f t="shared" si="5"/>
        <v>1802010</v>
      </c>
      <c r="O26" s="45">
        <f t="shared" si="1"/>
        <v>114.38428335660785</v>
      </c>
      <c r="P26" s="10"/>
    </row>
    <row r="27" spans="1:16">
      <c r="A27" s="12"/>
      <c r="B27" s="25">
        <v>331.1</v>
      </c>
      <c r="C27" s="20" t="s">
        <v>137</v>
      </c>
      <c r="D27" s="46">
        <v>61174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61174</v>
      </c>
      <c r="O27" s="47">
        <f t="shared" si="1"/>
        <v>3.8830773136981085</v>
      </c>
      <c r="P27" s="9"/>
    </row>
    <row r="28" spans="1:16">
      <c r="A28" s="12"/>
      <c r="B28" s="25">
        <v>331.2</v>
      </c>
      <c r="C28" s="20" t="s">
        <v>30</v>
      </c>
      <c r="D28" s="46">
        <v>10373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10373</v>
      </c>
      <c r="O28" s="47">
        <f t="shared" si="1"/>
        <v>0.65843595277389866</v>
      </c>
      <c r="P28" s="9"/>
    </row>
    <row r="29" spans="1:16">
      <c r="A29" s="12"/>
      <c r="B29" s="25">
        <v>332</v>
      </c>
      <c r="C29" s="20" t="s">
        <v>138</v>
      </c>
      <c r="D29" s="46">
        <v>55255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55255</v>
      </c>
      <c r="O29" s="47">
        <f t="shared" si="1"/>
        <v>3.5073632093436586</v>
      </c>
      <c r="P29" s="9"/>
    </row>
    <row r="30" spans="1:16">
      <c r="A30" s="12"/>
      <c r="B30" s="25">
        <v>334.1</v>
      </c>
      <c r="C30" s="20" t="s">
        <v>139</v>
      </c>
      <c r="D30" s="46">
        <v>7708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7708</v>
      </c>
      <c r="O30" s="47">
        <f t="shared" si="1"/>
        <v>0.48927256569760064</v>
      </c>
      <c r="P30" s="9"/>
    </row>
    <row r="31" spans="1:16">
      <c r="A31" s="12"/>
      <c r="B31" s="25">
        <v>334.49</v>
      </c>
      <c r="C31" s="20" t="s">
        <v>140</v>
      </c>
      <c r="D31" s="46">
        <v>43796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7">SUM(D31:M31)</f>
        <v>43796</v>
      </c>
      <c r="O31" s="47">
        <f t="shared" si="1"/>
        <v>2.7799923828868858</v>
      </c>
      <c r="P31" s="9"/>
    </row>
    <row r="32" spans="1:16">
      <c r="A32" s="12"/>
      <c r="B32" s="25">
        <v>335.12</v>
      </c>
      <c r="C32" s="20" t="s">
        <v>104</v>
      </c>
      <c r="D32" s="46">
        <v>451152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451152</v>
      </c>
      <c r="O32" s="47">
        <f t="shared" si="1"/>
        <v>28.637298463882189</v>
      </c>
      <c r="P32" s="9"/>
    </row>
    <row r="33" spans="1:16">
      <c r="A33" s="12"/>
      <c r="B33" s="25">
        <v>335.14</v>
      </c>
      <c r="C33" s="20" t="s">
        <v>105</v>
      </c>
      <c r="D33" s="46">
        <v>41658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41658</v>
      </c>
      <c r="O33" s="47">
        <f t="shared" si="1"/>
        <v>2.6442808175701411</v>
      </c>
      <c r="P33" s="9"/>
    </row>
    <row r="34" spans="1:16">
      <c r="A34" s="12"/>
      <c r="B34" s="25">
        <v>335.15</v>
      </c>
      <c r="C34" s="20" t="s">
        <v>106</v>
      </c>
      <c r="D34" s="46">
        <v>13140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13140</v>
      </c>
      <c r="O34" s="47">
        <f t="shared" si="1"/>
        <v>0.83407388599720711</v>
      </c>
      <c r="P34" s="9"/>
    </row>
    <row r="35" spans="1:16">
      <c r="A35" s="12"/>
      <c r="B35" s="25">
        <v>335.18</v>
      </c>
      <c r="C35" s="20" t="s">
        <v>107</v>
      </c>
      <c r="D35" s="46">
        <v>903351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903351</v>
      </c>
      <c r="O35" s="47">
        <f t="shared" si="1"/>
        <v>57.341056239685159</v>
      </c>
      <c r="P35" s="9"/>
    </row>
    <row r="36" spans="1:16">
      <c r="A36" s="12"/>
      <c r="B36" s="25">
        <v>335.49</v>
      </c>
      <c r="C36" s="20" t="s">
        <v>40</v>
      </c>
      <c r="D36" s="46">
        <v>70968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70968</v>
      </c>
      <c r="O36" s="47">
        <f t="shared" si="1"/>
        <v>4.5047606956963309</v>
      </c>
      <c r="P36" s="9"/>
    </row>
    <row r="37" spans="1:16">
      <c r="A37" s="12"/>
      <c r="B37" s="25">
        <v>337.7</v>
      </c>
      <c r="C37" s="20" t="s">
        <v>43</v>
      </c>
      <c r="D37" s="46">
        <v>134810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134810</v>
      </c>
      <c r="O37" s="47">
        <f t="shared" ref="O37:O64" si="8">(N37/O$66)</f>
        <v>8.5571918242985916</v>
      </c>
      <c r="P37" s="9"/>
    </row>
    <row r="38" spans="1:16">
      <c r="A38" s="12"/>
      <c r="B38" s="25">
        <v>338</v>
      </c>
      <c r="C38" s="20" t="s">
        <v>44</v>
      </c>
      <c r="D38" s="46">
        <v>8625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8625</v>
      </c>
      <c r="O38" s="47">
        <f t="shared" si="8"/>
        <v>0.54748000507807537</v>
      </c>
      <c r="P38" s="9"/>
    </row>
    <row r="39" spans="1:16" ht="15.75">
      <c r="A39" s="29" t="s">
        <v>49</v>
      </c>
      <c r="B39" s="30"/>
      <c r="C39" s="31"/>
      <c r="D39" s="32">
        <f t="shared" ref="D39:M39" si="9">SUM(D40:D46)</f>
        <v>170002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3814780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>SUM(D39:M39)</f>
        <v>3984782</v>
      </c>
      <c r="O39" s="45">
        <f t="shared" si="8"/>
        <v>252.93779357623461</v>
      </c>
      <c r="P39" s="10"/>
    </row>
    <row r="40" spans="1:16">
      <c r="A40" s="12"/>
      <c r="B40" s="25">
        <v>342.1</v>
      </c>
      <c r="C40" s="20" t="s">
        <v>52</v>
      </c>
      <c r="D40" s="46">
        <v>162514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6" si="10">SUM(D40:M40)</f>
        <v>162514</v>
      </c>
      <c r="O40" s="47">
        <f t="shared" si="8"/>
        <v>10.315729338580677</v>
      </c>
      <c r="P40" s="9"/>
    </row>
    <row r="41" spans="1:16">
      <c r="A41" s="12"/>
      <c r="B41" s="25">
        <v>343.3</v>
      </c>
      <c r="C41" s="20" t="s">
        <v>53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1280458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1280458</v>
      </c>
      <c r="O41" s="47">
        <f t="shared" si="8"/>
        <v>81.278278532436204</v>
      </c>
      <c r="P41" s="9"/>
    </row>
    <row r="42" spans="1:16">
      <c r="A42" s="12"/>
      <c r="B42" s="25">
        <v>343.4</v>
      </c>
      <c r="C42" s="20" t="s">
        <v>54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1223613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1223613</v>
      </c>
      <c r="O42" s="47">
        <f t="shared" si="8"/>
        <v>77.669988574330333</v>
      </c>
      <c r="P42" s="9"/>
    </row>
    <row r="43" spans="1:16">
      <c r="A43" s="12"/>
      <c r="B43" s="25">
        <v>343.5</v>
      </c>
      <c r="C43" s="20" t="s">
        <v>55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1310709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1310709</v>
      </c>
      <c r="O43" s="47">
        <f t="shared" si="8"/>
        <v>83.198489272565695</v>
      </c>
      <c r="P43" s="9"/>
    </row>
    <row r="44" spans="1:16">
      <c r="A44" s="12"/>
      <c r="B44" s="25">
        <v>347.1</v>
      </c>
      <c r="C44" s="20" t="s">
        <v>56</v>
      </c>
      <c r="D44" s="46">
        <v>6003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6003</v>
      </c>
      <c r="O44" s="47">
        <f t="shared" si="8"/>
        <v>0.3810460835343405</v>
      </c>
      <c r="P44" s="9"/>
    </row>
    <row r="45" spans="1:16">
      <c r="A45" s="12"/>
      <c r="B45" s="25">
        <v>347.2</v>
      </c>
      <c r="C45" s="20" t="s">
        <v>57</v>
      </c>
      <c r="D45" s="46">
        <v>1125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1125</v>
      </c>
      <c r="O45" s="47">
        <f t="shared" si="8"/>
        <v>7.1410435444966364E-2</v>
      </c>
      <c r="P45" s="9"/>
    </row>
    <row r="46" spans="1:16">
      <c r="A46" s="12"/>
      <c r="B46" s="25">
        <v>349</v>
      </c>
      <c r="C46" s="20" t="s">
        <v>1</v>
      </c>
      <c r="D46" s="46">
        <v>360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360</v>
      </c>
      <c r="O46" s="47">
        <f t="shared" si="8"/>
        <v>2.2851339342389233E-2</v>
      </c>
      <c r="P46" s="9"/>
    </row>
    <row r="47" spans="1:16" ht="15.75">
      <c r="A47" s="29" t="s">
        <v>50</v>
      </c>
      <c r="B47" s="30"/>
      <c r="C47" s="31"/>
      <c r="D47" s="32">
        <f t="shared" ref="D47:M47" si="11">SUM(D48:D51)</f>
        <v>19190</v>
      </c>
      <c r="E47" s="32">
        <f t="shared" si="11"/>
        <v>0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0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ref="N47:N53" si="12">SUM(D47:M47)</f>
        <v>19190</v>
      </c>
      <c r="O47" s="45">
        <f t="shared" si="8"/>
        <v>1.2181033388345817</v>
      </c>
      <c r="P47" s="10"/>
    </row>
    <row r="48" spans="1:16">
      <c r="A48" s="13"/>
      <c r="B48" s="39">
        <v>351.1</v>
      </c>
      <c r="C48" s="21" t="s">
        <v>141</v>
      </c>
      <c r="D48" s="46">
        <v>12307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12307</v>
      </c>
      <c r="O48" s="47">
        <f t="shared" si="8"/>
        <v>0.78119842579662313</v>
      </c>
      <c r="P48" s="9"/>
    </row>
    <row r="49" spans="1:119">
      <c r="A49" s="13"/>
      <c r="B49" s="39">
        <v>352</v>
      </c>
      <c r="C49" s="21" t="s">
        <v>61</v>
      </c>
      <c r="D49" s="46">
        <v>1855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1855</v>
      </c>
      <c r="O49" s="47">
        <f t="shared" si="8"/>
        <v>0.11774787355592231</v>
      </c>
      <c r="P49" s="9"/>
    </row>
    <row r="50" spans="1:119">
      <c r="A50" s="13"/>
      <c r="B50" s="39">
        <v>354</v>
      </c>
      <c r="C50" s="21" t="s">
        <v>62</v>
      </c>
      <c r="D50" s="46">
        <v>3489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3489</v>
      </c>
      <c r="O50" s="47">
        <f t="shared" si="8"/>
        <v>0.22146756379332233</v>
      </c>
      <c r="P50" s="9"/>
    </row>
    <row r="51" spans="1:119">
      <c r="A51" s="13"/>
      <c r="B51" s="39">
        <v>359</v>
      </c>
      <c r="C51" s="21" t="s">
        <v>63</v>
      </c>
      <c r="D51" s="46">
        <v>1539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1539</v>
      </c>
      <c r="O51" s="47">
        <f t="shared" si="8"/>
        <v>9.7689475688713973E-2</v>
      </c>
      <c r="P51" s="9"/>
    </row>
    <row r="52" spans="1:119" ht="15.75">
      <c r="A52" s="29" t="s">
        <v>4</v>
      </c>
      <c r="B52" s="30"/>
      <c r="C52" s="31"/>
      <c r="D52" s="32">
        <f t="shared" ref="D52:M52" si="13">SUM(D53:D60)</f>
        <v>288598</v>
      </c>
      <c r="E52" s="32">
        <f t="shared" si="13"/>
        <v>10140</v>
      </c>
      <c r="F52" s="32">
        <f t="shared" si="13"/>
        <v>0</v>
      </c>
      <c r="G52" s="32">
        <f t="shared" si="13"/>
        <v>0</v>
      </c>
      <c r="H52" s="32">
        <f t="shared" si="13"/>
        <v>0</v>
      </c>
      <c r="I52" s="32">
        <f t="shared" si="13"/>
        <v>65567</v>
      </c>
      <c r="J52" s="32">
        <f t="shared" si="13"/>
        <v>0</v>
      </c>
      <c r="K52" s="32">
        <f t="shared" si="13"/>
        <v>1222983</v>
      </c>
      <c r="L52" s="32">
        <f t="shared" si="13"/>
        <v>0</v>
      </c>
      <c r="M52" s="32">
        <f t="shared" si="13"/>
        <v>0</v>
      </c>
      <c r="N52" s="32">
        <f t="shared" si="12"/>
        <v>1587288</v>
      </c>
      <c r="O52" s="45">
        <f t="shared" si="8"/>
        <v>100.75460200583979</v>
      </c>
      <c r="P52" s="10"/>
    </row>
    <row r="53" spans="1:119">
      <c r="A53" s="12"/>
      <c r="B53" s="25">
        <v>361.1</v>
      </c>
      <c r="C53" s="20" t="s">
        <v>64</v>
      </c>
      <c r="D53" s="46">
        <v>141338</v>
      </c>
      <c r="E53" s="46">
        <v>10140</v>
      </c>
      <c r="F53" s="46">
        <v>0</v>
      </c>
      <c r="G53" s="46">
        <v>0</v>
      </c>
      <c r="H53" s="46">
        <v>0</v>
      </c>
      <c r="I53" s="46">
        <v>50215</v>
      </c>
      <c r="J53" s="46">
        <v>0</v>
      </c>
      <c r="K53" s="46">
        <v>763</v>
      </c>
      <c r="L53" s="46">
        <v>0</v>
      </c>
      <c r="M53" s="46">
        <v>0</v>
      </c>
      <c r="N53" s="46">
        <f t="shared" si="12"/>
        <v>202456</v>
      </c>
      <c r="O53" s="47">
        <f t="shared" si="8"/>
        <v>12.851085438618764</v>
      </c>
      <c r="P53" s="9"/>
    </row>
    <row r="54" spans="1:119">
      <c r="A54" s="12"/>
      <c r="B54" s="25">
        <v>361.2</v>
      </c>
      <c r="C54" s="20" t="s">
        <v>65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401813</v>
      </c>
      <c r="L54" s="46">
        <v>0</v>
      </c>
      <c r="M54" s="46">
        <v>0</v>
      </c>
      <c r="N54" s="46">
        <f t="shared" ref="N54:N60" si="14">SUM(D54:M54)</f>
        <v>401813</v>
      </c>
      <c r="O54" s="47">
        <f t="shared" si="8"/>
        <v>25.505458931065128</v>
      </c>
      <c r="P54" s="9"/>
    </row>
    <row r="55" spans="1:119">
      <c r="A55" s="12"/>
      <c r="B55" s="25">
        <v>361.3</v>
      </c>
      <c r="C55" s="20" t="s">
        <v>66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391336</v>
      </c>
      <c r="L55" s="46">
        <v>0</v>
      </c>
      <c r="M55" s="46">
        <v>0</v>
      </c>
      <c r="N55" s="46">
        <f t="shared" si="14"/>
        <v>391336</v>
      </c>
      <c r="O55" s="47">
        <f t="shared" si="8"/>
        <v>24.840421480258982</v>
      </c>
      <c r="P55" s="9"/>
    </row>
    <row r="56" spans="1:119">
      <c r="A56" s="12"/>
      <c r="B56" s="25">
        <v>362</v>
      </c>
      <c r="C56" s="20" t="s">
        <v>67</v>
      </c>
      <c r="D56" s="46">
        <v>65072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65072</v>
      </c>
      <c r="O56" s="47">
        <f t="shared" si="8"/>
        <v>4.1305065380220896</v>
      </c>
      <c r="P56" s="9"/>
    </row>
    <row r="57" spans="1:119">
      <c r="A57" s="12"/>
      <c r="B57" s="25">
        <v>364</v>
      </c>
      <c r="C57" s="20" t="s">
        <v>123</v>
      </c>
      <c r="D57" s="46">
        <v>45555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45555</v>
      </c>
      <c r="O57" s="47">
        <f t="shared" si="8"/>
        <v>2.8916465659515045</v>
      </c>
      <c r="P57" s="9"/>
    </row>
    <row r="58" spans="1:119">
      <c r="A58" s="12"/>
      <c r="B58" s="25">
        <v>366</v>
      </c>
      <c r="C58" s="20" t="s">
        <v>69</v>
      </c>
      <c r="D58" s="46">
        <v>12056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12056</v>
      </c>
      <c r="O58" s="47">
        <f t="shared" si="8"/>
        <v>0.76526596419956838</v>
      </c>
      <c r="P58" s="9"/>
    </row>
    <row r="59" spans="1:119">
      <c r="A59" s="12"/>
      <c r="B59" s="25">
        <v>368</v>
      </c>
      <c r="C59" s="20" t="s">
        <v>70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429071</v>
      </c>
      <c r="L59" s="46">
        <v>0</v>
      </c>
      <c r="M59" s="46">
        <v>0</v>
      </c>
      <c r="N59" s="46">
        <f t="shared" si="14"/>
        <v>429071</v>
      </c>
      <c r="O59" s="47">
        <f t="shared" si="8"/>
        <v>27.235686174939698</v>
      </c>
      <c r="P59" s="9"/>
    </row>
    <row r="60" spans="1:119">
      <c r="A60" s="12"/>
      <c r="B60" s="25">
        <v>369.9</v>
      </c>
      <c r="C60" s="20" t="s">
        <v>71</v>
      </c>
      <c r="D60" s="46">
        <v>24577</v>
      </c>
      <c r="E60" s="46">
        <v>0</v>
      </c>
      <c r="F60" s="46">
        <v>0</v>
      </c>
      <c r="G60" s="46">
        <v>0</v>
      </c>
      <c r="H60" s="46">
        <v>0</v>
      </c>
      <c r="I60" s="46">
        <v>15352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39929</v>
      </c>
      <c r="O60" s="47">
        <f t="shared" si="8"/>
        <v>2.5345309127840547</v>
      </c>
      <c r="P60" s="9"/>
    </row>
    <row r="61" spans="1:119" ht="15.75">
      <c r="A61" s="29" t="s">
        <v>51</v>
      </c>
      <c r="B61" s="30"/>
      <c r="C61" s="31"/>
      <c r="D61" s="32">
        <f t="shared" ref="D61:M61" si="15">SUM(D62:D63)</f>
        <v>905270</v>
      </c>
      <c r="E61" s="32">
        <f t="shared" si="15"/>
        <v>0</v>
      </c>
      <c r="F61" s="32">
        <f t="shared" si="15"/>
        <v>0</v>
      </c>
      <c r="G61" s="32">
        <f t="shared" si="15"/>
        <v>0</v>
      </c>
      <c r="H61" s="32">
        <f t="shared" si="15"/>
        <v>0</v>
      </c>
      <c r="I61" s="32">
        <f t="shared" si="15"/>
        <v>0</v>
      </c>
      <c r="J61" s="32">
        <f t="shared" si="15"/>
        <v>0</v>
      </c>
      <c r="K61" s="32">
        <f t="shared" si="15"/>
        <v>0</v>
      </c>
      <c r="L61" s="32">
        <f t="shared" si="15"/>
        <v>0</v>
      </c>
      <c r="M61" s="32">
        <f t="shared" si="15"/>
        <v>0</v>
      </c>
      <c r="N61" s="32">
        <f>SUM(D61:M61)</f>
        <v>905270</v>
      </c>
      <c r="O61" s="45">
        <f t="shared" si="8"/>
        <v>57.462866573568618</v>
      </c>
      <c r="P61" s="9"/>
    </row>
    <row r="62" spans="1:119">
      <c r="A62" s="12"/>
      <c r="B62" s="25">
        <v>381</v>
      </c>
      <c r="C62" s="20" t="s">
        <v>72</v>
      </c>
      <c r="D62" s="46">
        <v>649770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649770</v>
      </c>
      <c r="O62" s="47">
        <f t="shared" si="8"/>
        <v>41.244763234734037</v>
      </c>
      <c r="P62" s="9"/>
    </row>
    <row r="63" spans="1:119" ht="15.75" thickBot="1">
      <c r="A63" s="12"/>
      <c r="B63" s="25">
        <v>382</v>
      </c>
      <c r="C63" s="20" t="s">
        <v>94</v>
      </c>
      <c r="D63" s="46">
        <v>255500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255500</v>
      </c>
      <c r="O63" s="47">
        <f t="shared" si="8"/>
        <v>16.218103338834581</v>
      </c>
      <c r="P63" s="9"/>
    </row>
    <row r="64" spans="1:119" ht="16.5" thickBot="1">
      <c r="A64" s="14" t="s">
        <v>58</v>
      </c>
      <c r="B64" s="23"/>
      <c r="C64" s="22"/>
      <c r="D64" s="15">
        <f t="shared" ref="D64:M64" si="16">SUM(D5,D16,D26,D39,D47,D52,D61)</f>
        <v>12434182</v>
      </c>
      <c r="E64" s="15">
        <f t="shared" si="16"/>
        <v>1408398</v>
      </c>
      <c r="F64" s="15">
        <f t="shared" si="16"/>
        <v>0</v>
      </c>
      <c r="G64" s="15">
        <f t="shared" si="16"/>
        <v>0</v>
      </c>
      <c r="H64" s="15">
        <f t="shared" si="16"/>
        <v>0</v>
      </c>
      <c r="I64" s="15">
        <f t="shared" si="16"/>
        <v>3972633</v>
      </c>
      <c r="J64" s="15">
        <f t="shared" si="16"/>
        <v>0</v>
      </c>
      <c r="K64" s="15">
        <f t="shared" si="16"/>
        <v>1222983</v>
      </c>
      <c r="L64" s="15">
        <f t="shared" si="16"/>
        <v>0</v>
      </c>
      <c r="M64" s="15">
        <f t="shared" si="16"/>
        <v>0</v>
      </c>
      <c r="N64" s="15">
        <f>SUM(D64:M64)</f>
        <v>19038196</v>
      </c>
      <c r="O64" s="38">
        <f t="shared" si="8"/>
        <v>1208.4674368414371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118" t="s">
        <v>142</v>
      </c>
      <c r="M66" s="118"/>
      <c r="N66" s="118"/>
      <c r="O66" s="43">
        <v>15754</v>
      </c>
    </row>
    <row r="67" spans="1:15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</row>
    <row r="68" spans="1:15" ht="15.75" customHeight="1" thickBot="1">
      <c r="A68" s="120" t="s">
        <v>88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75</v>
      </c>
      <c r="B3" s="108"/>
      <c r="C3" s="109"/>
      <c r="D3" s="128" t="s">
        <v>45</v>
      </c>
      <c r="E3" s="129"/>
      <c r="F3" s="129"/>
      <c r="G3" s="129"/>
      <c r="H3" s="130"/>
      <c r="I3" s="128" t="s">
        <v>46</v>
      </c>
      <c r="J3" s="130"/>
      <c r="K3" s="128" t="s">
        <v>48</v>
      </c>
      <c r="L3" s="130"/>
      <c r="M3" s="36"/>
      <c r="N3" s="37"/>
      <c r="O3" s="131" t="s">
        <v>80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5934663</v>
      </c>
      <c r="E5" s="27">
        <f t="shared" si="0"/>
        <v>1435272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7369935</v>
      </c>
      <c r="O5" s="33">
        <f t="shared" ref="O5:O36" si="1">(N5/O$66)</f>
        <v>470.77195784094539</v>
      </c>
      <c r="P5" s="6"/>
    </row>
    <row r="6" spans="1:133">
      <c r="A6" s="12"/>
      <c r="B6" s="25">
        <v>311</v>
      </c>
      <c r="C6" s="20" t="s">
        <v>3</v>
      </c>
      <c r="D6" s="46">
        <v>3626787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3626787</v>
      </c>
      <c r="O6" s="47">
        <f t="shared" si="1"/>
        <v>231.66956244011499</v>
      </c>
      <c r="P6" s="9"/>
    </row>
    <row r="7" spans="1:133">
      <c r="A7" s="12"/>
      <c r="B7" s="25">
        <v>312.10000000000002</v>
      </c>
      <c r="C7" s="20" t="s">
        <v>97</v>
      </c>
      <c r="D7" s="46">
        <v>276633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276633</v>
      </c>
      <c r="O7" s="47">
        <f t="shared" si="1"/>
        <v>17.67058447780262</v>
      </c>
      <c r="P7" s="9"/>
    </row>
    <row r="8" spans="1:133">
      <c r="A8" s="12"/>
      <c r="B8" s="25">
        <v>312.42</v>
      </c>
      <c r="C8" s="20" t="s">
        <v>133</v>
      </c>
      <c r="D8" s="46">
        <v>20108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20108</v>
      </c>
      <c r="O8" s="47">
        <f t="shared" si="1"/>
        <v>1.2844458639412328</v>
      </c>
      <c r="P8" s="9"/>
    </row>
    <row r="9" spans="1:133">
      <c r="A9" s="12"/>
      <c r="B9" s="25">
        <v>312.51</v>
      </c>
      <c r="C9" s="20" t="s">
        <v>134</v>
      </c>
      <c r="D9" s="46">
        <v>121575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121575</v>
      </c>
      <c r="O9" s="47">
        <f t="shared" si="1"/>
        <v>7.7658894921750239</v>
      </c>
      <c r="P9" s="9"/>
    </row>
    <row r="10" spans="1:133">
      <c r="A10" s="12"/>
      <c r="B10" s="25">
        <v>312.60000000000002</v>
      </c>
      <c r="C10" s="20" t="s">
        <v>13</v>
      </c>
      <c r="D10" s="46">
        <v>0</v>
      </c>
      <c r="E10" s="46">
        <v>1435272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1435272</v>
      </c>
      <c r="O10" s="47">
        <f t="shared" si="1"/>
        <v>91.681379750878307</v>
      </c>
      <c r="P10" s="9"/>
    </row>
    <row r="11" spans="1:133">
      <c r="A11" s="12"/>
      <c r="B11" s="25">
        <v>314.10000000000002</v>
      </c>
      <c r="C11" s="20" t="s">
        <v>14</v>
      </c>
      <c r="D11" s="46">
        <v>1086652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1086652</v>
      </c>
      <c r="O11" s="47">
        <f t="shared" si="1"/>
        <v>69.412456084318109</v>
      </c>
      <c r="P11" s="9"/>
    </row>
    <row r="12" spans="1:133">
      <c r="A12" s="12"/>
      <c r="B12" s="25">
        <v>314.3</v>
      </c>
      <c r="C12" s="20" t="s">
        <v>15</v>
      </c>
      <c r="D12" s="46">
        <v>179935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179935</v>
      </c>
      <c r="O12" s="47">
        <f t="shared" si="1"/>
        <v>11.493771957840945</v>
      </c>
      <c r="P12" s="9"/>
    </row>
    <row r="13" spans="1:133">
      <c r="A13" s="12"/>
      <c r="B13" s="25">
        <v>314.39999999999998</v>
      </c>
      <c r="C13" s="20" t="s">
        <v>16</v>
      </c>
      <c r="D13" s="46">
        <v>27681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27681</v>
      </c>
      <c r="O13" s="47">
        <f t="shared" si="1"/>
        <v>1.7681890769722133</v>
      </c>
      <c r="P13" s="9"/>
    </row>
    <row r="14" spans="1:133">
      <c r="A14" s="12"/>
      <c r="B14" s="25">
        <v>315</v>
      </c>
      <c r="C14" s="20" t="s">
        <v>102</v>
      </c>
      <c r="D14" s="46">
        <v>547440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547440</v>
      </c>
      <c r="O14" s="47">
        <f t="shared" si="1"/>
        <v>34.969019482593424</v>
      </c>
      <c r="P14" s="9"/>
    </row>
    <row r="15" spans="1:133">
      <c r="A15" s="12"/>
      <c r="B15" s="25">
        <v>316</v>
      </c>
      <c r="C15" s="20" t="s">
        <v>103</v>
      </c>
      <c r="D15" s="46">
        <v>47852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47852</v>
      </c>
      <c r="O15" s="47">
        <f t="shared" si="1"/>
        <v>3.0566592143085276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SUM(D17:D26)</f>
        <v>2883293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2252749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5136042</v>
      </c>
      <c r="O16" s="45">
        <f t="shared" si="1"/>
        <v>328.07678058128391</v>
      </c>
      <c r="P16" s="10"/>
    </row>
    <row r="17" spans="1:16">
      <c r="A17" s="12"/>
      <c r="B17" s="25">
        <v>322</v>
      </c>
      <c r="C17" s="20" t="s">
        <v>0</v>
      </c>
      <c r="D17" s="46">
        <v>287773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287773</v>
      </c>
      <c r="O17" s="47">
        <f t="shared" si="1"/>
        <v>18.382178217821782</v>
      </c>
      <c r="P17" s="9"/>
    </row>
    <row r="18" spans="1:16">
      <c r="A18" s="12"/>
      <c r="B18" s="25">
        <v>323.10000000000002</v>
      </c>
      <c r="C18" s="20" t="s">
        <v>20</v>
      </c>
      <c r="D18" s="46">
        <v>1312728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5" si="4">SUM(D18:M18)</f>
        <v>1312728</v>
      </c>
      <c r="O18" s="47">
        <f t="shared" si="1"/>
        <v>83.853593101245607</v>
      </c>
      <c r="P18" s="9"/>
    </row>
    <row r="19" spans="1:16">
      <c r="A19" s="12"/>
      <c r="B19" s="25">
        <v>323.39999999999998</v>
      </c>
      <c r="C19" s="20" t="s">
        <v>21</v>
      </c>
      <c r="D19" s="46">
        <v>27850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27850</v>
      </c>
      <c r="O19" s="47">
        <f t="shared" si="1"/>
        <v>1.7789843500479081</v>
      </c>
      <c r="P19" s="9"/>
    </row>
    <row r="20" spans="1:16">
      <c r="A20" s="12"/>
      <c r="B20" s="25">
        <v>323.7</v>
      </c>
      <c r="C20" s="20" t="s">
        <v>22</v>
      </c>
      <c r="D20" s="46">
        <v>217053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217053</v>
      </c>
      <c r="O20" s="47">
        <f t="shared" si="1"/>
        <v>13.864771638454169</v>
      </c>
      <c r="P20" s="9"/>
    </row>
    <row r="21" spans="1:16">
      <c r="A21" s="12"/>
      <c r="B21" s="25">
        <v>324.20999999999998</v>
      </c>
      <c r="C21" s="20" t="s">
        <v>23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1987495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1987495</v>
      </c>
      <c r="O21" s="47">
        <f t="shared" si="1"/>
        <v>126.95592462472054</v>
      </c>
      <c r="P21" s="9"/>
    </row>
    <row r="22" spans="1:16">
      <c r="A22" s="12"/>
      <c r="B22" s="25">
        <v>324.22000000000003</v>
      </c>
      <c r="C22" s="20" t="s">
        <v>24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265254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265254</v>
      </c>
      <c r="O22" s="47">
        <f t="shared" si="1"/>
        <v>16.943724049824336</v>
      </c>
      <c r="P22" s="9"/>
    </row>
    <row r="23" spans="1:16">
      <c r="A23" s="12"/>
      <c r="B23" s="25">
        <v>324.61</v>
      </c>
      <c r="C23" s="20" t="s">
        <v>25</v>
      </c>
      <c r="D23" s="46">
        <v>100751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100751</v>
      </c>
      <c r="O23" s="47">
        <f t="shared" si="1"/>
        <v>6.4357074417119131</v>
      </c>
      <c r="P23" s="9"/>
    </row>
    <row r="24" spans="1:16">
      <c r="A24" s="12"/>
      <c r="B24" s="25">
        <v>325.10000000000002</v>
      </c>
      <c r="C24" s="20" t="s">
        <v>27</v>
      </c>
      <c r="D24" s="46">
        <v>2365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2365</v>
      </c>
      <c r="O24" s="47">
        <f t="shared" si="1"/>
        <v>0.15106994570424784</v>
      </c>
      <c r="P24" s="9"/>
    </row>
    <row r="25" spans="1:16">
      <c r="A25" s="12"/>
      <c r="B25" s="25">
        <v>325.2</v>
      </c>
      <c r="C25" s="20" t="s">
        <v>28</v>
      </c>
      <c r="D25" s="46">
        <v>753699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753699</v>
      </c>
      <c r="O25" s="47">
        <f t="shared" si="1"/>
        <v>48.144298946023632</v>
      </c>
      <c r="P25" s="9"/>
    </row>
    <row r="26" spans="1:16">
      <c r="A26" s="12"/>
      <c r="B26" s="25">
        <v>329</v>
      </c>
      <c r="C26" s="20" t="s">
        <v>29</v>
      </c>
      <c r="D26" s="46">
        <v>181074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181074</v>
      </c>
      <c r="O26" s="47">
        <f t="shared" si="1"/>
        <v>11.566528265729799</v>
      </c>
      <c r="P26" s="9"/>
    </row>
    <row r="27" spans="1:16" ht="15.75">
      <c r="A27" s="29" t="s">
        <v>31</v>
      </c>
      <c r="B27" s="30"/>
      <c r="C27" s="31"/>
      <c r="D27" s="32">
        <f t="shared" ref="D27:M27" si="5">SUM(D28:D37)</f>
        <v>1967202</v>
      </c>
      <c r="E27" s="32">
        <f t="shared" si="5"/>
        <v>0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>SUM(D27:M27)</f>
        <v>1967202</v>
      </c>
      <c r="O27" s="45">
        <f t="shared" si="1"/>
        <v>125.65966145001597</v>
      </c>
      <c r="P27" s="10"/>
    </row>
    <row r="28" spans="1:16">
      <c r="A28" s="12"/>
      <c r="B28" s="25">
        <v>331.2</v>
      </c>
      <c r="C28" s="20" t="s">
        <v>30</v>
      </c>
      <c r="D28" s="46">
        <v>8639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8639</v>
      </c>
      <c r="O28" s="47">
        <f t="shared" si="1"/>
        <v>0.55183647396997759</v>
      </c>
      <c r="P28" s="9"/>
    </row>
    <row r="29" spans="1:16">
      <c r="A29" s="12"/>
      <c r="B29" s="25">
        <v>331.9</v>
      </c>
      <c r="C29" s="20" t="s">
        <v>32</v>
      </c>
      <c r="D29" s="46">
        <v>263148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263148</v>
      </c>
      <c r="O29" s="47">
        <f t="shared" si="1"/>
        <v>16.809198339188757</v>
      </c>
      <c r="P29" s="9"/>
    </row>
    <row r="30" spans="1:16">
      <c r="A30" s="12"/>
      <c r="B30" s="25">
        <v>334.9</v>
      </c>
      <c r="C30" s="20" t="s">
        <v>35</v>
      </c>
      <c r="D30" s="46">
        <v>15899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6">SUM(D30:M30)</f>
        <v>15899</v>
      </c>
      <c r="O30" s="47">
        <f t="shared" si="1"/>
        <v>1.015586074736506</v>
      </c>
      <c r="P30" s="9"/>
    </row>
    <row r="31" spans="1:16">
      <c r="A31" s="12"/>
      <c r="B31" s="25">
        <v>335.12</v>
      </c>
      <c r="C31" s="20" t="s">
        <v>104</v>
      </c>
      <c r="D31" s="46">
        <v>485706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485706</v>
      </c>
      <c r="O31" s="47">
        <f t="shared" si="1"/>
        <v>31.025614819546472</v>
      </c>
      <c r="P31" s="9"/>
    </row>
    <row r="32" spans="1:16">
      <c r="A32" s="12"/>
      <c r="B32" s="25">
        <v>335.14</v>
      </c>
      <c r="C32" s="20" t="s">
        <v>105</v>
      </c>
      <c r="D32" s="46">
        <v>44245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44245</v>
      </c>
      <c r="O32" s="47">
        <f t="shared" si="1"/>
        <v>2.8262535931012458</v>
      </c>
      <c r="P32" s="9"/>
    </row>
    <row r="33" spans="1:16">
      <c r="A33" s="12"/>
      <c r="B33" s="25">
        <v>335.15</v>
      </c>
      <c r="C33" s="20" t="s">
        <v>106</v>
      </c>
      <c r="D33" s="46">
        <v>12344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12344</v>
      </c>
      <c r="O33" s="47">
        <f t="shared" si="1"/>
        <v>0.78850207601405298</v>
      </c>
      <c r="P33" s="9"/>
    </row>
    <row r="34" spans="1:16">
      <c r="A34" s="12"/>
      <c r="B34" s="25">
        <v>335.18</v>
      </c>
      <c r="C34" s="20" t="s">
        <v>107</v>
      </c>
      <c r="D34" s="46">
        <v>923111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923111</v>
      </c>
      <c r="O34" s="47">
        <f t="shared" si="1"/>
        <v>58.965889492175023</v>
      </c>
      <c r="P34" s="9"/>
    </row>
    <row r="35" spans="1:16">
      <c r="A35" s="12"/>
      <c r="B35" s="25">
        <v>335.49</v>
      </c>
      <c r="C35" s="20" t="s">
        <v>40</v>
      </c>
      <c r="D35" s="46">
        <v>62724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62724</v>
      </c>
      <c r="O35" s="47">
        <f t="shared" si="1"/>
        <v>4.0066432449696583</v>
      </c>
      <c r="P35" s="9"/>
    </row>
    <row r="36" spans="1:16">
      <c r="A36" s="12"/>
      <c r="B36" s="25">
        <v>337.7</v>
      </c>
      <c r="C36" s="20" t="s">
        <v>43</v>
      </c>
      <c r="D36" s="46">
        <v>137291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137291</v>
      </c>
      <c r="O36" s="47">
        <f t="shared" si="1"/>
        <v>8.7697860108591499</v>
      </c>
      <c r="P36" s="9"/>
    </row>
    <row r="37" spans="1:16">
      <c r="A37" s="12"/>
      <c r="B37" s="25">
        <v>338</v>
      </c>
      <c r="C37" s="20" t="s">
        <v>44</v>
      </c>
      <c r="D37" s="46">
        <v>14095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14095</v>
      </c>
      <c r="O37" s="47">
        <f t="shared" ref="O37:O64" si="7">(N37/O$66)</f>
        <v>0.90035132545512619</v>
      </c>
      <c r="P37" s="9"/>
    </row>
    <row r="38" spans="1:16" ht="15.75">
      <c r="A38" s="29" t="s">
        <v>49</v>
      </c>
      <c r="B38" s="30"/>
      <c r="C38" s="31"/>
      <c r="D38" s="32">
        <f t="shared" ref="D38:M38" si="8">SUM(D39:D47)</f>
        <v>233056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3656601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3889657</v>
      </c>
      <c r="O38" s="45">
        <f t="shared" si="7"/>
        <v>248.46100287448098</v>
      </c>
      <c r="P38" s="10"/>
    </row>
    <row r="39" spans="1:16">
      <c r="A39" s="12"/>
      <c r="B39" s="25">
        <v>342.1</v>
      </c>
      <c r="C39" s="20" t="s">
        <v>52</v>
      </c>
      <c r="D39" s="46">
        <v>100000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7" si="9">SUM(D39:M39)</f>
        <v>100000</v>
      </c>
      <c r="O39" s="47">
        <f t="shared" si="7"/>
        <v>6.3877355477483233</v>
      </c>
      <c r="P39" s="9"/>
    </row>
    <row r="40" spans="1:16">
      <c r="A40" s="12"/>
      <c r="B40" s="25">
        <v>342.9</v>
      </c>
      <c r="C40" s="20" t="s">
        <v>93</v>
      </c>
      <c r="D40" s="46">
        <v>85186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85186</v>
      </c>
      <c r="O40" s="47">
        <f t="shared" si="7"/>
        <v>5.4414564037048869</v>
      </c>
      <c r="P40" s="9"/>
    </row>
    <row r="41" spans="1:16">
      <c r="A41" s="12"/>
      <c r="B41" s="25">
        <v>343.3</v>
      </c>
      <c r="C41" s="20" t="s">
        <v>53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1249315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1249315</v>
      </c>
      <c r="O41" s="47">
        <f t="shared" si="7"/>
        <v>79.802938358351966</v>
      </c>
      <c r="P41" s="9"/>
    </row>
    <row r="42" spans="1:16">
      <c r="A42" s="12"/>
      <c r="B42" s="25">
        <v>343.4</v>
      </c>
      <c r="C42" s="20" t="s">
        <v>54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1205529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1205529</v>
      </c>
      <c r="O42" s="47">
        <f t="shared" si="7"/>
        <v>77.006004471414883</v>
      </c>
      <c r="P42" s="9"/>
    </row>
    <row r="43" spans="1:16">
      <c r="A43" s="12"/>
      <c r="B43" s="25">
        <v>343.5</v>
      </c>
      <c r="C43" s="20" t="s">
        <v>55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1201757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1201757</v>
      </c>
      <c r="O43" s="47">
        <f t="shared" si="7"/>
        <v>76.765059086553819</v>
      </c>
      <c r="P43" s="9"/>
    </row>
    <row r="44" spans="1:16">
      <c r="A44" s="12"/>
      <c r="B44" s="25">
        <v>344.9</v>
      </c>
      <c r="C44" s="20" t="s">
        <v>108</v>
      </c>
      <c r="D44" s="46">
        <v>37023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37023</v>
      </c>
      <c r="O44" s="47">
        <f t="shared" si="7"/>
        <v>2.3649313318428615</v>
      </c>
      <c r="P44" s="9"/>
    </row>
    <row r="45" spans="1:16">
      <c r="A45" s="12"/>
      <c r="B45" s="25">
        <v>347.1</v>
      </c>
      <c r="C45" s="20" t="s">
        <v>56</v>
      </c>
      <c r="D45" s="46">
        <v>7979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7979</v>
      </c>
      <c r="O45" s="47">
        <f t="shared" si="7"/>
        <v>0.50967741935483868</v>
      </c>
      <c r="P45" s="9"/>
    </row>
    <row r="46" spans="1:16">
      <c r="A46" s="12"/>
      <c r="B46" s="25">
        <v>347.2</v>
      </c>
      <c r="C46" s="20" t="s">
        <v>57</v>
      </c>
      <c r="D46" s="46">
        <v>2550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2550</v>
      </c>
      <c r="O46" s="47">
        <f t="shared" si="7"/>
        <v>0.16288725646758223</v>
      </c>
      <c r="P46" s="9"/>
    </row>
    <row r="47" spans="1:16">
      <c r="A47" s="12"/>
      <c r="B47" s="25">
        <v>349</v>
      </c>
      <c r="C47" s="20" t="s">
        <v>1</v>
      </c>
      <c r="D47" s="46">
        <v>318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318</v>
      </c>
      <c r="O47" s="47">
        <f t="shared" si="7"/>
        <v>2.0312999041839669E-2</v>
      </c>
      <c r="P47" s="9"/>
    </row>
    <row r="48" spans="1:16" ht="15.75">
      <c r="A48" s="29" t="s">
        <v>50</v>
      </c>
      <c r="B48" s="30"/>
      <c r="C48" s="31"/>
      <c r="D48" s="32">
        <f t="shared" ref="D48:M48" si="10">SUM(D49:D50)</f>
        <v>29569</v>
      </c>
      <c r="E48" s="32">
        <f t="shared" si="10"/>
        <v>0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>SUM(D48:M48)</f>
        <v>29569</v>
      </c>
      <c r="O48" s="45">
        <f t="shared" si="7"/>
        <v>1.8887895241137016</v>
      </c>
      <c r="P48" s="10"/>
    </row>
    <row r="49" spans="1:119">
      <c r="A49" s="13"/>
      <c r="B49" s="39">
        <v>351.5</v>
      </c>
      <c r="C49" s="21" t="s">
        <v>60</v>
      </c>
      <c r="D49" s="46">
        <v>24019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24019</v>
      </c>
      <c r="O49" s="47">
        <f t="shared" si="7"/>
        <v>1.5342702012136697</v>
      </c>
      <c r="P49" s="9"/>
    </row>
    <row r="50" spans="1:119">
      <c r="A50" s="13"/>
      <c r="B50" s="39">
        <v>354</v>
      </c>
      <c r="C50" s="21" t="s">
        <v>62</v>
      </c>
      <c r="D50" s="46">
        <v>5550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5550</v>
      </c>
      <c r="O50" s="47">
        <f t="shared" si="7"/>
        <v>0.35451932290003196</v>
      </c>
      <c r="P50" s="9"/>
    </row>
    <row r="51" spans="1:119" ht="15.75">
      <c r="A51" s="29" t="s">
        <v>4</v>
      </c>
      <c r="B51" s="30"/>
      <c r="C51" s="31"/>
      <c r="D51" s="32">
        <f t="shared" ref="D51:M51" si="11">SUM(D52:D59)</f>
        <v>479837</v>
      </c>
      <c r="E51" s="32">
        <f t="shared" si="11"/>
        <v>19459</v>
      </c>
      <c r="F51" s="32">
        <f t="shared" si="11"/>
        <v>0</v>
      </c>
      <c r="G51" s="32">
        <f t="shared" si="11"/>
        <v>0</v>
      </c>
      <c r="H51" s="32">
        <f t="shared" si="11"/>
        <v>0</v>
      </c>
      <c r="I51" s="32">
        <f t="shared" si="11"/>
        <v>83827</v>
      </c>
      <c r="J51" s="32">
        <f t="shared" si="11"/>
        <v>0</v>
      </c>
      <c r="K51" s="32">
        <f t="shared" si="11"/>
        <v>767807</v>
      </c>
      <c r="L51" s="32">
        <f t="shared" si="11"/>
        <v>0</v>
      </c>
      <c r="M51" s="32">
        <f t="shared" si="11"/>
        <v>0</v>
      </c>
      <c r="N51" s="32">
        <f>SUM(D51:M51)</f>
        <v>1350930</v>
      </c>
      <c r="O51" s="45">
        <f t="shared" si="7"/>
        <v>86.293835835196418</v>
      </c>
      <c r="P51" s="10"/>
    </row>
    <row r="52" spans="1:119">
      <c r="A52" s="12"/>
      <c r="B52" s="25">
        <v>361.1</v>
      </c>
      <c r="C52" s="20" t="s">
        <v>64</v>
      </c>
      <c r="D52" s="46">
        <v>267128</v>
      </c>
      <c r="E52" s="46">
        <v>19459</v>
      </c>
      <c r="F52" s="46">
        <v>0</v>
      </c>
      <c r="G52" s="46">
        <v>0</v>
      </c>
      <c r="H52" s="46">
        <v>0</v>
      </c>
      <c r="I52" s="46">
        <v>78406</v>
      </c>
      <c r="J52" s="46">
        <v>0</v>
      </c>
      <c r="K52" s="46">
        <v>1801</v>
      </c>
      <c r="L52" s="46">
        <v>0</v>
      </c>
      <c r="M52" s="46">
        <v>0</v>
      </c>
      <c r="N52" s="46">
        <f>SUM(D52:M52)</f>
        <v>366794</v>
      </c>
      <c r="O52" s="47">
        <f t="shared" si="7"/>
        <v>23.429830725007985</v>
      </c>
      <c r="P52" s="9"/>
    </row>
    <row r="53" spans="1:119">
      <c r="A53" s="12"/>
      <c r="B53" s="25">
        <v>361.2</v>
      </c>
      <c r="C53" s="20" t="s">
        <v>65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593557</v>
      </c>
      <c r="L53" s="46">
        <v>0</v>
      </c>
      <c r="M53" s="46">
        <v>0</v>
      </c>
      <c r="N53" s="46">
        <f t="shared" ref="N53:N59" si="12">SUM(D53:M53)</f>
        <v>593557</v>
      </c>
      <c r="O53" s="47">
        <f t="shared" si="7"/>
        <v>37.914851485148517</v>
      </c>
      <c r="P53" s="9"/>
    </row>
    <row r="54" spans="1:119">
      <c r="A54" s="12"/>
      <c r="B54" s="25">
        <v>361.3</v>
      </c>
      <c r="C54" s="20" t="s">
        <v>66</v>
      </c>
      <c r="D54" s="46">
        <v>20303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-233639</v>
      </c>
      <c r="L54" s="46">
        <v>0</v>
      </c>
      <c r="M54" s="46">
        <v>0</v>
      </c>
      <c r="N54" s="46">
        <f t="shared" si="12"/>
        <v>-213336</v>
      </c>
      <c r="O54" s="47">
        <f t="shared" si="7"/>
        <v>-13.627339508144363</v>
      </c>
      <c r="P54" s="9"/>
    </row>
    <row r="55" spans="1:119">
      <c r="A55" s="12"/>
      <c r="B55" s="25">
        <v>361.4</v>
      </c>
      <c r="C55" s="20" t="s">
        <v>109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22885</v>
      </c>
      <c r="L55" s="46">
        <v>0</v>
      </c>
      <c r="M55" s="46">
        <v>0</v>
      </c>
      <c r="N55" s="46">
        <f t="shared" si="12"/>
        <v>22885</v>
      </c>
      <c r="O55" s="47">
        <f t="shared" si="7"/>
        <v>1.4618332801022038</v>
      </c>
      <c r="P55" s="9"/>
    </row>
    <row r="56" spans="1:119">
      <c r="A56" s="12"/>
      <c r="B56" s="25">
        <v>362</v>
      </c>
      <c r="C56" s="20" t="s">
        <v>67</v>
      </c>
      <c r="D56" s="46">
        <v>92903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92903</v>
      </c>
      <c r="O56" s="47">
        <f t="shared" si="7"/>
        <v>5.9343979559246245</v>
      </c>
      <c r="P56" s="9"/>
    </row>
    <row r="57" spans="1:119">
      <c r="A57" s="12"/>
      <c r="B57" s="25">
        <v>366</v>
      </c>
      <c r="C57" s="20" t="s">
        <v>69</v>
      </c>
      <c r="D57" s="46">
        <v>37349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37349</v>
      </c>
      <c r="O57" s="47">
        <f t="shared" si="7"/>
        <v>2.3857553497285213</v>
      </c>
      <c r="P57" s="9"/>
    </row>
    <row r="58" spans="1:119">
      <c r="A58" s="12"/>
      <c r="B58" s="25">
        <v>368</v>
      </c>
      <c r="C58" s="20" t="s">
        <v>70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383203</v>
      </c>
      <c r="L58" s="46">
        <v>0</v>
      </c>
      <c r="M58" s="46">
        <v>0</v>
      </c>
      <c r="N58" s="46">
        <f t="shared" si="12"/>
        <v>383203</v>
      </c>
      <c r="O58" s="47">
        <f t="shared" si="7"/>
        <v>24.477994251038005</v>
      </c>
      <c r="P58" s="9"/>
    </row>
    <row r="59" spans="1:119">
      <c r="A59" s="12"/>
      <c r="B59" s="25">
        <v>369.9</v>
      </c>
      <c r="C59" s="20" t="s">
        <v>71</v>
      </c>
      <c r="D59" s="46">
        <v>62154</v>
      </c>
      <c r="E59" s="46">
        <v>0</v>
      </c>
      <c r="F59" s="46">
        <v>0</v>
      </c>
      <c r="G59" s="46">
        <v>0</v>
      </c>
      <c r="H59" s="46">
        <v>0</v>
      </c>
      <c r="I59" s="46">
        <v>5421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67575</v>
      </c>
      <c r="O59" s="47">
        <f t="shared" si="7"/>
        <v>4.316512296390929</v>
      </c>
      <c r="P59" s="9"/>
    </row>
    <row r="60" spans="1:119" ht="15.75">
      <c r="A60" s="29" t="s">
        <v>51</v>
      </c>
      <c r="B60" s="30"/>
      <c r="C60" s="31"/>
      <c r="D60" s="32">
        <f t="shared" ref="D60:M60" si="13">SUM(D61:D63)</f>
        <v>475656</v>
      </c>
      <c r="E60" s="32">
        <f t="shared" si="13"/>
        <v>0</v>
      </c>
      <c r="F60" s="32">
        <f t="shared" si="13"/>
        <v>0</v>
      </c>
      <c r="G60" s="32">
        <f t="shared" si="13"/>
        <v>0</v>
      </c>
      <c r="H60" s="32">
        <f t="shared" si="13"/>
        <v>0</v>
      </c>
      <c r="I60" s="32">
        <f t="shared" si="13"/>
        <v>2000000</v>
      </c>
      <c r="J60" s="32">
        <f t="shared" si="13"/>
        <v>0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>SUM(D60:M60)</f>
        <v>2475656</v>
      </c>
      <c r="O60" s="45">
        <f t="shared" si="7"/>
        <v>158.13835835196423</v>
      </c>
      <c r="P60" s="9"/>
    </row>
    <row r="61" spans="1:119">
      <c r="A61" s="12"/>
      <c r="B61" s="25">
        <v>381</v>
      </c>
      <c r="C61" s="20" t="s">
        <v>72</v>
      </c>
      <c r="D61" s="46">
        <v>219611</v>
      </c>
      <c r="E61" s="46">
        <v>0</v>
      </c>
      <c r="F61" s="46">
        <v>0</v>
      </c>
      <c r="G61" s="46">
        <v>0</v>
      </c>
      <c r="H61" s="46">
        <v>0</v>
      </c>
      <c r="I61" s="46">
        <v>2000000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2219611</v>
      </c>
      <c r="O61" s="47">
        <f t="shared" si="7"/>
        <v>141.78288086873204</v>
      </c>
      <c r="P61" s="9"/>
    </row>
    <row r="62" spans="1:119">
      <c r="A62" s="12"/>
      <c r="B62" s="25">
        <v>382</v>
      </c>
      <c r="C62" s="20" t="s">
        <v>94</v>
      </c>
      <c r="D62" s="46">
        <v>255000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255000</v>
      </c>
      <c r="O62" s="47">
        <f t="shared" si="7"/>
        <v>16.288725646758223</v>
      </c>
      <c r="P62" s="9"/>
    </row>
    <row r="63" spans="1:119" ht="15.75" thickBot="1">
      <c r="A63" s="12"/>
      <c r="B63" s="25">
        <v>388.1</v>
      </c>
      <c r="C63" s="20" t="s">
        <v>128</v>
      </c>
      <c r="D63" s="46">
        <v>1045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1045</v>
      </c>
      <c r="O63" s="47">
        <f t="shared" si="7"/>
        <v>6.6751836473969983E-2</v>
      </c>
      <c r="P63" s="9"/>
    </row>
    <row r="64" spans="1:119" ht="16.5" thickBot="1">
      <c r="A64" s="14" t="s">
        <v>58</v>
      </c>
      <c r="B64" s="23"/>
      <c r="C64" s="22"/>
      <c r="D64" s="15">
        <f t="shared" ref="D64:M64" si="14">SUM(D5,D16,D27,D38,D48,D51,D60)</f>
        <v>12003276</v>
      </c>
      <c r="E64" s="15">
        <f t="shared" si="14"/>
        <v>1454731</v>
      </c>
      <c r="F64" s="15">
        <f t="shared" si="14"/>
        <v>0</v>
      </c>
      <c r="G64" s="15">
        <f t="shared" si="14"/>
        <v>0</v>
      </c>
      <c r="H64" s="15">
        <f t="shared" si="14"/>
        <v>0</v>
      </c>
      <c r="I64" s="15">
        <f t="shared" si="14"/>
        <v>7993177</v>
      </c>
      <c r="J64" s="15">
        <f t="shared" si="14"/>
        <v>0</v>
      </c>
      <c r="K64" s="15">
        <f t="shared" si="14"/>
        <v>767807</v>
      </c>
      <c r="L64" s="15">
        <f t="shared" si="14"/>
        <v>0</v>
      </c>
      <c r="M64" s="15">
        <f t="shared" si="14"/>
        <v>0</v>
      </c>
      <c r="N64" s="15">
        <f>SUM(D64:M64)</f>
        <v>22218991</v>
      </c>
      <c r="O64" s="38">
        <f t="shared" si="7"/>
        <v>1419.2903864580007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118" t="s">
        <v>135</v>
      </c>
      <c r="M66" s="118"/>
      <c r="N66" s="118"/>
      <c r="O66" s="43">
        <v>15655</v>
      </c>
    </row>
    <row r="67" spans="1:15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</row>
    <row r="68" spans="1:15" ht="15.75" customHeight="1" thickBot="1">
      <c r="A68" s="120" t="s">
        <v>88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75</v>
      </c>
      <c r="B3" s="108"/>
      <c r="C3" s="109"/>
      <c r="D3" s="128" t="s">
        <v>45</v>
      </c>
      <c r="E3" s="129"/>
      <c r="F3" s="129"/>
      <c r="G3" s="129"/>
      <c r="H3" s="130"/>
      <c r="I3" s="128" t="s">
        <v>46</v>
      </c>
      <c r="J3" s="130"/>
      <c r="K3" s="128" t="s">
        <v>48</v>
      </c>
      <c r="L3" s="130"/>
      <c r="M3" s="36"/>
      <c r="N3" s="37"/>
      <c r="O3" s="131" t="s">
        <v>80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5808661</v>
      </c>
      <c r="E5" s="27">
        <f t="shared" si="0"/>
        <v>1435218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7243879</v>
      </c>
      <c r="O5" s="33">
        <f t="shared" ref="O5:O36" si="1">(N5/O$65)</f>
        <v>484.21651069518714</v>
      </c>
      <c r="P5" s="6"/>
    </row>
    <row r="6" spans="1:133">
      <c r="A6" s="12"/>
      <c r="B6" s="25">
        <v>311</v>
      </c>
      <c r="C6" s="20" t="s">
        <v>3</v>
      </c>
      <c r="D6" s="46">
        <v>3399162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3399162</v>
      </c>
      <c r="O6" s="47">
        <f t="shared" si="1"/>
        <v>227.21671122994653</v>
      </c>
      <c r="P6" s="9"/>
    </row>
    <row r="7" spans="1:133">
      <c r="A7" s="12"/>
      <c r="B7" s="25">
        <v>312.10000000000002</v>
      </c>
      <c r="C7" s="20" t="s">
        <v>97</v>
      </c>
      <c r="D7" s="46">
        <v>278571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278571</v>
      </c>
      <c r="O7" s="47">
        <f t="shared" si="1"/>
        <v>18.62105614973262</v>
      </c>
      <c r="P7" s="9"/>
    </row>
    <row r="8" spans="1:133">
      <c r="A8" s="12"/>
      <c r="B8" s="25">
        <v>312.3</v>
      </c>
      <c r="C8" s="20" t="s">
        <v>11</v>
      </c>
      <c r="D8" s="46">
        <v>19879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19879</v>
      </c>
      <c r="O8" s="47">
        <f t="shared" si="1"/>
        <v>1.3288101604278075</v>
      </c>
      <c r="P8" s="9"/>
    </row>
    <row r="9" spans="1:133">
      <c r="A9" s="12"/>
      <c r="B9" s="25">
        <v>312.52</v>
      </c>
      <c r="C9" s="20" t="s">
        <v>101</v>
      </c>
      <c r="D9" s="46">
        <v>109637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109637</v>
      </c>
      <c r="O9" s="47">
        <f t="shared" si="1"/>
        <v>7.3286764705882357</v>
      </c>
      <c r="P9" s="9"/>
    </row>
    <row r="10" spans="1:133">
      <c r="A10" s="12"/>
      <c r="B10" s="25">
        <v>312.60000000000002</v>
      </c>
      <c r="C10" s="20" t="s">
        <v>13</v>
      </c>
      <c r="D10" s="46">
        <v>0</v>
      </c>
      <c r="E10" s="46">
        <v>1435218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1435218</v>
      </c>
      <c r="O10" s="47">
        <f t="shared" si="1"/>
        <v>95.937032085561498</v>
      </c>
      <c r="P10" s="9"/>
    </row>
    <row r="11" spans="1:133">
      <c r="A11" s="12"/>
      <c r="B11" s="25">
        <v>314.10000000000002</v>
      </c>
      <c r="C11" s="20" t="s">
        <v>14</v>
      </c>
      <c r="D11" s="46">
        <v>1007820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1007820</v>
      </c>
      <c r="O11" s="47">
        <f t="shared" si="1"/>
        <v>67.367647058823536</v>
      </c>
      <c r="P11" s="9"/>
    </row>
    <row r="12" spans="1:133">
      <c r="A12" s="12"/>
      <c r="B12" s="25">
        <v>314.3</v>
      </c>
      <c r="C12" s="20" t="s">
        <v>15</v>
      </c>
      <c r="D12" s="46">
        <v>165526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165526</v>
      </c>
      <c r="O12" s="47">
        <f t="shared" si="1"/>
        <v>11.064572192513369</v>
      </c>
      <c r="P12" s="9"/>
    </row>
    <row r="13" spans="1:133">
      <c r="A13" s="12"/>
      <c r="B13" s="25">
        <v>314.39999999999998</v>
      </c>
      <c r="C13" s="20" t="s">
        <v>16</v>
      </c>
      <c r="D13" s="46">
        <v>27266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27266</v>
      </c>
      <c r="O13" s="47">
        <f t="shared" si="1"/>
        <v>1.8225935828877005</v>
      </c>
      <c r="P13" s="9"/>
    </row>
    <row r="14" spans="1:133">
      <c r="A14" s="12"/>
      <c r="B14" s="25">
        <v>315</v>
      </c>
      <c r="C14" s="20" t="s">
        <v>102</v>
      </c>
      <c r="D14" s="46">
        <v>748926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748926</v>
      </c>
      <c r="O14" s="47">
        <f t="shared" si="1"/>
        <v>50.061898395721926</v>
      </c>
      <c r="P14" s="9"/>
    </row>
    <row r="15" spans="1:133">
      <c r="A15" s="12"/>
      <c r="B15" s="25">
        <v>316</v>
      </c>
      <c r="C15" s="20" t="s">
        <v>103</v>
      </c>
      <c r="D15" s="46">
        <v>51874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51874</v>
      </c>
      <c r="O15" s="47">
        <f t="shared" si="1"/>
        <v>3.467513368983957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SUM(D17:D26)</f>
        <v>3144155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147885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3292040</v>
      </c>
      <c r="O16" s="45">
        <f t="shared" si="1"/>
        <v>220.05614973262033</v>
      </c>
      <c r="P16" s="10"/>
    </row>
    <row r="17" spans="1:16">
      <c r="A17" s="12"/>
      <c r="B17" s="25">
        <v>322</v>
      </c>
      <c r="C17" s="20" t="s">
        <v>0</v>
      </c>
      <c r="D17" s="46">
        <v>538904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538904</v>
      </c>
      <c r="O17" s="47">
        <f t="shared" si="1"/>
        <v>36.022994652406418</v>
      </c>
      <c r="P17" s="9"/>
    </row>
    <row r="18" spans="1:16">
      <c r="A18" s="12"/>
      <c r="B18" s="25">
        <v>323.10000000000002</v>
      </c>
      <c r="C18" s="20" t="s">
        <v>20</v>
      </c>
      <c r="D18" s="46">
        <v>1238826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5" si="4">SUM(D18:M18)</f>
        <v>1238826</v>
      </c>
      <c r="O18" s="47">
        <f t="shared" si="1"/>
        <v>82.809224598930484</v>
      </c>
      <c r="P18" s="9"/>
    </row>
    <row r="19" spans="1:16">
      <c r="A19" s="12"/>
      <c r="B19" s="25">
        <v>323.39999999999998</v>
      </c>
      <c r="C19" s="20" t="s">
        <v>21</v>
      </c>
      <c r="D19" s="46">
        <v>28844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28844</v>
      </c>
      <c r="O19" s="47">
        <f t="shared" si="1"/>
        <v>1.9280748663101603</v>
      </c>
      <c r="P19" s="9"/>
    </row>
    <row r="20" spans="1:16">
      <c r="A20" s="12"/>
      <c r="B20" s="25">
        <v>323.7</v>
      </c>
      <c r="C20" s="20" t="s">
        <v>22</v>
      </c>
      <c r="D20" s="46">
        <v>206969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206969</v>
      </c>
      <c r="O20" s="47">
        <f t="shared" si="1"/>
        <v>13.834826203208555</v>
      </c>
      <c r="P20" s="9"/>
    </row>
    <row r="21" spans="1:16">
      <c r="A21" s="12"/>
      <c r="B21" s="25">
        <v>324.20999999999998</v>
      </c>
      <c r="C21" s="20" t="s">
        <v>23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28734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28734</v>
      </c>
      <c r="O21" s="47">
        <f t="shared" si="1"/>
        <v>1.9207219251336898</v>
      </c>
      <c r="P21" s="9"/>
    </row>
    <row r="22" spans="1:16">
      <c r="A22" s="12"/>
      <c r="B22" s="25">
        <v>324.22000000000003</v>
      </c>
      <c r="C22" s="20" t="s">
        <v>24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119151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119151</v>
      </c>
      <c r="O22" s="47">
        <f t="shared" si="1"/>
        <v>7.9646390374331553</v>
      </c>
      <c r="P22" s="9"/>
    </row>
    <row r="23" spans="1:16">
      <c r="A23" s="12"/>
      <c r="B23" s="25">
        <v>324.61</v>
      </c>
      <c r="C23" s="20" t="s">
        <v>25</v>
      </c>
      <c r="D23" s="46">
        <v>196056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196056</v>
      </c>
      <c r="O23" s="47">
        <f t="shared" si="1"/>
        <v>13.105347593582888</v>
      </c>
      <c r="P23" s="9"/>
    </row>
    <row r="24" spans="1:16">
      <c r="A24" s="12"/>
      <c r="B24" s="25">
        <v>325.10000000000002</v>
      </c>
      <c r="C24" s="20" t="s">
        <v>27</v>
      </c>
      <c r="D24" s="46">
        <v>620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620</v>
      </c>
      <c r="O24" s="47">
        <f t="shared" si="1"/>
        <v>4.1443850267379678E-2</v>
      </c>
      <c r="P24" s="9"/>
    </row>
    <row r="25" spans="1:16">
      <c r="A25" s="12"/>
      <c r="B25" s="25">
        <v>325.2</v>
      </c>
      <c r="C25" s="20" t="s">
        <v>28</v>
      </c>
      <c r="D25" s="46">
        <v>748791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748791</v>
      </c>
      <c r="O25" s="47">
        <f t="shared" si="1"/>
        <v>50.052874331550804</v>
      </c>
      <c r="P25" s="9"/>
    </row>
    <row r="26" spans="1:16">
      <c r="A26" s="12"/>
      <c r="B26" s="25">
        <v>329</v>
      </c>
      <c r="C26" s="20" t="s">
        <v>29</v>
      </c>
      <c r="D26" s="46">
        <v>185145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185145</v>
      </c>
      <c r="O26" s="47">
        <f t="shared" si="1"/>
        <v>12.376002673796792</v>
      </c>
      <c r="P26" s="9"/>
    </row>
    <row r="27" spans="1:16" ht="15.75">
      <c r="A27" s="29" t="s">
        <v>31</v>
      </c>
      <c r="B27" s="30"/>
      <c r="C27" s="31"/>
      <c r="D27" s="32">
        <f t="shared" ref="D27:M27" si="5">SUM(D28:D37)</f>
        <v>1670310</v>
      </c>
      <c r="E27" s="32">
        <f t="shared" si="5"/>
        <v>0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>SUM(D27:M27)</f>
        <v>1670310</v>
      </c>
      <c r="O27" s="45">
        <f t="shared" si="1"/>
        <v>111.65173796791444</v>
      </c>
      <c r="P27" s="10"/>
    </row>
    <row r="28" spans="1:16">
      <c r="A28" s="12"/>
      <c r="B28" s="25">
        <v>331.2</v>
      </c>
      <c r="C28" s="20" t="s">
        <v>30</v>
      </c>
      <c r="D28" s="46">
        <v>2123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2123</v>
      </c>
      <c r="O28" s="47">
        <f t="shared" si="1"/>
        <v>0.14191176470588235</v>
      </c>
      <c r="P28" s="9"/>
    </row>
    <row r="29" spans="1:16">
      <c r="A29" s="12"/>
      <c r="B29" s="25">
        <v>331.9</v>
      </c>
      <c r="C29" s="20" t="s">
        <v>32</v>
      </c>
      <c r="D29" s="46">
        <v>15500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15500</v>
      </c>
      <c r="O29" s="47">
        <f t="shared" si="1"/>
        <v>1.036096256684492</v>
      </c>
      <c r="P29" s="9"/>
    </row>
    <row r="30" spans="1:16">
      <c r="A30" s="12"/>
      <c r="B30" s="25">
        <v>334.9</v>
      </c>
      <c r="C30" s="20" t="s">
        <v>35</v>
      </c>
      <c r="D30" s="46">
        <v>1938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6">SUM(D30:M30)</f>
        <v>1938</v>
      </c>
      <c r="O30" s="47">
        <f t="shared" si="1"/>
        <v>0.12954545454545455</v>
      </c>
      <c r="P30" s="9"/>
    </row>
    <row r="31" spans="1:16">
      <c r="A31" s="12"/>
      <c r="B31" s="25">
        <v>335.12</v>
      </c>
      <c r="C31" s="20" t="s">
        <v>104</v>
      </c>
      <c r="D31" s="46">
        <v>463595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463595</v>
      </c>
      <c r="O31" s="47">
        <f t="shared" si="1"/>
        <v>30.988970588235293</v>
      </c>
      <c r="P31" s="9"/>
    </row>
    <row r="32" spans="1:16">
      <c r="A32" s="12"/>
      <c r="B32" s="25">
        <v>335.14</v>
      </c>
      <c r="C32" s="20" t="s">
        <v>105</v>
      </c>
      <c r="D32" s="46">
        <v>46007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46007</v>
      </c>
      <c r="O32" s="47">
        <f t="shared" si="1"/>
        <v>3.0753342245989304</v>
      </c>
      <c r="P32" s="9"/>
    </row>
    <row r="33" spans="1:16">
      <c r="A33" s="12"/>
      <c r="B33" s="25">
        <v>335.15</v>
      </c>
      <c r="C33" s="20" t="s">
        <v>106</v>
      </c>
      <c r="D33" s="46">
        <v>11075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11075</v>
      </c>
      <c r="O33" s="47">
        <f t="shared" si="1"/>
        <v>0.74030748663101609</v>
      </c>
      <c r="P33" s="9"/>
    </row>
    <row r="34" spans="1:16">
      <c r="A34" s="12"/>
      <c r="B34" s="25">
        <v>335.18</v>
      </c>
      <c r="C34" s="20" t="s">
        <v>107</v>
      </c>
      <c r="D34" s="46">
        <v>913002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913002</v>
      </c>
      <c r="O34" s="47">
        <f t="shared" si="1"/>
        <v>61.029545454545456</v>
      </c>
      <c r="P34" s="9"/>
    </row>
    <row r="35" spans="1:16">
      <c r="A35" s="12"/>
      <c r="B35" s="25">
        <v>335.49</v>
      </c>
      <c r="C35" s="20" t="s">
        <v>40</v>
      </c>
      <c r="D35" s="46">
        <v>61572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61572</v>
      </c>
      <c r="O35" s="47">
        <f t="shared" si="1"/>
        <v>4.1157754010695191</v>
      </c>
      <c r="P35" s="9"/>
    </row>
    <row r="36" spans="1:16">
      <c r="A36" s="12"/>
      <c r="B36" s="25">
        <v>337.7</v>
      </c>
      <c r="C36" s="20" t="s">
        <v>43</v>
      </c>
      <c r="D36" s="46">
        <v>137030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137030</v>
      </c>
      <c r="O36" s="47">
        <f t="shared" si="1"/>
        <v>9.1597593582887704</v>
      </c>
      <c r="P36" s="9"/>
    </row>
    <row r="37" spans="1:16">
      <c r="A37" s="12"/>
      <c r="B37" s="25">
        <v>338</v>
      </c>
      <c r="C37" s="20" t="s">
        <v>44</v>
      </c>
      <c r="D37" s="46">
        <v>18468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18468</v>
      </c>
      <c r="O37" s="47">
        <f t="shared" ref="O37:O63" si="7">(N37/O$65)</f>
        <v>1.2344919786096256</v>
      </c>
      <c r="P37" s="9"/>
    </row>
    <row r="38" spans="1:16" ht="15.75">
      <c r="A38" s="29" t="s">
        <v>49</v>
      </c>
      <c r="B38" s="30"/>
      <c r="C38" s="31"/>
      <c r="D38" s="32">
        <f t="shared" ref="D38:M38" si="8">SUM(D39:D47)</f>
        <v>217754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3225027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3442781</v>
      </c>
      <c r="O38" s="45">
        <f t="shared" si="7"/>
        <v>230.13241978609625</v>
      </c>
      <c r="P38" s="10"/>
    </row>
    <row r="39" spans="1:16">
      <c r="A39" s="12"/>
      <c r="B39" s="25">
        <v>342.1</v>
      </c>
      <c r="C39" s="20" t="s">
        <v>52</v>
      </c>
      <c r="D39" s="46">
        <v>100000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7" si="9">SUM(D39:M39)</f>
        <v>100000</v>
      </c>
      <c r="O39" s="47">
        <f t="shared" si="7"/>
        <v>6.6844919786096257</v>
      </c>
      <c r="P39" s="9"/>
    </row>
    <row r="40" spans="1:16">
      <c r="A40" s="12"/>
      <c r="B40" s="25">
        <v>342.9</v>
      </c>
      <c r="C40" s="20" t="s">
        <v>93</v>
      </c>
      <c r="D40" s="46">
        <v>60975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60975</v>
      </c>
      <c r="O40" s="47">
        <f t="shared" si="7"/>
        <v>4.0758689839572195</v>
      </c>
      <c r="P40" s="9"/>
    </row>
    <row r="41" spans="1:16">
      <c r="A41" s="12"/>
      <c r="B41" s="25">
        <v>343.3</v>
      </c>
      <c r="C41" s="20" t="s">
        <v>53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1166651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1166651</v>
      </c>
      <c r="O41" s="47">
        <f t="shared" si="7"/>
        <v>77.984692513368984</v>
      </c>
      <c r="P41" s="9"/>
    </row>
    <row r="42" spans="1:16">
      <c r="A42" s="12"/>
      <c r="B42" s="25">
        <v>343.4</v>
      </c>
      <c r="C42" s="20" t="s">
        <v>54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1187130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1187130</v>
      </c>
      <c r="O42" s="47">
        <f t="shared" si="7"/>
        <v>79.353609625668454</v>
      </c>
      <c r="P42" s="9"/>
    </row>
    <row r="43" spans="1:16">
      <c r="A43" s="12"/>
      <c r="B43" s="25">
        <v>343.5</v>
      </c>
      <c r="C43" s="20" t="s">
        <v>55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871246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871246</v>
      </c>
      <c r="O43" s="47">
        <f t="shared" si="7"/>
        <v>58.238368983957223</v>
      </c>
      <c r="P43" s="9"/>
    </row>
    <row r="44" spans="1:16">
      <c r="A44" s="12"/>
      <c r="B44" s="25">
        <v>344.9</v>
      </c>
      <c r="C44" s="20" t="s">
        <v>108</v>
      </c>
      <c r="D44" s="46">
        <v>46598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46598</v>
      </c>
      <c r="O44" s="47">
        <f t="shared" si="7"/>
        <v>3.1148395721925133</v>
      </c>
      <c r="P44" s="9"/>
    </row>
    <row r="45" spans="1:16">
      <c r="A45" s="12"/>
      <c r="B45" s="25">
        <v>347.1</v>
      </c>
      <c r="C45" s="20" t="s">
        <v>56</v>
      </c>
      <c r="D45" s="46">
        <v>7208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7208</v>
      </c>
      <c r="O45" s="47">
        <f t="shared" si="7"/>
        <v>0.48181818181818181</v>
      </c>
      <c r="P45" s="9"/>
    </row>
    <row r="46" spans="1:16">
      <c r="A46" s="12"/>
      <c r="B46" s="25">
        <v>347.2</v>
      </c>
      <c r="C46" s="20" t="s">
        <v>57</v>
      </c>
      <c r="D46" s="46">
        <v>2510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2510</v>
      </c>
      <c r="O46" s="47">
        <f t="shared" si="7"/>
        <v>0.16778074866310161</v>
      </c>
      <c r="P46" s="9"/>
    </row>
    <row r="47" spans="1:16">
      <c r="A47" s="12"/>
      <c r="B47" s="25">
        <v>349</v>
      </c>
      <c r="C47" s="20" t="s">
        <v>1</v>
      </c>
      <c r="D47" s="46">
        <v>463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463</v>
      </c>
      <c r="O47" s="47">
        <f t="shared" si="7"/>
        <v>3.0949197860962566E-2</v>
      </c>
      <c r="P47" s="9"/>
    </row>
    <row r="48" spans="1:16" ht="15.75">
      <c r="A48" s="29" t="s">
        <v>50</v>
      </c>
      <c r="B48" s="30"/>
      <c r="C48" s="31"/>
      <c r="D48" s="32">
        <f t="shared" ref="D48:M48" si="10">SUM(D49:D50)</f>
        <v>34081</v>
      </c>
      <c r="E48" s="32">
        <f t="shared" si="10"/>
        <v>0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>SUM(D48:M48)</f>
        <v>34081</v>
      </c>
      <c r="O48" s="45">
        <f t="shared" si="7"/>
        <v>2.2781417112299467</v>
      </c>
      <c r="P48" s="10"/>
    </row>
    <row r="49" spans="1:119">
      <c r="A49" s="13"/>
      <c r="B49" s="39">
        <v>351.5</v>
      </c>
      <c r="C49" s="21" t="s">
        <v>60</v>
      </c>
      <c r="D49" s="46">
        <v>25438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25438</v>
      </c>
      <c r="O49" s="47">
        <f t="shared" si="7"/>
        <v>1.7004010695187166</v>
      </c>
      <c r="P49" s="9"/>
    </row>
    <row r="50" spans="1:119">
      <c r="A50" s="13"/>
      <c r="B50" s="39">
        <v>354</v>
      </c>
      <c r="C50" s="21" t="s">
        <v>62</v>
      </c>
      <c r="D50" s="46">
        <v>8643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8643</v>
      </c>
      <c r="O50" s="47">
        <f t="shared" si="7"/>
        <v>0.57774064171122996</v>
      </c>
      <c r="P50" s="9"/>
    </row>
    <row r="51" spans="1:119" ht="15.75">
      <c r="A51" s="29" t="s">
        <v>4</v>
      </c>
      <c r="B51" s="30"/>
      <c r="C51" s="31"/>
      <c r="D51" s="32">
        <f t="shared" ref="D51:M51" si="11">SUM(D52:D58)</f>
        <v>462065</v>
      </c>
      <c r="E51" s="32">
        <f t="shared" si="11"/>
        <v>21767</v>
      </c>
      <c r="F51" s="32">
        <f t="shared" si="11"/>
        <v>0</v>
      </c>
      <c r="G51" s="32">
        <f t="shared" si="11"/>
        <v>0</v>
      </c>
      <c r="H51" s="32">
        <f t="shared" si="11"/>
        <v>0</v>
      </c>
      <c r="I51" s="32">
        <f t="shared" si="11"/>
        <v>141195</v>
      </c>
      <c r="J51" s="32">
        <f t="shared" si="11"/>
        <v>0</v>
      </c>
      <c r="K51" s="32">
        <f t="shared" si="11"/>
        <v>1363081</v>
      </c>
      <c r="L51" s="32">
        <f t="shared" si="11"/>
        <v>0</v>
      </c>
      <c r="M51" s="32">
        <f t="shared" si="11"/>
        <v>0</v>
      </c>
      <c r="N51" s="32">
        <f>SUM(D51:M51)</f>
        <v>1988108</v>
      </c>
      <c r="O51" s="45">
        <f t="shared" si="7"/>
        <v>132.89491978609627</v>
      </c>
      <c r="P51" s="10"/>
    </row>
    <row r="52" spans="1:119">
      <c r="A52" s="12"/>
      <c r="B52" s="25">
        <v>361.1</v>
      </c>
      <c r="C52" s="20" t="s">
        <v>64</v>
      </c>
      <c r="D52" s="46">
        <v>119752</v>
      </c>
      <c r="E52" s="46">
        <v>21767</v>
      </c>
      <c r="F52" s="46">
        <v>0</v>
      </c>
      <c r="G52" s="46">
        <v>0</v>
      </c>
      <c r="H52" s="46">
        <v>0</v>
      </c>
      <c r="I52" s="46">
        <v>74850</v>
      </c>
      <c r="J52" s="46">
        <v>0</v>
      </c>
      <c r="K52" s="46">
        <v>7985</v>
      </c>
      <c r="L52" s="46">
        <v>0</v>
      </c>
      <c r="M52" s="46">
        <v>0</v>
      </c>
      <c r="N52" s="46">
        <f>SUM(D52:M52)</f>
        <v>224354</v>
      </c>
      <c r="O52" s="47">
        <f t="shared" si="7"/>
        <v>14.996925133689839</v>
      </c>
      <c r="P52" s="9"/>
    </row>
    <row r="53" spans="1:119">
      <c r="A53" s="12"/>
      <c r="B53" s="25">
        <v>361.2</v>
      </c>
      <c r="C53" s="20" t="s">
        <v>65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551186</v>
      </c>
      <c r="L53" s="46">
        <v>0</v>
      </c>
      <c r="M53" s="46">
        <v>0</v>
      </c>
      <c r="N53" s="46">
        <f t="shared" ref="N53:N58" si="12">SUM(D53:M53)</f>
        <v>551186</v>
      </c>
      <c r="O53" s="47">
        <f t="shared" si="7"/>
        <v>36.843983957219251</v>
      </c>
      <c r="P53" s="9"/>
    </row>
    <row r="54" spans="1:119">
      <c r="A54" s="12"/>
      <c r="B54" s="25">
        <v>361.3</v>
      </c>
      <c r="C54" s="20" t="s">
        <v>66</v>
      </c>
      <c r="D54" s="46">
        <v>-8138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287324</v>
      </c>
      <c r="L54" s="46">
        <v>0</v>
      </c>
      <c r="M54" s="46">
        <v>0</v>
      </c>
      <c r="N54" s="46">
        <f t="shared" si="12"/>
        <v>279186</v>
      </c>
      <c r="O54" s="47">
        <f t="shared" si="7"/>
        <v>18.662165775401071</v>
      </c>
      <c r="P54" s="9"/>
    </row>
    <row r="55" spans="1:119">
      <c r="A55" s="12"/>
      <c r="B55" s="25">
        <v>362</v>
      </c>
      <c r="C55" s="20" t="s">
        <v>67</v>
      </c>
      <c r="D55" s="46">
        <v>98772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98772</v>
      </c>
      <c r="O55" s="47">
        <f t="shared" si="7"/>
        <v>6.6024064171122996</v>
      </c>
      <c r="P55" s="9"/>
    </row>
    <row r="56" spans="1:119">
      <c r="A56" s="12"/>
      <c r="B56" s="25">
        <v>366</v>
      </c>
      <c r="C56" s="20" t="s">
        <v>69</v>
      </c>
      <c r="D56" s="46">
        <v>8796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8796</v>
      </c>
      <c r="O56" s="47">
        <f t="shared" si="7"/>
        <v>0.58796791443850271</v>
      </c>
      <c r="P56" s="9"/>
    </row>
    <row r="57" spans="1:119">
      <c r="A57" s="12"/>
      <c r="B57" s="25">
        <v>368</v>
      </c>
      <c r="C57" s="20" t="s">
        <v>70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516586</v>
      </c>
      <c r="L57" s="46">
        <v>0</v>
      </c>
      <c r="M57" s="46">
        <v>0</v>
      </c>
      <c r="N57" s="46">
        <f t="shared" si="12"/>
        <v>516586</v>
      </c>
      <c r="O57" s="47">
        <f t="shared" si="7"/>
        <v>34.531149732620321</v>
      </c>
      <c r="P57" s="9"/>
    </row>
    <row r="58" spans="1:119">
      <c r="A58" s="12"/>
      <c r="B58" s="25">
        <v>369.9</v>
      </c>
      <c r="C58" s="20" t="s">
        <v>71</v>
      </c>
      <c r="D58" s="46">
        <v>242883</v>
      </c>
      <c r="E58" s="46">
        <v>0</v>
      </c>
      <c r="F58" s="46">
        <v>0</v>
      </c>
      <c r="G58" s="46">
        <v>0</v>
      </c>
      <c r="H58" s="46">
        <v>0</v>
      </c>
      <c r="I58" s="46">
        <v>66345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309228</v>
      </c>
      <c r="O58" s="47">
        <f t="shared" si="7"/>
        <v>20.670320855614975</v>
      </c>
      <c r="P58" s="9"/>
    </row>
    <row r="59" spans="1:119" ht="15.75">
      <c r="A59" s="29" t="s">
        <v>51</v>
      </c>
      <c r="B59" s="30"/>
      <c r="C59" s="31"/>
      <c r="D59" s="32">
        <f t="shared" ref="D59:M59" si="13">SUM(D60:D62)</f>
        <v>435452</v>
      </c>
      <c r="E59" s="32">
        <f t="shared" si="13"/>
        <v>0</v>
      </c>
      <c r="F59" s="32">
        <f t="shared" si="13"/>
        <v>0</v>
      </c>
      <c r="G59" s="32">
        <f t="shared" si="13"/>
        <v>0</v>
      </c>
      <c r="H59" s="32">
        <f t="shared" si="13"/>
        <v>0</v>
      </c>
      <c r="I59" s="32">
        <f t="shared" si="13"/>
        <v>325000</v>
      </c>
      <c r="J59" s="32">
        <f t="shared" si="13"/>
        <v>0</v>
      </c>
      <c r="K59" s="32">
        <f t="shared" si="13"/>
        <v>0</v>
      </c>
      <c r="L59" s="32">
        <f t="shared" si="13"/>
        <v>0</v>
      </c>
      <c r="M59" s="32">
        <f t="shared" si="13"/>
        <v>0</v>
      </c>
      <c r="N59" s="32">
        <f>SUM(D59:M59)</f>
        <v>760452</v>
      </c>
      <c r="O59" s="45">
        <f t="shared" si="7"/>
        <v>50.832352941176474</v>
      </c>
      <c r="P59" s="9"/>
    </row>
    <row r="60" spans="1:119">
      <c r="A60" s="12"/>
      <c r="B60" s="25">
        <v>381</v>
      </c>
      <c r="C60" s="20" t="s">
        <v>72</v>
      </c>
      <c r="D60" s="46">
        <v>222336</v>
      </c>
      <c r="E60" s="46">
        <v>0</v>
      </c>
      <c r="F60" s="46">
        <v>0</v>
      </c>
      <c r="G60" s="46">
        <v>0</v>
      </c>
      <c r="H60" s="46">
        <v>0</v>
      </c>
      <c r="I60" s="46">
        <v>325000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547336</v>
      </c>
      <c r="O60" s="47">
        <f t="shared" si="7"/>
        <v>36.58663101604278</v>
      </c>
      <c r="P60" s="9"/>
    </row>
    <row r="61" spans="1:119">
      <c r="A61" s="12"/>
      <c r="B61" s="25">
        <v>382</v>
      </c>
      <c r="C61" s="20" t="s">
        <v>94</v>
      </c>
      <c r="D61" s="46">
        <v>190500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190500</v>
      </c>
      <c r="O61" s="47">
        <f t="shared" si="7"/>
        <v>12.733957219251337</v>
      </c>
      <c r="P61" s="9"/>
    </row>
    <row r="62" spans="1:119" ht="15.75" thickBot="1">
      <c r="A62" s="12"/>
      <c r="B62" s="25">
        <v>388.1</v>
      </c>
      <c r="C62" s="20" t="s">
        <v>128</v>
      </c>
      <c r="D62" s="46">
        <v>22616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22616</v>
      </c>
      <c r="O62" s="47">
        <f t="shared" si="7"/>
        <v>1.5117647058823529</v>
      </c>
      <c r="P62" s="9"/>
    </row>
    <row r="63" spans="1:119" ht="16.5" thickBot="1">
      <c r="A63" s="14" t="s">
        <v>58</v>
      </c>
      <c r="B63" s="23"/>
      <c r="C63" s="22"/>
      <c r="D63" s="15">
        <f t="shared" ref="D63:M63" si="14">SUM(D5,D16,D27,D38,D48,D51,D59)</f>
        <v>11772478</v>
      </c>
      <c r="E63" s="15">
        <f t="shared" si="14"/>
        <v>1456985</v>
      </c>
      <c r="F63" s="15">
        <f t="shared" si="14"/>
        <v>0</v>
      </c>
      <c r="G63" s="15">
        <f t="shared" si="14"/>
        <v>0</v>
      </c>
      <c r="H63" s="15">
        <f t="shared" si="14"/>
        <v>0</v>
      </c>
      <c r="I63" s="15">
        <f t="shared" si="14"/>
        <v>3839107</v>
      </c>
      <c r="J63" s="15">
        <f t="shared" si="14"/>
        <v>0</v>
      </c>
      <c r="K63" s="15">
        <f t="shared" si="14"/>
        <v>1363081</v>
      </c>
      <c r="L63" s="15">
        <f t="shared" si="14"/>
        <v>0</v>
      </c>
      <c r="M63" s="15">
        <f t="shared" si="14"/>
        <v>0</v>
      </c>
      <c r="N63" s="15">
        <f>SUM(D63:M63)</f>
        <v>18431651</v>
      </c>
      <c r="O63" s="38">
        <f t="shared" si="7"/>
        <v>1232.0622326203209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118" t="s">
        <v>131</v>
      </c>
      <c r="M65" s="118"/>
      <c r="N65" s="118"/>
      <c r="O65" s="43">
        <v>14960</v>
      </c>
    </row>
    <row r="66" spans="1:15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7"/>
    </row>
    <row r="67" spans="1:15" ht="15.75" customHeight="1" thickBot="1">
      <c r="A67" s="120" t="s">
        <v>88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75</v>
      </c>
      <c r="B3" s="108"/>
      <c r="C3" s="109"/>
      <c r="D3" s="128" t="s">
        <v>45</v>
      </c>
      <c r="E3" s="129"/>
      <c r="F3" s="129"/>
      <c r="G3" s="129"/>
      <c r="H3" s="130"/>
      <c r="I3" s="128" t="s">
        <v>46</v>
      </c>
      <c r="J3" s="130"/>
      <c r="K3" s="128" t="s">
        <v>48</v>
      </c>
      <c r="L3" s="130"/>
      <c r="M3" s="36"/>
      <c r="N3" s="37"/>
      <c r="O3" s="131" t="s">
        <v>80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5069724</v>
      </c>
      <c r="E5" s="27">
        <f t="shared" si="0"/>
        <v>1366700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6436424</v>
      </c>
      <c r="O5" s="33">
        <f t="shared" ref="O5:O36" si="1">(N5/O$67)</f>
        <v>434.27730922339924</v>
      </c>
      <c r="P5" s="6"/>
    </row>
    <row r="6" spans="1:133">
      <c r="A6" s="12"/>
      <c r="B6" s="25">
        <v>311</v>
      </c>
      <c r="C6" s="20" t="s">
        <v>3</v>
      </c>
      <c r="D6" s="46">
        <v>3156218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3156218</v>
      </c>
      <c r="O6" s="47">
        <f t="shared" si="1"/>
        <v>212.95580595101546</v>
      </c>
      <c r="P6" s="9"/>
    </row>
    <row r="7" spans="1:133">
      <c r="A7" s="12"/>
      <c r="B7" s="25">
        <v>312.10000000000002</v>
      </c>
      <c r="C7" s="20" t="s">
        <v>97</v>
      </c>
      <c r="D7" s="46">
        <v>260570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260570</v>
      </c>
      <c r="O7" s="47">
        <f t="shared" si="1"/>
        <v>17.581134876189189</v>
      </c>
      <c r="P7" s="9"/>
    </row>
    <row r="8" spans="1:133">
      <c r="A8" s="12"/>
      <c r="B8" s="25">
        <v>312.3</v>
      </c>
      <c r="C8" s="20" t="s">
        <v>11</v>
      </c>
      <c r="D8" s="46">
        <v>19629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19629</v>
      </c>
      <c r="O8" s="47">
        <f t="shared" si="1"/>
        <v>1.3244045610957424</v>
      </c>
      <c r="P8" s="9"/>
    </row>
    <row r="9" spans="1:133">
      <c r="A9" s="12"/>
      <c r="B9" s="25">
        <v>312.52</v>
      </c>
      <c r="C9" s="20" t="s">
        <v>101</v>
      </c>
      <c r="D9" s="46">
        <v>102879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102879</v>
      </c>
      <c r="O9" s="47">
        <f t="shared" si="1"/>
        <v>6.9414344511166588</v>
      </c>
      <c r="P9" s="9"/>
    </row>
    <row r="10" spans="1:133">
      <c r="A10" s="12"/>
      <c r="B10" s="25">
        <v>312.60000000000002</v>
      </c>
      <c r="C10" s="20" t="s">
        <v>13</v>
      </c>
      <c r="D10" s="46">
        <v>0</v>
      </c>
      <c r="E10" s="46">
        <v>1366700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1366700</v>
      </c>
      <c r="O10" s="47">
        <f t="shared" si="1"/>
        <v>92.213750759058087</v>
      </c>
      <c r="P10" s="9"/>
    </row>
    <row r="11" spans="1:133">
      <c r="A11" s="12"/>
      <c r="B11" s="25">
        <v>314.10000000000002</v>
      </c>
      <c r="C11" s="20" t="s">
        <v>14</v>
      </c>
      <c r="D11" s="46">
        <v>978435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978435</v>
      </c>
      <c r="O11" s="47">
        <f t="shared" si="1"/>
        <v>66.016800485797177</v>
      </c>
      <c r="P11" s="9"/>
    </row>
    <row r="12" spans="1:133">
      <c r="A12" s="12"/>
      <c r="B12" s="25">
        <v>314.3</v>
      </c>
      <c r="C12" s="20" t="s">
        <v>15</v>
      </c>
      <c r="D12" s="46">
        <v>178550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178550</v>
      </c>
      <c r="O12" s="47">
        <f t="shared" si="1"/>
        <v>12.047095337696511</v>
      </c>
      <c r="P12" s="9"/>
    </row>
    <row r="13" spans="1:133">
      <c r="A13" s="12"/>
      <c r="B13" s="25">
        <v>314.39999999999998</v>
      </c>
      <c r="C13" s="20" t="s">
        <v>16</v>
      </c>
      <c r="D13" s="46">
        <v>20357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20357</v>
      </c>
      <c r="O13" s="47">
        <f t="shared" si="1"/>
        <v>1.373524053707577</v>
      </c>
      <c r="P13" s="9"/>
    </row>
    <row r="14" spans="1:133">
      <c r="A14" s="12"/>
      <c r="B14" s="25">
        <v>315</v>
      </c>
      <c r="C14" s="20" t="s">
        <v>102</v>
      </c>
      <c r="D14" s="46">
        <v>303110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303110</v>
      </c>
      <c r="O14" s="47">
        <f t="shared" si="1"/>
        <v>20.451386546116996</v>
      </c>
      <c r="P14" s="9"/>
    </row>
    <row r="15" spans="1:133">
      <c r="A15" s="12"/>
      <c r="B15" s="25">
        <v>316</v>
      </c>
      <c r="C15" s="20" t="s">
        <v>103</v>
      </c>
      <c r="D15" s="46">
        <v>49976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49976</v>
      </c>
      <c r="O15" s="47">
        <f t="shared" si="1"/>
        <v>3.3719722016058298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SUM(D17:D26)</f>
        <v>2786354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295678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3082032</v>
      </c>
      <c r="O16" s="45">
        <f t="shared" si="1"/>
        <v>207.95034073274408</v>
      </c>
      <c r="P16" s="10"/>
    </row>
    <row r="17" spans="1:16">
      <c r="A17" s="12"/>
      <c r="B17" s="25">
        <v>322</v>
      </c>
      <c r="C17" s="20" t="s">
        <v>0</v>
      </c>
      <c r="D17" s="46">
        <v>292965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292965</v>
      </c>
      <c r="O17" s="47">
        <f t="shared" si="1"/>
        <v>19.766884825585318</v>
      </c>
      <c r="P17" s="9"/>
    </row>
    <row r="18" spans="1:16">
      <c r="A18" s="12"/>
      <c r="B18" s="25">
        <v>323.10000000000002</v>
      </c>
      <c r="C18" s="20" t="s">
        <v>20</v>
      </c>
      <c r="D18" s="46">
        <v>1162809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5" si="4">SUM(D18:M18)</f>
        <v>1162809</v>
      </c>
      <c r="O18" s="47">
        <f t="shared" si="1"/>
        <v>78.456851764388361</v>
      </c>
      <c r="P18" s="9"/>
    </row>
    <row r="19" spans="1:16">
      <c r="A19" s="12"/>
      <c r="B19" s="25">
        <v>323.39999999999998</v>
      </c>
      <c r="C19" s="20" t="s">
        <v>21</v>
      </c>
      <c r="D19" s="46">
        <v>24387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24387</v>
      </c>
      <c r="O19" s="47">
        <f t="shared" si="1"/>
        <v>1.6454355306659469</v>
      </c>
      <c r="P19" s="9"/>
    </row>
    <row r="20" spans="1:16">
      <c r="A20" s="12"/>
      <c r="B20" s="25">
        <v>323.7</v>
      </c>
      <c r="C20" s="20" t="s">
        <v>22</v>
      </c>
      <c r="D20" s="46">
        <v>203126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203126</v>
      </c>
      <c r="O20" s="47">
        <f t="shared" si="1"/>
        <v>13.705283044328993</v>
      </c>
      <c r="P20" s="9"/>
    </row>
    <row r="21" spans="1:16">
      <c r="A21" s="12"/>
      <c r="B21" s="25">
        <v>324.20999999999998</v>
      </c>
      <c r="C21" s="20" t="s">
        <v>23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40647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40647</v>
      </c>
      <c r="O21" s="47">
        <f t="shared" si="1"/>
        <v>2.742527494770933</v>
      </c>
      <c r="P21" s="9"/>
    </row>
    <row r="22" spans="1:16">
      <c r="A22" s="12"/>
      <c r="B22" s="25">
        <v>324.22000000000003</v>
      </c>
      <c r="C22" s="20" t="s">
        <v>24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255031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255031</v>
      </c>
      <c r="O22" s="47">
        <f t="shared" si="1"/>
        <v>17.20740840699008</v>
      </c>
      <c r="P22" s="9"/>
    </row>
    <row r="23" spans="1:16">
      <c r="A23" s="12"/>
      <c r="B23" s="25">
        <v>324.61</v>
      </c>
      <c r="C23" s="20" t="s">
        <v>25</v>
      </c>
      <c r="D23" s="46">
        <v>157934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157934</v>
      </c>
      <c r="O23" s="47">
        <f t="shared" si="1"/>
        <v>10.656096079886648</v>
      </c>
      <c r="P23" s="9"/>
    </row>
    <row r="24" spans="1:16">
      <c r="A24" s="12"/>
      <c r="B24" s="25">
        <v>325.10000000000002</v>
      </c>
      <c r="C24" s="20" t="s">
        <v>27</v>
      </c>
      <c r="D24" s="46">
        <v>600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600</v>
      </c>
      <c r="O24" s="47">
        <f t="shared" si="1"/>
        <v>4.0483098306457056E-2</v>
      </c>
      <c r="P24" s="9"/>
    </row>
    <row r="25" spans="1:16">
      <c r="A25" s="12"/>
      <c r="B25" s="25">
        <v>325.2</v>
      </c>
      <c r="C25" s="20" t="s">
        <v>28</v>
      </c>
      <c r="D25" s="46">
        <v>740746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740746</v>
      </c>
      <c r="O25" s="47">
        <f t="shared" si="1"/>
        <v>49.979488563524725</v>
      </c>
      <c r="P25" s="9"/>
    </row>
    <row r="26" spans="1:16">
      <c r="A26" s="12"/>
      <c r="B26" s="25">
        <v>329</v>
      </c>
      <c r="C26" s="20" t="s">
        <v>29</v>
      </c>
      <c r="D26" s="46">
        <v>203787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7" si="5">SUM(D26:M26)</f>
        <v>203787</v>
      </c>
      <c r="O26" s="47">
        <f t="shared" si="1"/>
        <v>13.749881924296606</v>
      </c>
      <c r="P26" s="9"/>
    </row>
    <row r="27" spans="1:16" ht="15.75">
      <c r="A27" s="29" t="s">
        <v>31</v>
      </c>
      <c r="B27" s="30"/>
      <c r="C27" s="31"/>
      <c r="D27" s="32">
        <f t="shared" ref="D27:M27" si="6">SUM(D28:D36)</f>
        <v>1949676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1949676</v>
      </c>
      <c r="O27" s="45">
        <f t="shared" si="1"/>
        <v>131.54820862289995</v>
      </c>
      <c r="P27" s="10"/>
    </row>
    <row r="28" spans="1:16">
      <c r="A28" s="12"/>
      <c r="B28" s="25">
        <v>331.2</v>
      </c>
      <c r="C28" s="20" t="s">
        <v>30</v>
      </c>
      <c r="D28" s="46">
        <v>12525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12525</v>
      </c>
      <c r="O28" s="47">
        <f t="shared" si="1"/>
        <v>0.84508467714729096</v>
      </c>
      <c r="P28" s="9"/>
    </row>
    <row r="29" spans="1:16">
      <c r="A29" s="12"/>
      <c r="B29" s="25">
        <v>331.49</v>
      </c>
      <c r="C29" s="20" t="s">
        <v>33</v>
      </c>
      <c r="D29" s="46">
        <v>388700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388700</v>
      </c>
      <c r="O29" s="47">
        <f t="shared" si="1"/>
        <v>26.226300519533094</v>
      </c>
      <c r="P29" s="9"/>
    </row>
    <row r="30" spans="1:16">
      <c r="A30" s="12"/>
      <c r="B30" s="25">
        <v>335.12</v>
      </c>
      <c r="C30" s="20" t="s">
        <v>104</v>
      </c>
      <c r="D30" s="46">
        <v>440592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440592</v>
      </c>
      <c r="O30" s="47">
        <f t="shared" si="1"/>
        <v>29.727548748397545</v>
      </c>
      <c r="P30" s="9"/>
    </row>
    <row r="31" spans="1:16">
      <c r="A31" s="12"/>
      <c r="B31" s="25">
        <v>335.14</v>
      </c>
      <c r="C31" s="20" t="s">
        <v>105</v>
      </c>
      <c r="D31" s="46">
        <v>45441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45441</v>
      </c>
      <c r="O31" s="47">
        <f t="shared" si="1"/>
        <v>3.065987450239525</v>
      </c>
      <c r="P31" s="9"/>
    </row>
    <row r="32" spans="1:16">
      <c r="A32" s="12"/>
      <c r="B32" s="25">
        <v>335.15</v>
      </c>
      <c r="C32" s="20" t="s">
        <v>106</v>
      </c>
      <c r="D32" s="46">
        <v>10733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10733</v>
      </c>
      <c r="O32" s="47">
        <f t="shared" si="1"/>
        <v>0.72417515687200595</v>
      </c>
      <c r="P32" s="9"/>
    </row>
    <row r="33" spans="1:16">
      <c r="A33" s="12"/>
      <c r="B33" s="25">
        <v>335.18</v>
      </c>
      <c r="C33" s="20" t="s">
        <v>107</v>
      </c>
      <c r="D33" s="46">
        <v>852732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852732</v>
      </c>
      <c r="O33" s="47">
        <f t="shared" si="1"/>
        <v>57.535388975102897</v>
      </c>
      <c r="P33" s="9"/>
    </row>
    <row r="34" spans="1:16">
      <c r="A34" s="12"/>
      <c r="B34" s="25">
        <v>335.49</v>
      </c>
      <c r="C34" s="20" t="s">
        <v>40</v>
      </c>
      <c r="D34" s="46">
        <v>60483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60483</v>
      </c>
      <c r="O34" s="47">
        <f t="shared" si="1"/>
        <v>4.0808987247824033</v>
      </c>
      <c r="P34" s="9"/>
    </row>
    <row r="35" spans="1:16">
      <c r="A35" s="12"/>
      <c r="B35" s="25">
        <v>337.7</v>
      </c>
      <c r="C35" s="20" t="s">
        <v>43</v>
      </c>
      <c r="D35" s="46">
        <v>124713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124713</v>
      </c>
      <c r="O35" s="47">
        <f t="shared" si="1"/>
        <v>8.4146143984886308</v>
      </c>
      <c r="P35" s="9"/>
    </row>
    <row r="36" spans="1:16">
      <c r="A36" s="12"/>
      <c r="B36" s="25">
        <v>338</v>
      </c>
      <c r="C36" s="20" t="s">
        <v>44</v>
      </c>
      <c r="D36" s="46">
        <v>13757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13757</v>
      </c>
      <c r="O36" s="47">
        <f t="shared" si="1"/>
        <v>0.92820997233654945</v>
      </c>
      <c r="P36" s="9"/>
    </row>
    <row r="37" spans="1:16" ht="15.75">
      <c r="A37" s="29" t="s">
        <v>49</v>
      </c>
      <c r="B37" s="30"/>
      <c r="C37" s="31"/>
      <c r="D37" s="32">
        <f t="shared" ref="D37:M37" si="7">SUM(D38:D46)</f>
        <v>252829</v>
      </c>
      <c r="E37" s="32">
        <f t="shared" si="7"/>
        <v>0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3210732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 t="shared" si="5"/>
        <v>3463561</v>
      </c>
      <c r="O37" s="45">
        <f t="shared" ref="O37:O65" si="8">(N37/O$67)</f>
        <v>233.69280075568452</v>
      </c>
      <c r="P37" s="10"/>
    </row>
    <row r="38" spans="1:16">
      <c r="A38" s="12"/>
      <c r="B38" s="25">
        <v>342.1</v>
      </c>
      <c r="C38" s="20" t="s">
        <v>52</v>
      </c>
      <c r="D38" s="46">
        <v>100000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6" si="9">SUM(D38:M38)</f>
        <v>100000</v>
      </c>
      <c r="O38" s="47">
        <f t="shared" si="8"/>
        <v>6.7471830510761759</v>
      </c>
      <c r="P38" s="9"/>
    </row>
    <row r="39" spans="1:16">
      <c r="A39" s="12"/>
      <c r="B39" s="25">
        <v>342.9</v>
      </c>
      <c r="C39" s="20" t="s">
        <v>93</v>
      </c>
      <c r="D39" s="46">
        <v>26005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26005</v>
      </c>
      <c r="O39" s="47">
        <f t="shared" si="8"/>
        <v>1.7546049524323595</v>
      </c>
      <c r="P39" s="9"/>
    </row>
    <row r="40" spans="1:16">
      <c r="A40" s="12"/>
      <c r="B40" s="25">
        <v>343.3</v>
      </c>
      <c r="C40" s="20" t="s">
        <v>53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1179920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1179920</v>
      </c>
      <c r="O40" s="47">
        <f t="shared" si="8"/>
        <v>79.611362256258019</v>
      </c>
      <c r="P40" s="9"/>
    </row>
    <row r="41" spans="1:16">
      <c r="A41" s="12"/>
      <c r="B41" s="25">
        <v>343.4</v>
      </c>
      <c r="C41" s="20" t="s">
        <v>54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1170324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1170324</v>
      </c>
      <c r="O41" s="47">
        <f t="shared" si="8"/>
        <v>78.963902570676737</v>
      </c>
      <c r="P41" s="9"/>
    </row>
    <row r="42" spans="1:16">
      <c r="A42" s="12"/>
      <c r="B42" s="25">
        <v>343.5</v>
      </c>
      <c r="C42" s="20" t="s">
        <v>55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860488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860488</v>
      </c>
      <c r="O42" s="47">
        <f t="shared" si="8"/>
        <v>58.058700492544361</v>
      </c>
      <c r="P42" s="9"/>
    </row>
    <row r="43" spans="1:16">
      <c r="A43" s="12"/>
      <c r="B43" s="25">
        <v>344.9</v>
      </c>
      <c r="C43" s="20" t="s">
        <v>108</v>
      </c>
      <c r="D43" s="46">
        <v>116439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116439</v>
      </c>
      <c r="O43" s="47">
        <f t="shared" si="8"/>
        <v>7.8563524728425884</v>
      </c>
      <c r="P43" s="9"/>
    </row>
    <row r="44" spans="1:16">
      <c r="A44" s="12"/>
      <c r="B44" s="25">
        <v>347.1</v>
      </c>
      <c r="C44" s="20" t="s">
        <v>56</v>
      </c>
      <c r="D44" s="46">
        <v>6693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6693</v>
      </c>
      <c r="O44" s="47">
        <f t="shared" si="8"/>
        <v>0.45158896160852846</v>
      </c>
      <c r="P44" s="9"/>
    </row>
    <row r="45" spans="1:16">
      <c r="A45" s="12"/>
      <c r="B45" s="25">
        <v>347.2</v>
      </c>
      <c r="C45" s="20" t="s">
        <v>57</v>
      </c>
      <c r="D45" s="46">
        <v>3080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3080</v>
      </c>
      <c r="O45" s="47">
        <f t="shared" si="8"/>
        <v>0.20781323797314621</v>
      </c>
      <c r="P45" s="9"/>
    </row>
    <row r="46" spans="1:16">
      <c r="A46" s="12"/>
      <c r="B46" s="25">
        <v>349</v>
      </c>
      <c r="C46" s="20" t="s">
        <v>1</v>
      </c>
      <c r="D46" s="46">
        <v>612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612</v>
      </c>
      <c r="O46" s="47">
        <f t="shared" si="8"/>
        <v>4.1292760272586194E-2</v>
      </c>
      <c r="P46" s="9"/>
    </row>
    <row r="47" spans="1:16" ht="15.75">
      <c r="A47" s="29" t="s">
        <v>50</v>
      </c>
      <c r="B47" s="30"/>
      <c r="C47" s="31"/>
      <c r="D47" s="32">
        <f t="shared" ref="D47:M47" si="10">SUM(D48:D50)</f>
        <v>35031</v>
      </c>
      <c r="E47" s="32">
        <f t="shared" si="10"/>
        <v>0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ref="N47:N52" si="11">SUM(D47:M47)</f>
        <v>35031</v>
      </c>
      <c r="O47" s="45">
        <f t="shared" si="8"/>
        <v>2.3636056946224953</v>
      </c>
      <c r="P47" s="10"/>
    </row>
    <row r="48" spans="1:16">
      <c r="A48" s="13"/>
      <c r="B48" s="39">
        <v>351.5</v>
      </c>
      <c r="C48" s="21" t="s">
        <v>60</v>
      </c>
      <c r="D48" s="46">
        <v>23456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23456</v>
      </c>
      <c r="O48" s="47">
        <f t="shared" si="8"/>
        <v>1.5826192564604278</v>
      </c>
      <c r="P48" s="9"/>
    </row>
    <row r="49" spans="1:16">
      <c r="A49" s="13"/>
      <c r="B49" s="39">
        <v>352</v>
      </c>
      <c r="C49" s="21" t="s">
        <v>61</v>
      </c>
      <c r="D49" s="46">
        <v>4096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4096</v>
      </c>
      <c r="O49" s="47">
        <f t="shared" si="8"/>
        <v>0.27636461777208016</v>
      </c>
      <c r="P49" s="9"/>
    </row>
    <row r="50" spans="1:16">
      <c r="A50" s="13"/>
      <c r="B50" s="39">
        <v>354</v>
      </c>
      <c r="C50" s="21" t="s">
        <v>62</v>
      </c>
      <c r="D50" s="46">
        <v>7479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7479</v>
      </c>
      <c r="O50" s="47">
        <f t="shared" si="8"/>
        <v>0.50462182038998715</v>
      </c>
      <c r="P50" s="9"/>
    </row>
    <row r="51" spans="1:16" ht="15.75">
      <c r="A51" s="29" t="s">
        <v>4</v>
      </c>
      <c r="B51" s="30"/>
      <c r="C51" s="31"/>
      <c r="D51" s="32">
        <f t="shared" ref="D51:M51" si="12">SUM(D52:D60)</f>
        <v>327078</v>
      </c>
      <c r="E51" s="32">
        <f t="shared" si="12"/>
        <v>1114</v>
      </c>
      <c r="F51" s="32">
        <f t="shared" si="12"/>
        <v>0</v>
      </c>
      <c r="G51" s="32">
        <f t="shared" si="12"/>
        <v>0</v>
      </c>
      <c r="H51" s="32">
        <f t="shared" si="12"/>
        <v>0</v>
      </c>
      <c r="I51" s="32">
        <f t="shared" si="12"/>
        <v>40596</v>
      </c>
      <c r="J51" s="32">
        <f t="shared" si="12"/>
        <v>0</v>
      </c>
      <c r="K51" s="32">
        <f t="shared" si="12"/>
        <v>1481000</v>
      </c>
      <c r="L51" s="32">
        <f t="shared" si="12"/>
        <v>0</v>
      </c>
      <c r="M51" s="32">
        <f t="shared" si="12"/>
        <v>0</v>
      </c>
      <c r="N51" s="32">
        <f t="shared" si="11"/>
        <v>1849788</v>
      </c>
      <c r="O51" s="45">
        <f t="shared" si="8"/>
        <v>124.80858241684096</v>
      </c>
      <c r="P51" s="10"/>
    </row>
    <row r="52" spans="1:16">
      <c r="A52" s="12"/>
      <c r="B52" s="25">
        <v>361.1</v>
      </c>
      <c r="C52" s="20" t="s">
        <v>64</v>
      </c>
      <c r="D52" s="46">
        <v>42008</v>
      </c>
      <c r="E52" s="46">
        <v>1114</v>
      </c>
      <c r="F52" s="46">
        <v>0</v>
      </c>
      <c r="G52" s="46">
        <v>0</v>
      </c>
      <c r="H52" s="46">
        <v>0</v>
      </c>
      <c r="I52" s="46">
        <v>30604</v>
      </c>
      <c r="J52" s="46">
        <v>0</v>
      </c>
      <c r="K52" s="46">
        <v>2852</v>
      </c>
      <c r="L52" s="46">
        <v>0</v>
      </c>
      <c r="M52" s="46">
        <v>0</v>
      </c>
      <c r="N52" s="46">
        <f t="shared" si="11"/>
        <v>76578</v>
      </c>
      <c r="O52" s="47">
        <f t="shared" si="8"/>
        <v>5.1668578368531142</v>
      </c>
      <c r="P52" s="9"/>
    </row>
    <row r="53" spans="1:16">
      <c r="A53" s="12"/>
      <c r="B53" s="25">
        <v>361.2</v>
      </c>
      <c r="C53" s="20" t="s">
        <v>65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345056</v>
      </c>
      <c r="L53" s="46">
        <v>0</v>
      </c>
      <c r="M53" s="46">
        <v>0</v>
      </c>
      <c r="N53" s="46">
        <f t="shared" ref="N53:N60" si="13">SUM(D53:M53)</f>
        <v>345056</v>
      </c>
      <c r="O53" s="47">
        <f t="shared" si="8"/>
        <v>23.281559948721409</v>
      </c>
      <c r="P53" s="9"/>
    </row>
    <row r="54" spans="1:16">
      <c r="A54" s="12"/>
      <c r="B54" s="25">
        <v>361.3</v>
      </c>
      <c r="C54" s="20" t="s">
        <v>66</v>
      </c>
      <c r="D54" s="46">
        <v>12765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12765</v>
      </c>
      <c r="O54" s="47">
        <f t="shared" si="8"/>
        <v>0.86127791646987384</v>
      </c>
      <c r="P54" s="9"/>
    </row>
    <row r="55" spans="1:16">
      <c r="A55" s="12"/>
      <c r="B55" s="25">
        <v>361.4</v>
      </c>
      <c r="C55" s="20" t="s">
        <v>109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668718</v>
      </c>
      <c r="L55" s="46">
        <v>0</v>
      </c>
      <c r="M55" s="46">
        <v>0</v>
      </c>
      <c r="N55" s="46">
        <f t="shared" si="13"/>
        <v>668718</v>
      </c>
      <c r="O55" s="47">
        <f t="shared" si="8"/>
        <v>45.119627555495583</v>
      </c>
      <c r="P55" s="9"/>
    </row>
    <row r="56" spans="1:16">
      <c r="A56" s="12"/>
      <c r="B56" s="25">
        <v>362</v>
      </c>
      <c r="C56" s="20" t="s">
        <v>67</v>
      </c>
      <c r="D56" s="46">
        <v>52675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52675</v>
      </c>
      <c r="O56" s="47">
        <f t="shared" si="8"/>
        <v>3.5540786721543753</v>
      </c>
      <c r="P56" s="9"/>
    </row>
    <row r="57" spans="1:16">
      <c r="A57" s="12"/>
      <c r="B57" s="25">
        <v>364</v>
      </c>
      <c r="C57" s="20" t="s">
        <v>123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9992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9992</v>
      </c>
      <c r="O57" s="47">
        <f t="shared" si="8"/>
        <v>0.67417853046353149</v>
      </c>
      <c r="P57" s="9"/>
    </row>
    <row r="58" spans="1:16">
      <c r="A58" s="12"/>
      <c r="B58" s="25">
        <v>366</v>
      </c>
      <c r="C58" s="20" t="s">
        <v>69</v>
      </c>
      <c r="D58" s="46">
        <v>47743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47743</v>
      </c>
      <c r="O58" s="47">
        <f t="shared" si="8"/>
        <v>3.2213076040752986</v>
      </c>
      <c r="P58" s="9"/>
    </row>
    <row r="59" spans="1:16">
      <c r="A59" s="12"/>
      <c r="B59" s="25">
        <v>368</v>
      </c>
      <c r="C59" s="20" t="s">
        <v>70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464374</v>
      </c>
      <c r="L59" s="46">
        <v>0</v>
      </c>
      <c r="M59" s="46">
        <v>0</v>
      </c>
      <c r="N59" s="46">
        <f t="shared" si="13"/>
        <v>464374</v>
      </c>
      <c r="O59" s="47">
        <f t="shared" si="8"/>
        <v>31.332163821604482</v>
      </c>
      <c r="P59" s="9"/>
    </row>
    <row r="60" spans="1:16">
      <c r="A60" s="12"/>
      <c r="B60" s="25">
        <v>369.9</v>
      </c>
      <c r="C60" s="20" t="s">
        <v>71</v>
      </c>
      <c r="D60" s="46">
        <v>171887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171887</v>
      </c>
      <c r="O60" s="47">
        <f t="shared" si="8"/>
        <v>11.597530531003306</v>
      </c>
      <c r="P60" s="9"/>
    </row>
    <row r="61" spans="1:16" ht="15.75">
      <c r="A61" s="29" t="s">
        <v>51</v>
      </c>
      <c r="B61" s="30"/>
      <c r="C61" s="31"/>
      <c r="D61" s="32">
        <f t="shared" ref="D61:M61" si="14">SUM(D62:D64)</f>
        <v>1786413</v>
      </c>
      <c r="E61" s="32">
        <f t="shared" si="14"/>
        <v>0</v>
      </c>
      <c r="F61" s="32">
        <f t="shared" si="14"/>
        <v>0</v>
      </c>
      <c r="G61" s="32">
        <f t="shared" si="14"/>
        <v>0</v>
      </c>
      <c r="H61" s="32">
        <f t="shared" si="14"/>
        <v>0</v>
      </c>
      <c r="I61" s="32">
        <f t="shared" si="14"/>
        <v>0</v>
      </c>
      <c r="J61" s="32">
        <f t="shared" si="14"/>
        <v>0</v>
      </c>
      <c r="K61" s="32">
        <f t="shared" si="14"/>
        <v>0</v>
      </c>
      <c r="L61" s="32">
        <f t="shared" si="14"/>
        <v>0</v>
      </c>
      <c r="M61" s="32">
        <f t="shared" si="14"/>
        <v>0</v>
      </c>
      <c r="N61" s="32">
        <f>SUM(D61:M61)</f>
        <v>1786413</v>
      </c>
      <c r="O61" s="45">
        <f t="shared" si="8"/>
        <v>120.53255515822144</v>
      </c>
      <c r="P61" s="9"/>
    </row>
    <row r="62" spans="1:16">
      <c r="A62" s="12"/>
      <c r="B62" s="25">
        <v>381</v>
      </c>
      <c r="C62" s="20" t="s">
        <v>72</v>
      </c>
      <c r="D62" s="46">
        <v>1635831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1635831</v>
      </c>
      <c r="O62" s="47">
        <f t="shared" si="8"/>
        <v>110.37251197624991</v>
      </c>
      <c r="P62" s="9"/>
    </row>
    <row r="63" spans="1:16">
      <c r="A63" s="12"/>
      <c r="B63" s="25">
        <v>382</v>
      </c>
      <c r="C63" s="20" t="s">
        <v>94</v>
      </c>
      <c r="D63" s="46">
        <v>141500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141500</v>
      </c>
      <c r="O63" s="47">
        <f t="shared" si="8"/>
        <v>9.5472640172727878</v>
      </c>
      <c r="P63" s="9"/>
    </row>
    <row r="64" spans="1:16" ht="15.75" thickBot="1">
      <c r="A64" s="12"/>
      <c r="B64" s="25">
        <v>388.1</v>
      </c>
      <c r="C64" s="20" t="s">
        <v>128</v>
      </c>
      <c r="D64" s="46">
        <v>9082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9082</v>
      </c>
      <c r="O64" s="47">
        <f t="shared" si="8"/>
        <v>0.61277916469873828</v>
      </c>
      <c r="P64" s="9"/>
    </row>
    <row r="65" spans="1:119" ht="16.5" thickBot="1">
      <c r="A65" s="14" t="s">
        <v>58</v>
      </c>
      <c r="B65" s="23"/>
      <c r="C65" s="22"/>
      <c r="D65" s="15">
        <f t="shared" ref="D65:M65" si="15">SUM(D5,D16,D27,D37,D47,D51,D61)</f>
        <v>12207105</v>
      </c>
      <c r="E65" s="15">
        <f t="shared" si="15"/>
        <v>1367814</v>
      </c>
      <c r="F65" s="15">
        <f t="shared" si="15"/>
        <v>0</v>
      </c>
      <c r="G65" s="15">
        <f t="shared" si="15"/>
        <v>0</v>
      </c>
      <c r="H65" s="15">
        <f t="shared" si="15"/>
        <v>0</v>
      </c>
      <c r="I65" s="15">
        <f t="shared" si="15"/>
        <v>3547006</v>
      </c>
      <c r="J65" s="15">
        <f t="shared" si="15"/>
        <v>0</v>
      </c>
      <c r="K65" s="15">
        <f t="shared" si="15"/>
        <v>1481000</v>
      </c>
      <c r="L65" s="15">
        <f t="shared" si="15"/>
        <v>0</v>
      </c>
      <c r="M65" s="15">
        <f t="shared" si="15"/>
        <v>0</v>
      </c>
      <c r="N65" s="15">
        <f>SUM(D65:M65)</f>
        <v>18602925</v>
      </c>
      <c r="O65" s="38">
        <f t="shared" si="8"/>
        <v>1255.1734026044126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118" t="s">
        <v>129</v>
      </c>
      <c r="M67" s="118"/>
      <c r="N67" s="118"/>
      <c r="O67" s="43">
        <v>14821</v>
      </c>
    </row>
    <row r="68" spans="1:119">
      <c r="A68" s="11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7"/>
    </row>
    <row r="69" spans="1:119" ht="15.75" customHeight="1" thickBot="1">
      <c r="A69" s="120" t="s">
        <v>88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75</v>
      </c>
      <c r="B3" s="108"/>
      <c r="C3" s="109"/>
      <c r="D3" s="128" t="s">
        <v>45</v>
      </c>
      <c r="E3" s="129"/>
      <c r="F3" s="129"/>
      <c r="G3" s="129"/>
      <c r="H3" s="130"/>
      <c r="I3" s="128" t="s">
        <v>46</v>
      </c>
      <c r="J3" s="130"/>
      <c r="K3" s="128" t="s">
        <v>48</v>
      </c>
      <c r="L3" s="130"/>
      <c r="M3" s="36"/>
      <c r="N3" s="37"/>
      <c r="O3" s="131" t="s">
        <v>80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5499596</v>
      </c>
      <c r="E5" s="27">
        <f t="shared" si="0"/>
        <v>1323561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6823157</v>
      </c>
      <c r="O5" s="33">
        <f t="shared" ref="O5:O36" si="1">(N5/O$66)</f>
        <v>464.57118540205624</v>
      </c>
      <c r="P5" s="6"/>
    </row>
    <row r="6" spans="1:133">
      <c r="A6" s="12"/>
      <c r="B6" s="25">
        <v>311</v>
      </c>
      <c r="C6" s="20" t="s">
        <v>3</v>
      </c>
      <c r="D6" s="46">
        <v>3118280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3118280</v>
      </c>
      <c r="O6" s="47">
        <f t="shared" si="1"/>
        <v>212.31565329883571</v>
      </c>
      <c r="P6" s="9"/>
    </row>
    <row r="7" spans="1:133">
      <c r="A7" s="12"/>
      <c r="B7" s="25">
        <v>312.10000000000002</v>
      </c>
      <c r="C7" s="20" t="s">
        <v>97</v>
      </c>
      <c r="D7" s="46">
        <v>218404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218404</v>
      </c>
      <c r="O7" s="47">
        <f t="shared" si="1"/>
        <v>14.87056580649554</v>
      </c>
      <c r="P7" s="9"/>
    </row>
    <row r="8" spans="1:133">
      <c r="A8" s="12"/>
      <c r="B8" s="25">
        <v>312.3</v>
      </c>
      <c r="C8" s="20" t="s">
        <v>11</v>
      </c>
      <c r="D8" s="46">
        <v>19129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19129</v>
      </c>
      <c r="O8" s="47">
        <f t="shared" si="1"/>
        <v>1.3024443385306734</v>
      </c>
      <c r="P8" s="9"/>
    </row>
    <row r="9" spans="1:133">
      <c r="A9" s="12"/>
      <c r="B9" s="25">
        <v>312.52</v>
      </c>
      <c r="C9" s="20" t="s">
        <v>101</v>
      </c>
      <c r="D9" s="46">
        <v>101651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101651</v>
      </c>
      <c r="O9" s="47">
        <f t="shared" si="1"/>
        <v>6.921154762715326</v>
      </c>
      <c r="P9" s="9"/>
    </row>
    <row r="10" spans="1:133">
      <c r="A10" s="12"/>
      <c r="B10" s="25">
        <v>312.60000000000002</v>
      </c>
      <c r="C10" s="20" t="s">
        <v>13</v>
      </c>
      <c r="D10" s="46">
        <v>0</v>
      </c>
      <c r="E10" s="46">
        <v>1323561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1323561</v>
      </c>
      <c r="O10" s="47">
        <f t="shared" si="1"/>
        <v>90.117859331381496</v>
      </c>
      <c r="P10" s="9"/>
    </row>
    <row r="11" spans="1:133">
      <c r="A11" s="12"/>
      <c r="B11" s="25">
        <v>314.10000000000002</v>
      </c>
      <c r="C11" s="20" t="s">
        <v>14</v>
      </c>
      <c r="D11" s="46">
        <v>975687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975687</v>
      </c>
      <c r="O11" s="47">
        <f t="shared" si="1"/>
        <v>66.432014706883635</v>
      </c>
      <c r="P11" s="9"/>
    </row>
    <row r="12" spans="1:133">
      <c r="A12" s="12"/>
      <c r="B12" s="25">
        <v>314.3</v>
      </c>
      <c r="C12" s="20" t="s">
        <v>15</v>
      </c>
      <c r="D12" s="46">
        <v>184488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184488</v>
      </c>
      <c r="O12" s="47">
        <f t="shared" si="1"/>
        <v>12.561312725539592</v>
      </c>
      <c r="P12" s="9"/>
    </row>
    <row r="13" spans="1:133">
      <c r="A13" s="12"/>
      <c r="B13" s="25">
        <v>314.39999999999998</v>
      </c>
      <c r="C13" s="20" t="s">
        <v>16</v>
      </c>
      <c r="D13" s="46">
        <v>20214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20214</v>
      </c>
      <c r="O13" s="47">
        <f t="shared" si="1"/>
        <v>1.3763191938448969</v>
      </c>
      <c r="P13" s="9"/>
    </row>
    <row r="14" spans="1:133">
      <c r="A14" s="12"/>
      <c r="B14" s="25">
        <v>315</v>
      </c>
      <c r="C14" s="20" t="s">
        <v>102</v>
      </c>
      <c r="D14" s="46">
        <v>812314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812314</v>
      </c>
      <c r="O14" s="47">
        <f t="shared" si="1"/>
        <v>55.308367944440661</v>
      </c>
      <c r="P14" s="9"/>
    </row>
    <row r="15" spans="1:133">
      <c r="A15" s="12"/>
      <c r="B15" s="25">
        <v>316</v>
      </c>
      <c r="C15" s="20" t="s">
        <v>103</v>
      </c>
      <c r="D15" s="46">
        <v>49429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49429</v>
      </c>
      <c r="O15" s="47">
        <f t="shared" si="1"/>
        <v>3.3654932933887109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SUM(D17:D27)</f>
        <v>2637031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39670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2676701</v>
      </c>
      <c r="O16" s="45">
        <f t="shared" si="1"/>
        <v>182.2496765847348</v>
      </c>
      <c r="P16" s="10"/>
    </row>
    <row r="17" spans="1:16">
      <c r="A17" s="12"/>
      <c r="B17" s="25">
        <v>322</v>
      </c>
      <c r="C17" s="20" t="s">
        <v>0</v>
      </c>
      <c r="D17" s="46">
        <v>269850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269850</v>
      </c>
      <c r="O17" s="47">
        <f t="shared" si="1"/>
        <v>18.373391434602031</v>
      </c>
      <c r="P17" s="9"/>
    </row>
    <row r="18" spans="1:16">
      <c r="A18" s="12"/>
      <c r="B18" s="25">
        <v>323.10000000000002</v>
      </c>
      <c r="C18" s="20" t="s">
        <v>20</v>
      </c>
      <c r="D18" s="46">
        <v>1170898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6" si="4">SUM(D18:M18)</f>
        <v>1170898</v>
      </c>
      <c r="O18" s="47">
        <f t="shared" si="1"/>
        <v>79.723428882685369</v>
      </c>
      <c r="P18" s="9"/>
    </row>
    <row r="19" spans="1:16">
      <c r="A19" s="12"/>
      <c r="B19" s="25">
        <v>323.39999999999998</v>
      </c>
      <c r="C19" s="20" t="s">
        <v>21</v>
      </c>
      <c r="D19" s="46">
        <v>25504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25504</v>
      </c>
      <c r="O19" s="47">
        <f t="shared" si="1"/>
        <v>1.7365016681418941</v>
      </c>
      <c r="P19" s="9"/>
    </row>
    <row r="20" spans="1:16">
      <c r="A20" s="12"/>
      <c r="B20" s="25">
        <v>323.7</v>
      </c>
      <c r="C20" s="20" t="s">
        <v>22</v>
      </c>
      <c r="D20" s="46">
        <v>187459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187459</v>
      </c>
      <c r="O20" s="47">
        <f t="shared" si="1"/>
        <v>12.763600462994486</v>
      </c>
      <c r="P20" s="9"/>
    </row>
    <row r="21" spans="1:16">
      <c r="A21" s="12"/>
      <c r="B21" s="25">
        <v>324.20999999999998</v>
      </c>
      <c r="C21" s="20" t="s">
        <v>23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19487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19487</v>
      </c>
      <c r="O21" s="47">
        <f t="shared" si="1"/>
        <v>1.3268196364131546</v>
      </c>
      <c r="P21" s="9"/>
    </row>
    <row r="22" spans="1:16">
      <c r="A22" s="12"/>
      <c r="B22" s="25">
        <v>324.22000000000003</v>
      </c>
      <c r="C22" s="20" t="s">
        <v>24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20183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20183</v>
      </c>
      <c r="O22" s="47">
        <f t="shared" si="1"/>
        <v>1.3742084836930619</v>
      </c>
      <c r="P22" s="9"/>
    </row>
    <row r="23" spans="1:16">
      <c r="A23" s="12"/>
      <c r="B23" s="25">
        <v>324.61</v>
      </c>
      <c r="C23" s="20" t="s">
        <v>25</v>
      </c>
      <c r="D23" s="46">
        <v>119812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119812</v>
      </c>
      <c r="O23" s="47">
        <f t="shared" si="1"/>
        <v>8.1576904745693479</v>
      </c>
      <c r="P23" s="9"/>
    </row>
    <row r="24" spans="1:16">
      <c r="A24" s="12"/>
      <c r="B24" s="25">
        <v>324.70999999999998</v>
      </c>
      <c r="C24" s="20" t="s">
        <v>26</v>
      </c>
      <c r="D24" s="46">
        <v>9650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9650</v>
      </c>
      <c r="O24" s="47">
        <f t="shared" si="1"/>
        <v>0.657043644038946</v>
      </c>
      <c r="P24" s="9"/>
    </row>
    <row r="25" spans="1:16">
      <c r="A25" s="12"/>
      <c r="B25" s="25">
        <v>325.10000000000002</v>
      </c>
      <c r="C25" s="20" t="s">
        <v>27</v>
      </c>
      <c r="D25" s="46">
        <v>600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600</v>
      </c>
      <c r="O25" s="47">
        <f t="shared" si="1"/>
        <v>4.085245455164431E-2</v>
      </c>
      <c r="P25" s="9"/>
    </row>
    <row r="26" spans="1:16">
      <c r="A26" s="12"/>
      <c r="B26" s="25">
        <v>325.2</v>
      </c>
      <c r="C26" s="20" t="s">
        <v>28</v>
      </c>
      <c r="D26" s="46">
        <v>735334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735334</v>
      </c>
      <c r="O26" s="47">
        <f t="shared" si="1"/>
        <v>50.066998025464699</v>
      </c>
      <c r="P26" s="9"/>
    </row>
    <row r="27" spans="1:16">
      <c r="A27" s="12"/>
      <c r="B27" s="25">
        <v>329</v>
      </c>
      <c r="C27" s="20" t="s">
        <v>29</v>
      </c>
      <c r="D27" s="46">
        <v>117924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8" si="5">SUM(D27:M27)</f>
        <v>117924</v>
      </c>
      <c r="O27" s="47">
        <f t="shared" si="1"/>
        <v>8.0291414175801723</v>
      </c>
      <c r="P27" s="9"/>
    </row>
    <row r="28" spans="1:16" ht="15.75">
      <c r="A28" s="29" t="s">
        <v>31</v>
      </c>
      <c r="B28" s="30"/>
      <c r="C28" s="31"/>
      <c r="D28" s="32">
        <f t="shared" ref="D28:M28" si="6">SUM(D29:D37)</f>
        <v>1530756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44">
        <f t="shared" si="5"/>
        <v>1530756</v>
      </c>
      <c r="O28" s="45">
        <f t="shared" si="1"/>
        <v>104.22523319942806</v>
      </c>
      <c r="P28" s="10"/>
    </row>
    <row r="29" spans="1:16">
      <c r="A29" s="12"/>
      <c r="B29" s="25">
        <v>331.2</v>
      </c>
      <c r="C29" s="20" t="s">
        <v>30</v>
      </c>
      <c r="D29" s="46">
        <v>8659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8659</v>
      </c>
      <c r="O29" s="47">
        <f t="shared" si="1"/>
        <v>0.58956900660448019</v>
      </c>
      <c r="P29" s="9"/>
    </row>
    <row r="30" spans="1:16">
      <c r="A30" s="12"/>
      <c r="B30" s="25">
        <v>331.49</v>
      </c>
      <c r="C30" s="20" t="s">
        <v>33</v>
      </c>
      <c r="D30" s="46">
        <v>37305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37305</v>
      </c>
      <c r="O30" s="47">
        <f t="shared" si="1"/>
        <v>2.5400013617484851</v>
      </c>
      <c r="P30" s="9"/>
    </row>
    <row r="31" spans="1:16">
      <c r="A31" s="12"/>
      <c r="B31" s="25">
        <v>335.12</v>
      </c>
      <c r="C31" s="20" t="s">
        <v>104</v>
      </c>
      <c r="D31" s="46">
        <v>415885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415885</v>
      </c>
      <c r="O31" s="47">
        <f t="shared" si="1"/>
        <v>28.316538435350992</v>
      </c>
      <c r="P31" s="9"/>
    </row>
    <row r="32" spans="1:16">
      <c r="A32" s="12"/>
      <c r="B32" s="25">
        <v>335.14</v>
      </c>
      <c r="C32" s="20" t="s">
        <v>105</v>
      </c>
      <c r="D32" s="46">
        <v>44846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44846</v>
      </c>
      <c r="O32" s="47">
        <f t="shared" si="1"/>
        <v>3.0534486280384012</v>
      </c>
      <c r="P32" s="9"/>
    </row>
    <row r="33" spans="1:16">
      <c r="A33" s="12"/>
      <c r="B33" s="25">
        <v>335.15</v>
      </c>
      <c r="C33" s="20" t="s">
        <v>106</v>
      </c>
      <c r="D33" s="46">
        <v>10414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10414</v>
      </c>
      <c r="O33" s="47">
        <f t="shared" si="1"/>
        <v>0.70906243616803977</v>
      </c>
      <c r="P33" s="9"/>
    </row>
    <row r="34" spans="1:16">
      <c r="A34" s="12"/>
      <c r="B34" s="25">
        <v>335.18</v>
      </c>
      <c r="C34" s="20" t="s">
        <v>107</v>
      </c>
      <c r="D34" s="46">
        <v>822900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822900</v>
      </c>
      <c r="O34" s="47">
        <f t="shared" si="1"/>
        <v>56.029141417580171</v>
      </c>
      <c r="P34" s="9"/>
    </row>
    <row r="35" spans="1:16">
      <c r="A35" s="12"/>
      <c r="B35" s="25">
        <v>335.49</v>
      </c>
      <c r="C35" s="20" t="s">
        <v>40</v>
      </c>
      <c r="D35" s="46">
        <v>59349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59349</v>
      </c>
      <c r="O35" s="47">
        <f t="shared" si="1"/>
        <v>4.0409205419758969</v>
      </c>
      <c r="P35" s="9"/>
    </row>
    <row r="36" spans="1:16">
      <c r="A36" s="12"/>
      <c r="B36" s="25">
        <v>337.7</v>
      </c>
      <c r="C36" s="20" t="s">
        <v>43</v>
      </c>
      <c r="D36" s="46">
        <v>117439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117439</v>
      </c>
      <c r="O36" s="47">
        <f t="shared" si="1"/>
        <v>7.9961190168175937</v>
      </c>
      <c r="P36" s="9"/>
    </row>
    <row r="37" spans="1:16">
      <c r="A37" s="12"/>
      <c r="B37" s="25">
        <v>338</v>
      </c>
      <c r="C37" s="20" t="s">
        <v>44</v>
      </c>
      <c r="D37" s="46">
        <v>13959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13959</v>
      </c>
      <c r="O37" s="47">
        <f t="shared" ref="O37:O64" si="7">(N37/O$66)</f>
        <v>0.95043235514400493</v>
      </c>
      <c r="P37" s="9"/>
    </row>
    <row r="38" spans="1:16" ht="15.75">
      <c r="A38" s="29" t="s">
        <v>49</v>
      </c>
      <c r="B38" s="30"/>
      <c r="C38" s="31"/>
      <c r="D38" s="32">
        <f t="shared" ref="D38:M38" si="8">SUM(D39:D47)</f>
        <v>185214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3163105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5"/>
        <v>3348319</v>
      </c>
      <c r="O38" s="45">
        <f t="shared" si="7"/>
        <v>227.97841628651187</v>
      </c>
      <c r="P38" s="10"/>
    </row>
    <row r="39" spans="1:16">
      <c r="A39" s="12"/>
      <c r="B39" s="25">
        <v>342.1</v>
      </c>
      <c r="C39" s="20" t="s">
        <v>52</v>
      </c>
      <c r="D39" s="46">
        <v>125134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7" si="9">SUM(D39:M39)</f>
        <v>125134</v>
      </c>
      <c r="O39" s="47">
        <f t="shared" si="7"/>
        <v>8.5200517464424319</v>
      </c>
      <c r="P39" s="9"/>
    </row>
    <row r="40" spans="1:16">
      <c r="A40" s="12"/>
      <c r="B40" s="25">
        <v>342.9</v>
      </c>
      <c r="C40" s="20" t="s">
        <v>93</v>
      </c>
      <c r="D40" s="46">
        <v>15114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15114</v>
      </c>
      <c r="O40" s="47">
        <f t="shared" si="7"/>
        <v>1.0290733301559203</v>
      </c>
      <c r="P40" s="9"/>
    </row>
    <row r="41" spans="1:16">
      <c r="A41" s="12"/>
      <c r="B41" s="25">
        <v>343.3</v>
      </c>
      <c r="C41" s="20" t="s">
        <v>53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1165389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1165389</v>
      </c>
      <c r="O41" s="47">
        <f t="shared" si="7"/>
        <v>79.348335262477022</v>
      </c>
      <c r="P41" s="9"/>
    </row>
    <row r="42" spans="1:16">
      <c r="A42" s="12"/>
      <c r="B42" s="25">
        <v>343.4</v>
      </c>
      <c r="C42" s="20" t="s">
        <v>54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1155701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1155701</v>
      </c>
      <c r="O42" s="47">
        <f t="shared" si="7"/>
        <v>78.688704296316473</v>
      </c>
      <c r="P42" s="9"/>
    </row>
    <row r="43" spans="1:16">
      <c r="A43" s="12"/>
      <c r="B43" s="25">
        <v>343.5</v>
      </c>
      <c r="C43" s="20" t="s">
        <v>55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842015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842015</v>
      </c>
      <c r="O43" s="47">
        <f t="shared" si="7"/>
        <v>57.330632532171308</v>
      </c>
      <c r="P43" s="9"/>
    </row>
    <row r="44" spans="1:16">
      <c r="A44" s="12"/>
      <c r="B44" s="25">
        <v>344.9</v>
      </c>
      <c r="C44" s="20" t="s">
        <v>108</v>
      </c>
      <c r="D44" s="46">
        <v>33798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33798</v>
      </c>
      <c r="O44" s="47">
        <f t="shared" si="7"/>
        <v>2.301218764894124</v>
      </c>
      <c r="P44" s="9"/>
    </row>
    <row r="45" spans="1:16">
      <c r="A45" s="12"/>
      <c r="B45" s="25">
        <v>347.1</v>
      </c>
      <c r="C45" s="20" t="s">
        <v>56</v>
      </c>
      <c r="D45" s="46">
        <v>7546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7546</v>
      </c>
      <c r="O45" s="47">
        <f t="shared" si="7"/>
        <v>0.51378770341117996</v>
      </c>
      <c r="P45" s="9"/>
    </row>
    <row r="46" spans="1:16">
      <c r="A46" s="12"/>
      <c r="B46" s="25">
        <v>347.2</v>
      </c>
      <c r="C46" s="20" t="s">
        <v>57</v>
      </c>
      <c r="D46" s="46">
        <v>2641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2641</v>
      </c>
      <c r="O46" s="47">
        <f t="shared" si="7"/>
        <v>0.17981888745148772</v>
      </c>
      <c r="P46" s="9"/>
    </row>
    <row r="47" spans="1:16">
      <c r="A47" s="12"/>
      <c r="B47" s="25">
        <v>349</v>
      </c>
      <c r="C47" s="20" t="s">
        <v>1</v>
      </c>
      <c r="D47" s="46">
        <v>981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981</v>
      </c>
      <c r="O47" s="47">
        <f t="shared" si="7"/>
        <v>6.6793763191938443E-2</v>
      </c>
      <c r="P47" s="9"/>
    </row>
    <row r="48" spans="1:16" ht="15.75">
      <c r="A48" s="29" t="s">
        <v>50</v>
      </c>
      <c r="B48" s="30"/>
      <c r="C48" s="31"/>
      <c r="D48" s="32">
        <f t="shared" ref="D48:M48" si="10">SUM(D49:D51)</f>
        <v>30624</v>
      </c>
      <c r="E48" s="32">
        <f t="shared" si="10"/>
        <v>0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ref="N48:N53" si="11">SUM(D48:M48)</f>
        <v>30624</v>
      </c>
      <c r="O48" s="45">
        <f t="shared" si="7"/>
        <v>2.0851092803159257</v>
      </c>
      <c r="P48" s="10"/>
    </row>
    <row r="49" spans="1:119">
      <c r="A49" s="13"/>
      <c r="B49" s="39">
        <v>351.5</v>
      </c>
      <c r="C49" s="21" t="s">
        <v>60</v>
      </c>
      <c r="D49" s="46">
        <v>24603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24603</v>
      </c>
      <c r="O49" s="47">
        <f t="shared" si="7"/>
        <v>1.675154898890175</v>
      </c>
      <c r="P49" s="9"/>
    </row>
    <row r="50" spans="1:119">
      <c r="A50" s="13"/>
      <c r="B50" s="39">
        <v>352</v>
      </c>
      <c r="C50" s="21" t="s">
        <v>61</v>
      </c>
      <c r="D50" s="46">
        <v>3630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3630</v>
      </c>
      <c r="O50" s="47">
        <f t="shared" si="7"/>
        <v>0.24715735003744807</v>
      </c>
      <c r="P50" s="9"/>
    </row>
    <row r="51" spans="1:119">
      <c r="A51" s="13"/>
      <c r="B51" s="39">
        <v>354</v>
      </c>
      <c r="C51" s="21" t="s">
        <v>62</v>
      </c>
      <c r="D51" s="46">
        <v>2391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2391</v>
      </c>
      <c r="O51" s="47">
        <f t="shared" si="7"/>
        <v>0.16279703138830259</v>
      </c>
      <c r="P51" s="9"/>
    </row>
    <row r="52" spans="1:119" ht="15.75">
      <c r="A52" s="29" t="s">
        <v>4</v>
      </c>
      <c r="B52" s="30"/>
      <c r="C52" s="31"/>
      <c r="D52" s="32">
        <f t="shared" ref="D52:M52" si="12">SUM(D53:D60)</f>
        <v>243918</v>
      </c>
      <c r="E52" s="32">
        <f t="shared" si="12"/>
        <v>526</v>
      </c>
      <c r="F52" s="32">
        <f t="shared" si="12"/>
        <v>0</v>
      </c>
      <c r="G52" s="32">
        <f t="shared" si="12"/>
        <v>0</v>
      </c>
      <c r="H52" s="32">
        <f t="shared" si="12"/>
        <v>0</v>
      </c>
      <c r="I52" s="32">
        <f t="shared" si="12"/>
        <v>14024</v>
      </c>
      <c r="J52" s="32">
        <f t="shared" si="12"/>
        <v>0</v>
      </c>
      <c r="K52" s="32">
        <f t="shared" si="12"/>
        <v>1213941</v>
      </c>
      <c r="L52" s="32">
        <f t="shared" si="12"/>
        <v>0</v>
      </c>
      <c r="M52" s="32">
        <f t="shared" si="12"/>
        <v>0</v>
      </c>
      <c r="N52" s="32">
        <f t="shared" si="11"/>
        <v>1472409</v>
      </c>
      <c r="O52" s="45">
        <f t="shared" si="7"/>
        <v>100.25253625655341</v>
      </c>
      <c r="P52" s="10"/>
    </row>
    <row r="53" spans="1:119">
      <c r="A53" s="12"/>
      <c r="B53" s="25">
        <v>361.1</v>
      </c>
      <c r="C53" s="20" t="s">
        <v>64</v>
      </c>
      <c r="D53" s="46">
        <v>11799</v>
      </c>
      <c r="E53" s="46">
        <v>526</v>
      </c>
      <c r="F53" s="46">
        <v>0</v>
      </c>
      <c r="G53" s="46">
        <v>0</v>
      </c>
      <c r="H53" s="46">
        <v>0</v>
      </c>
      <c r="I53" s="46">
        <v>14024</v>
      </c>
      <c r="J53" s="46">
        <v>0</v>
      </c>
      <c r="K53" s="46">
        <v>13</v>
      </c>
      <c r="L53" s="46">
        <v>0</v>
      </c>
      <c r="M53" s="46">
        <v>0</v>
      </c>
      <c r="N53" s="46">
        <f t="shared" si="11"/>
        <v>26362</v>
      </c>
      <c r="O53" s="47">
        <f t="shared" si="7"/>
        <v>1.7949206781507456</v>
      </c>
      <c r="P53" s="9"/>
    </row>
    <row r="54" spans="1:119">
      <c r="A54" s="12"/>
      <c r="B54" s="25">
        <v>361.2</v>
      </c>
      <c r="C54" s="20" t="s">
        <v>65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259539</v>
      </c>
      <c r="L54" s="46">
        <v>0</v>
      </c>
      <c r="M54" s="46">
        <v>0</v>
      </c>
      <c r="N54" s="46">
        <f t="shared" ref="N54:N60" si="13">SUM(D54:M54)</f>
        <v>259539</v>
      </c>
      <c r="O54" s="47">
        <f t="shared" si="7"/>
        <v>17.671342003132022</v>
      </c>
      <c r="P54" s="9"/>
    </row>
    <row r="55" spans="1:119">
      <c r="A55" s="12"/>
      <c r="B55" s="25">
        <v>361.3</v>
      </c>
      <c r="C55" s="20" t="s">
        <v>66</v>
      </c>
      <c r="D55" s="46">
        <v>92735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92735</v>
      </c>
      <c r="O55" s="47">
        <f t="shared" si="7"/>
        <v>6.314087288077892</v>
      </c>
      <c r="P55" s="9"/>
    </row>
    <row r="56" spans="1:119">
      <c r="A56" s="12"/>
      <c r="B56" s="25">
        <v>361.4</v>
      </c>
      <c r="C56" s="20" t="s">
        <v>109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468387</v>
      </c>
      <c r="L56" s="46">
        <v>0</v>
      </c>
      <c r="M56" s="46">
        <v>0</v>
      </c>
      <c r="N56" s="46">
        <f t="shared" si="13"/>
        <v>468387</v>
      </c>
      <c r="O56" s="47">
        <f t="shared" si="7"/>
        <v>31.891264383468375</v>
      </c>
      <c r="P56" s="9"/>
    </row>
    <row r="57" spans="1:119">
      <c r="A57" s="12"/>
      <c r="B57" s="25">
        <v>362</v>
      </c>
      <c r="C57" s="20" t="s">
        <v>67</v>
      </c>
      <c r="D57" s="46">
        <v>38419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38419</v>
      </c>
      <c r="O57" s="47">
        <f t="shared" si="7"/>
        <v>2.6158507523660379</v>
      </c>
      <c r="P57" s="9"/>
    </row>
    <row r="58" spans="1:119">
      <c r="A58" s="12"/>
      <c r="B58" s="25">
        <v>366</v>
      </c>
      <c r="C58" s="20" t="s">
        <v>69</v>
      </c>
      <c r="D58" s="46">
        <v>30836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30836</v>
      </c>
      <c r="O58" s="47">
        <f t="shared" si="7"/>
        <v>2.0995438142575065</v>
      </c>
      <c r="P58" s="9"/>
    </row>
    <row r="59" spans="1:119">
      <c r="A59" s="12"/>
      <c r="B59" s="25">
        <v>368</v>
      </c>
      <c r="C59" s="20" t="s">
        <v>70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486002</v>
      </c>
      <c r="L59" s="46">
        <v>0</v>
      </c>
      <c r="M59" s="46">
        <v>0</v>
      </c>
      <c r="N59" s="46">
        <f t="shared" si="13"/>
        <v>486002</v>
      </c>
      <c r="O59" s="47">
        <f t="shared" si="7"/>
        <v>33.090624361680398</v>
      </c>
      <c r="P59" s="9"/>
    </row>
    <row r="60" spans="1:119">
      <c r="A60" s="12"/>
      <c r="B60" s="25">
        <v>369.9</v>
      </c>
      <c r="C60" s="20" t="s">
        <v>71</v>
      </c>
      <c r="D60" s="46">
        <v>70129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70129</v>
      </c>
      <c r="O60" s="47">
        <f t="shared" si="7"/>
        <v>4.7749029754204395</v>
      </c>
      <c r="P60" s="9"/>
    </row>
    <row r="61" spans="1:119" ht="15.75">
      <c r="A61" s="29" t="s">
        <v>51</v>
      </c>
      <c r="B61" s="30"/>
      <c r="C61" s="31"/>
      <c r="D61" s="32">
        <f t="shared" ref="D61:M61" si="14">SUM(D62:D63)</f>
        <v>1315671</v>
      </c>
      <c r="E61" s="32">
        <f t="shared" si="14"/>
        <v>0</v>
      </c>
      <c r="F61" s="32">
        <f t="shared" si="14"/>
        <v>0</v>
      </c>
      <c r="G61" s="32">
        <f t="shared" si="14"/>
        <v>0</v>
      </c>
      <c r="H61" s="32">
        <f t="shared" si="14"/>
        <v>0</v>
      </c>
      <c r="I61" s="32">
        <f t="shared" si="14"/>
        <v>0</v>
      </c>
      <c r="J61" s="32">
        <f t="shared" si="14"/>
        <v>0</v>
      </c>
      <c r="K61" s="32">
        <f t="shared" si="14"/>
        <v>0</v>
      </c>
      <c r="L61" s="32">
        <f t="shared" si="14"/>
        <v>0</v>
      </c>
      <c r="M61" s="32">
        <f t="shared" si="14"/>
        <v>0</v>
      </c>
      <c r="N61" s="32">
        <f>SUM(D61:M61)</f>
        <v>1315671</v>
      </c>
      <c r="O61" s="45">
        <f t="shared" si="7"/>
        <v>89.580649554027374</v>
      </c>
      <c r="P61" s="9"/>
    </row>
    <row r="62" spans="1:119">
      <c r="A62" s="12"/>
      <c r="B62" s="25">
        <v>381</v>
      </c>
      <c r="C62" s="20" t="s">
        <v>72</v>
      </c>
      <c r="D62" s="46">
        <v>1093341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1093341</v>
      </c>
      <c r="O62" s="47">
        <f t="shared" si="7"/>
        <v>74.442772519915565</v>
      </c>
      <c r="P62" s="9"/>
    </row>
    <row r="63" spans="1:119" ht="15.75" thickBot="1">
      <c r="A63" s="12"/>
      <c r="B63" s="25">
        <v>382</v>
      </c>
      <c r="C63" s="20" t="s">
        <v>94</v>
      </c>
      <c r="D63" s="46">
        <v>222330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222330</v>
      </c>
      <c r="O63" s="47">
        <f t="shared" si="7"/>
        <v>15.137877034111799</v>
      </c>
      <c r="P63" s="9"/>
    </row>
    <row r="64" spans="1:119" ht="16.5" thickBot="1">
      <c r="A64" s="14" t="s">
        <v>58</v>
      </c>
      <c r="B64" s="23"/>
      <c r="C64" s="22"/>
      <c r="D64" s="15">
        <f t="shared" ref="D64:M64" si="15">SUM(D5,D16,D28,D38,D48,D52,D61)</f>
        <v>11442810</v>
      </c>
      <c r="E64" s="15">
        <f t="shared" si="15"/>
        <v>1324087</v>
      </c>
      <c r="F64" s="15">
        <f t="shared" si="15"/>
        <v>0</v>
      </c>
      <c r="G64" s="15">
        <f t="shared" si="15"/>
        <v>0</v>
      </c>
      <c r="H64" s="15">
        <f t="shared" si="15"/>
        <v>0</v>
      </c>
      <c r="I64" s="15">
        <f t="shared" si="15"/>
        <v>3216799</v>
      </c>
      <c r="J64" s="15">
        <f t="shared" si="15"/>
        <v>0</v>
      </c>
      <c r="K64" s="15">
        <f t="shared" si="15"/>
        <v>1213941</v>
      </c>
      <c r="L64" s="15">
        <f t="shared" si="15"/>
        <v>0</v>
      </c>
      <c r="M64" s="15">
        <f t="shared" si="15"/>
        <v>0</v>
      </c>
      <c r="N64" s="15">
        <f>SUM(D64:M64)</f>
        <v>17197637</v>
      </c>
      <c r="O64" s="38">
        <f t="shared" si="7"/>
        <v>1170.9428065636278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118" t="s">
        <v>126</v>
      </c>
      <c r="M66" s="118"/>
      <c r="N66" s="118"/>
      <c r="O66" s="43">
        <v>14687</v>
      </c>
    </row>
    <row r="67" spans="1:15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</row>
    <row r="68" spans="1:15" ht="15.75" customHeight="1" thickBot="1">
      <c r="A68" s="120" t="s">
        <v>88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75</v>
      </c>
      <c r="B3" s="108"/>
      <c r="C3" s="109"/>
      <c r="D3" s="128" t="s">
        <v>45</v>
      </c>
      <c r="E3" s="129"/>
      <c r="F3" s="129"/>
      <c r="G3" s="129"/>
      <c r="H3" s="130"/>
      <c r="I3" s="128" t="s">
        <v>46</v>
      </c>
      <c r="J3" s="130"/>
      <c r="K3" s="128" t="s">
        <v>48</v>
      </c>
      <c r="L3" s="130"/>
      <c r="M3" s="36"/>
      <c r="N3" s="37"/>
      <c r="O3" s="131" t="s">
        <v>80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5246618</v>
      </c>
      <c r="E5" s="27">
        <f t="shared" si="0"/>
        <v>1270229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6516847</v>
      </c>
      <c r="O5" s="33">
        <f t="shared" ref="O5:O36" si="1">(N5/O$66)</f>
        <v>458.70676427113392</v>
      </c>
      <c r="P5" s="6"/>
    </row>
    <row r="6" spans="1:133">
      <c r="A6" s="12"/>
      <c r="B6" s="25">
        <v>311</v>
      </c>
      <c r="C6" s="20" t="s">
        <v>3</v>
      </c>
      <c r="D6" s="46">
        <v>3066208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3066208</v>
      </c>
      <c r="O6" s="47">
        <f t="shared" si="1"/>
        <v>215.82374885619765</v>
      </c>
      <c r="P6" s="9"/>
    </row>
    <row r="7" spans="1:133">
      <c r="A7" s="12"/>
      <c r="B7" s="25">
        <v>312.10000000000002</v>
      </c>
      <c r="C7" s="20" t="s">
        <v>97</v>
      </c>
      <c r="D7" s="46">
        <v>135169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135169</v>
      </c>
      <c r="O7" s="47">
        <f t="shared" si="1"/>
        <v>9.514253536988809</v>
      </c>
      <c r="P7" s="9"/>
    </row>
    <row r="8" spans="1:133">
      <c r="A8" s="12"/>
      <c r="B8" s="25">
        <v>312.3</v>
      </c>
      <c r="C8" s="20" t="s">
        <v>11</v>
      </c>
      <c r="D8" s="46">
        <v>18124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18124</v>
      </c>
      <c r="O8" s="47">
        <f t="shared" si="1"/>
        <v>1.2757091574575914</v>
      </c>
      <c r="P8" s="9"/>
    </row>
    <row r="9" spans="1:133">
      <c r="A9" s="12"/>
      <c r="B9" s="25">
        <v>312.52</v>
      </c>
      <c r="C9" s="20" t="s">
        <v>101</v>
      </c>
      <c r="D9" s="46">
        <v>98306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98306</v>
      </c>
      <c r="O9" s="47">
        <f t="shared" si="1"/>
        <v>6.9195467023298374</v>
      </c>
      <c r="P9" s="9"/>
    </row>
    <row r="10" spans="1:133">
      <c r="A10" s="12"/>
      <c r="B10" s="25">
        <v>312.60000000000002</v>
      </c>
      <c r="C10" s="20" t="s">
        <v>13</v>
      </c>
      <c r="D10" s="46">
        <v>0</v>
      </c>
      <c r="E10" s="46">
        <v>1270229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1270229</v>
      </c>
      <c r="O10" s="47">
        <f t="shared" si="1"/>
        <v>89.408671781516148</v>
      </c>
      <c r="P10" s="9"/>
    </row>
    <row r="11" spans="1:133">
      <c r="A11" s="12"/>
      <c r="B11" s="25">
        <v>314.10000000000002</v>
      </c>
      <c r="C11" s="20" t="s">
        <v>14</v>
      </c>
      <c r="D11" s="46">
        <v>915109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915109</v>
      </c>
      <c r="O11" s="47">
        <f t="shared" si="1"/>
        <v>64.412543112550154</v>
      </c>
      <c r="P11" s="9"/>
    </row>
    <row r="12" spans="1:133">
      <c r="A12" s="12"/>
      <c r="B12" s="25">
        <v>314.3</v>
      </c>
      <c r="C12" s="20" t="s">
        <v>15</v>
      </c>
      <c r="D12" s="46">
        <v>173182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173182</v>
      </c>
      <c r="O12" s="47">
        <f t="shared" si="1"/>
        <v>12.189906384176814</v>
      </c>
      <c r="P12" s="9"/>
    </row>
    <row r="13" spans="1:133">
      <c r="A13" s="12"/>
      <c r="B13" s="25">
        <v>314.39999999999998</v>
      </c>
      <c r="C13" s="20" t="s">
        <v>16</v>
      </c>
      <c r="D13" s="46">
        <v>20690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20690</v>
      </c>
      <c r="O13" s="47">
        <f t="shared" si="1"/>
        <v>1.456324347152812</v>
      </c>
      <c r="P13" s="9"/>
    </row>
    <row r="14" spans="1:133">
      <c r="A14" s="12"/>
      <c r="B14" s="25">
        <v>315</v>
      </c>
      <c r="C14" s="20" t="s">
        <v>102</v>
      </c>
      <c r="D14" s="46">
        <v>770763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770763</v>
      </c>
      <c r="O14" s="47">
        <f t="shared" si="1"/>
        <v>54.252340395579644</v>
      </c>
      <c r="P14" s="9"/>
    </row>
    <row r="15" spans="1:133">
      <c r="A15" s="12"/>
      <c r="B15" s="25">
        <v>316</v>
      </c>
      <c r="C15" s="20" t="s">
        <v>103</v>
      </c>
      <c r="D15" s="46">
        <v>49067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49067</v>
      </c>
      <c r="O15" s="47">
        <f t="shared" si="1"/>
        <v>3.4537199971844865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SUM(D17:D27)</f>
        <v>2882265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324250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3206515</v>
      </c>
      <c r="O16" s="45">
        <f t="shared" si="1"/>
        <v>225.6996550995988</v>
      </c>
      <c r="P16" s="10"/>
    </row>
    <row r="17" spans="1:16">
      <c r="A17" s="12"/>
      <c r="B17" s="25">
        <v>322</v>
      </c>
      <c r="C17" s="20" t="s">
        <v>0</v>
      </c>
      <c r="D17" s="46">
        <v>356640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356640</v>
      </c>
      <c r="O17" s="47">
        <f t="shared" si="1"/>
        <v>25.103118181178292</v>
      </c>
      <c r="P17" s="9"/>
    </row>
    <row r="18" spans="1:16">
      <c r="A18" s="12"/>
      <c r="B18" s="25">
        <v>323.10000000000002</v>
      </c>
      <c r="C18" s="20" t="s">
        <v>20</v>
      </c>
      <c r="D18" s="46">
        <v>1189796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6" si="4">SUM(D18:M18)</f>
        <v>1189796</v>
      </c>
      <c r="O18" s="47">
        <f t="shared" si="1"/>
        <v>83.747166889561484</v>
      </c>
      <c r="P18" s="9"/>
    </row>
    <row r="19" spans="1:16">
      <c r="A19" s="12"/>
      <c r="B19" s="25">
        <v>323.39999999999998</v>
      </c>
      <c r="C19" s="20" t="s">
        <v>21</v>
      </c>
      <c r="D19" s="46">
        <v>29296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29296</v>
      </c>
      <c r="O19" s="47">
        <f t="shared" si="1"/>
        <v>2.0620820722179207</v>
      </c>
      <c r="P19" s="9"/>
    </row>
    <row r="20" spans="1:16">
      <c r="A20" s="12"/>
      <c r="B20" s="25">
        <v>323.7</v>
      </c>
      <c r="C20" s="20" t="s">
        <v>22</v>
      </c>
      <c r="D20" s="46">
        <v>176281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176281</v>
      </c>
      <c r="O20" s="47">
        <f t="shared" si="1"/>
        <v>12.408038290983319</v>
      </c>
      <c r="P20" s="9"/>
    </row>
    <row r="21" spans="1:16">
      <c r="A21" s="12"/>
      <c r="B21" s="25">
        <v>324.20999999999998</v>
      </c>
      <c r="C21" s="20" t="s">
        <v>23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22446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22446</v>
      </c>
      <c r="O21" s="47">
        <f t="shared" si="1"/>
        <v>1.5799253888927993</v>
      </c>
      <c r="P21" s="9"/>
    </row>
    <row r="22" spans="1:16">
      <c r="A22" s="12"/>
      <c r="B22" s="25">
        <v>324.22000000000003</v>
      </c>
      <c r="C22" s="20" t="s">
        <v>24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301804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301804</v>
      </c>
      <c r="O22" s="47">
        <f t="shared" si="1"/>
        <v>21.243330752445978</v>
      </c>
      <c r="P22" s="9"/>
    </row>
    <row r="23" spans="1:16">
      <c r="A23" s="12"/>
      <c r="B23" s="25">
        <v>324.61</v>
      </c>
      <c r="C23" s="20" t="s">
        <v>25</v>
      </c>
      <c r="D23" s="46">
        <v>144319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144319</v>
      </c>
      <c r="O23" s="47">
        <f t="shared" si="1"/>
        <v>10.158302245371999</v>
      </c>
      <c r="P23" s="9"/>
    </row>
    <row r="24" spans="1:16">
      <c r="A24" s="12"/>
      <c r="B24" s="25">
        <v>324.70999999999998</v>
      </c>
      <c r="C24" s="20" t="s">
        <v>26</v>
      </c>
      <c r="D24" s="46">
        <v>19720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19720</v>
      </c>
      <c r="O24" s="47">
        <f t="shared" si="1"/>
        <v>1.3880481452804956</v>
      </c>
      <c r="P24" s="9"/>
    </row>
    <row r="25" spans="1:16">
      <c r="A25" s="12"/>
      <c r="B25" s="25">
        <v>325.10000000000002</v>
      </c>
      <c r="C25" s="20" t="s">
        <v>27</v>
      </c>
      <c r="D25" s="46">
        <v>600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600</v>
      </c>
      <c r="O25" s="47">
        <f t="shared" si="1"/>
        <v>4.2232702189061729E-2</v>
      </c>
      <c r="P25" s="9"/>
    </row>
    <row r="26" spans="1:16">
      <c r="A26" s="12"/>
      <c r="B26" s="25">
        <v>325.2</v>
      </c>
      <c r="C26" s="20" t="s">
        <v>28</v>
      </c>
      <c r="D26" s="46">
        <v>731689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731689</v>
      </c>
      <c r="O26" s="47">
        <f t="shared" si="1"/>
        <v>51.502006053353981</v>
      </c>
      <c r="P26" s="9"/>
    </row>
    <row r="27" spans="1:16">
      <c r="A27" s="12"/>
      <c r="B27" s="25">
        <v>329</v>
      </c>
      <c r="C27" s="20" t="s">
        <v>29</v>
      </c>
      <c r="D27" s="46">
        <v>233924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8" si="5">SUM(D27:M27)</f>
        <v>233924</v>
      </c>
      <c r="O27" s="47">
        <f t="shared" si="1"/>
        <v>16.465404378123459</v>
      </c>
      <c r="P27" s="9"/>
    </row>
    <row r="28" spans="1:16" ht="15.75">
      <c r="A28" s="29" t="s">
        <v>31</v>
      </c>
      <c r="B28" s="30"/>
      <c r="C28" s="31"/>
      <c r="D28" s="32">
        <f t="shared" ref="D28:M28" si="6">SUM(D29:D37)</f>
        <v>1755741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44">
        <f t="shared" si="5"/>
        <v>1755741</v>
      </c>
      <c r="O28" s="45">
        <f t="shared" si="1"/>
        <v>123.58281129020905</v>
      </c>
      <c r="P28" s="10"/>
    </row>
    <row r="29" spans="1:16">
      <c r="A29" s="12"/>
      <c r="B29" s="25">
        <v>331.2</v>
      </c>
      <c r="C29" s="20" t="s">
        <v>30</v>
      </c>
      <c r="D29" s="46">
        <v>8294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8294</v>
      </c>
      <c r="O29" s="47">
        <f t="shared" si="1"/>
        <v>0.5837967199267966</v>
      </c>
      <c r="P29" s="9"/>
    </row>
    <row r="30" spans="1:16">
      <c r="A30" s="12"/>
      <c r="B30" s="25">
        <v>331.49</v>
      </c>
      <c r="C30" s="20" t="s">
        <v>33</v>
      </c>
      <c r="D30" s="46">
        <v>333729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333729</v>
      </c>
      <c r="O30" s="47">
        <f t="shared" si="1"/>
        <v>23.490462448088969</v>
      </c>
      <c r="P30" s="9"/>
    </row>
    <row r="31" spans="1:16">
      <c r="A31" s="12"/>
      <c r="B31" s="25">
        <v>335.12</v>
      </c>
      <c r="C31" s="20" t="s">
        <v>104</v>
      </c>
      <c r="D31" s="46">
        <v>403573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403573</v>
      </c>
      <c r="O31" s="47">
        <f t="shared" si="1"/>
        <v>28.406630534243682</v>
      </c>
      <c r="P31" s="9"/>
    </row>
    <row r="32" spans="1:16">
      <c r="A32" s="12"/>
      <c r="B32" s="25">
        <v>335.14</v>
      </c>
      <c r="C32" s="20" t="s">
        <v>105</v>
      </c>
      <c r="D32" s="46">
        <v>44379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44379</v>
      </c>
      <c r="O32" s="47">
        <f t="shared" si="1"/>
        <v>3.1237418174139511</v>
      </c>
      <c r="P32" s="9"/>
    </row>
    <row r="33" spans="1:16">
      <c r="A33" s="12"/>
      <c r="B33" s="25">
        <v>335.15</v>
      </c>
      <c r="C33" s="20" t="s">
        <v>106</v>
      </c>
      <c r="D33" s="46">
        <v>8300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8300</v>
      </c>
      <c r="O33" s="47">
        <f t="shared" si="1"/>
        <v>0.58421904694868732</v>
      </c>
      <c r="P33" s="9"/>
    </row>
    <row r="34" spans="1:16">
      <c r="A34" s="12"/>
      <c r="B34" s="25">
        <v>335.18</v>
      </c>
      <c r="C34" s="20" t="s">
        <v>107</v>
      </c>
      <c r="D34" s="46">
        <v>780854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780854</v>
      </c>
      <c r="O34" s="47">
        <f t="shared" si="1"/>
        <v>54.962624058562682</v>
      </c>
      <c r="P34" s="9"/>
    </row>
    <row r="35" spans="1:16">
      <c r="A35" s="12"/>
      <c r="B35" s="25">
        <v>335.49</v>
      </c>
      <c r="C35" s="20" t="s">
        <v>40</v>
      </c>
      <c r="D35" s="46">
        <v>44963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44963</v>
      </c>
      <c r="O35" s="47">
        <f t="shared" si="1"/>
        <v>3.1648483142113042</v>
      </c>
      <c r="P35" s="9"/>
    </row>
    <row r="36" spans="1:16">
      <c r="A36" s="12"/>
      <c r="B36" s="25">
        <v>337.7</v>
      </c>
      <c r="C36" s="20" t="s">
        <v>43</v>
      </c>
      <c r="D36" s="46">
        <v>118333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118333</v>
      </c>
      <c r="O36" s="47">
        <f t="shared" si="1"/>
        <v>8.3292039135637364</v>
      </c>
      <c r="P36" s="9"/>
    </row>
    <row r="37" spans="1:16">
      <c r="A37" s="12"/>
      <c r="B37" s="25">
        <v>338</v>
      </c>
      <c r="C37" s="20" t="s">
        <v>44</v>
      </c>
      <c r="D37" s="46">
        <v>13316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13316</v>
      </c>
      <c r="O37" s="47">
        <f t="shared" ref="O37:O64" si="7">(N37/O$66)</f>
        <v>0.93728443724924337</v>
      </c>
      <c r="P37" s="9"/>
    </row>
    <row r="38" spans="1:16" ht="15.75">
      <c r="A38" s="29" t="s">
        <v>49</v>
      </c>
      <c r="B38" s="30"/>
      <c r="C38" s="31"/>
      <c r="D38" s="32">
        <f t="shared" ref="D38:M38" si="8">SUM(D39:D47)</f>
        <v>213007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2274086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5"/>
        <v>2487093</v>
      </c>
      <c r="O38" s="45">
        <f t="shared" si="7"/>
        <v>175.06109664250019</v>
      </c>
      <c r="P38" s="10"/>
    </row>
    <row r="39" spans="1:16">
      <c r="A39" s="12"/>
      <c r="B39" s="25">
        <v>342.1</v>
      </c>
      <c r="C39" s="20" t="s">
        <v>52</v>
      </c>
      <c r="D39" s="46">
        <v>130403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7" si="9">SUM(D39:M39)</f>
        <v>130403</v>
      </c>
      <c r="O39" s="47">
        <f t="shared" si="7"/>
        <v>9.1787851059336951</v>
      </c>
      <c r="P39" s="9"/>
    </row>
    <row r="40" spans="1:16">
      <c r="A40" s="12"/>
      <c r="B40" s="25">
        <v>342.9</v>
      </c>
      <c r="C40" s="20" t="s">
        <v>93</v>
      </c>
      <c r="D40" s="46">
        <v>17225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17225</v>
      </c>
      <c r="O40" s="47">
        <f t="shared" si="7"/>
        <v>1.2124304920109805</v>
      </c>
      <c r="P40" s="9"/>
    </row>
    <row r="41" spans="1:16">
      <c r="A41" s="12"/>
      <c r="B41" s="25">
        <v>343.3</v>
      </c>
      <c r="C41" s="20" t="s">
        <v>53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1115560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1115560</v>
      </c>
      <c r="O41" s="47">
        <f t="shared" si="7"/>
        <v>78.521855423382846</v>
      </c>
      <c r="P41" s="9"/>
    </row>
    <row r="42" spans="1:16">
      <c r="A42" s="12"/>
      <c r="B42" s="25">
        <v>343.4</v>
      </c>
      <c r="C42" s="20" t="s">
        <v>54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367953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367953</v>
      </c>
      <c r="O42" s="47">
        <f t="shared" si="7"/>
        <v>25.899415780953053</v>
      </c>
      <c r="P42" s="9"/>
    </row>
    <row r="43" spans="1:16">
      <c r="A43" s="12"/>
      <c r="B43" s="25">
        <v>343.5</v>
      </c>
      <c r="C43" s="20" t="s">
        <v>55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790573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790573</v>
      </c>
      <c r="O43" s="47">
        <f t="shared" si="7"/>
        <v>55.646723446188496</v>
      </c>
      <c r="P43" s="9"/>
    </row>
    <row r="44" spans="1:16">
      <c r="A44" s="12"/>
      <c r="B44" s="25">
        <v>344.9</v>
      </c>
      <c r="C44" s="20" t="s">
        <v>108</v>
      </c>
      <c r="D44" s="46">
        <v>53469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53469</v>
      </c>
      <c r="O44" s="47">
        <f t="shared" si="7"/>
        <v>3.763567255578236</v>
      </c>
      <c r="P44" s="9"/>
    </row>
    <row r="45" spans="1:16">
      <c r="A45" s="12"/>
      <c r="B45" s="25">
        <v>347.1</v>
      </c>
      <c r="C45" s="20" t="s">
        <v>56</v>
      </c>
      <c r="D45" s="46">
        <v>7842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7842</v>
      </c>
      <c r="O45" s="47">
        <f t="shared" si="7"/>
        <v>0.55198141761103681</v>
      </c>
      <c r="P45" s="9"/>
    </row>
    <row r="46" spans="1:16">
      <c r="A46" s="12"/>
      <c r="B46" s="25">
        <v>347.2</v>
      </c>
      <c r="C46" s="20" t="s">
        <v>57</v>
      </c>
      <c r="D46" s="46">
        <v>2670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2670</v>
      </c>
      <c r="O46" s="47">
        <f t="shared" si="7"/>
        <v>0.18793552474132469</v>
      </c>
      <c r="P46" s="9"/>
    </row>
    <row r="47" spans="1:16">
      <c r="A47" s="12"/>
      <c r="B47" s="25">
        <v>349</v>
      </c>
      <c r="C47" s="20" t="s">
        <v>1</v>
      </c>
      <c r="D47" s="46">
        <v>1398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1398</v>
      </c>
      <c r="O47" s="47">
        <f t="shared" si="7"/>
        <v>9.8402196100513831E-2</v>
      </c>
      <c r="P47" s="9"/>
    </row>
    <row r="48" spans="1:16" ht="15.75">
      <c r="A48" s="29" t="s">
        <v>50</v>
      </c>
      <c r="B48" s="30"/>
      <c r="C48" s="31"/>
      <c r="D48" s="32">
        <f t="shared" ref="D48:M48" si="10">SUM(D49:D51)</f>
        <v>44695</v>
      </c>
      <c r="E48" s="32">
        <f t="shared" si="10"/>
        <v>0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ref="N48:N53" si="11">SUM(D48:M48)</f>
        <v>44695</v>
      </c>
      <c r="O48" s="45">
        <f t="shared" si="7"/>
        <v>3.1459843739001903</v>
      </c>
      <c r="P48" s="10"/>
    </row>
    <row r="49" spans="1:119">
      <c r="A49" s="13"/>
      <c r="B49" s="39">
        <v>351.5</v>
      </c>
      <c r="C49" s="21" t="s">
        <v>60</v>
      </c>
      <c r="D49" s="46">
        <v>36746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36746</v>
      </c>
      <c r="O49" s="47">
        <f t="shared" si="7"/>
        <v>2.5864714577321037</v>
      </c>
      <c r="P49" s="9"/>
    </row>
    <row r="50" spans="1:119">
      <c r="A50" s="13"/>
      <c r="B50" s="39">
        <v>352</v>
      </c>
      <c r="C50" s="21" t="s">
        <v>61</v>
      </c>
      <c r="D50" s="46">
        <v>3986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3986</v>
      </c>
      <c r="O50" s="47">
        <f t="shared" si="7"/>
        <v>0.28056591820933341</v>
      </c>
      <c r="P50" s="9"/>
    </row>
    <row r="51" spans="1:119">
      <c r="A51" s="13"/>
      <c r="B51" s="39">
        <v>354</v>
      </c>
      <c r="C51" s="21" t="s">
        <v>62</v>
      </c>
      <c r="D51" s="46">
        <v>3963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3963</v>
      </c>
      <c r="O51" s="47">
        <f t="shared" si="7"/>
        <v>0.27894699795875272</v>
      </c>
      <c r="P51" s="9"/>
    </row>
    <row r="52" spans="1:119" ht="15.75">
      <c r="A52" s="29" t="s">
        <v>4</v>
      </c>
      <c r="B52" s="30"/>
      <c r="C52" s="31"/>
      <c r="D52" s="32">
        <f t="shared" ref="D52:M52" si="12">SUM(D53:D60)</f>
        <v>217661</v>
      </c>
      <c r="E52" s="32">
        <f t="shared" si="12"/>
        <v>613</v>
      </c>
      <c r="F52" s="32">
        <f t="shared" si="12"/>
        <v>0</v>
      </c>
      <c r="G52" s="32">
        <f t="shared" si="12"/>
        <v>0</v>
      </c>
      <c r="H52" s="32">
        <f t="shared" si="12"/>
        <v>0</v>
      </c>
      <c r="I52" s="32">
        <f t="shared" si="12"/>
        <v>18692</v>
      </c>
      <c r="J52" s="32">
        <f t="shared" si="12"/>
        <v>0</v>
      </c>
      <c r="K52" s="32">
        <f t="shared" si="12"/>
        <v>295502</v>
      </c>
      <c r="L52" s="32">
        <f t="shared" si="12"/>
        <v>0</v>
      </c>
      <c r="M52" s="32">
        <f t="shared" si="12"/>
        <v>0</v>
      </c>
      <c r="N52" s="32">
        <f t="shared" si="11"/>
        <v>532468</v>
      </c>
      <c r="O52" s="45">
        <f t="shared" si="7"/>
        <v>37.479270782008868</v>
      </c>
      <c r="P52" s="10"/>
    </row>
    <row r="53" spans="1:119">
      <c r="A53" s="12"/>
      <c r="B53" s="25">
        <v>361.1</v>
      </c>
      <c r="C53" s="20" t="s">
        <v>64</v>
      </c>
      <c r="D53" s="46">
        <v>2269</v>
      </c>
      <c r="E53" s="46">
        <v>613</v>
      </c>
      <c r="F53" s="46">
        <v>0</v>
      </c>
      <c r="G53" s="46">
        <v>0</v>
      </c>
      <c r="H53" s="46">
        <v>0</v>
      </c>
      <c r="I53" s="46">
        <v>18692</v>
      </c>
      <c r="J53" s="46">
        <v>0</v>
      </c>
      <c r="K53" s="46">
        <v>337</v>
      </c>
      <c r="L53" s="46">
        <v>0</v>
      </c>
      <c r="M53" s="46">
        <v>0</v>
      </c>
      <c r="N53" s="46">
        <f t="shared" si="11"/>
        <v>21911</v>
      </c>
      <c r="O53" s="47">
        <f t="shared" si="7"/>
        <v>1.5422678961075527</v>
      </c>
      <c r="P53" s="9"/>
    </row>
    <row r="54" spans="1:119">
      <c r="A54" s="12"/>
      <c r="B54" s="25">
        <v>361.3</v>
      </c>
      <c r="C54" s="20" t="s">
        <v>66</v>
      </c>
      <c r="D54" s="46">
        <v>95670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0" si="13">SUM(D54:M54)</f>
        <v>95670</v>
      </c>
      <c r="O54" s="47">
        <f t="shared" si="7"/>
        <v>6.7340043640458926</v>
      </c>
      <c r="P54" s="9"/>
    </row>
    <row r="55" spans="1:119">
      <c r="A55" s="12"/>
      <c r="B55" s="25">
        <v>361.4</v>
      </c>
      <c r="C55" s="20" t="s">
        <v>109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-232261</v>
      </c>
      <c r="L55" s="46">
        <v>0</v>
      </c>
      <c r="M55" s="46">
        <v>0</v>
      </c>
      <c r="N55" s="46">
        <f t="shared" si="13"/>
        <v>-232261</v>
      </c>
      <c r="O55" s="47">
        <f t="shared" si="7"/>
        <v>-16.348349405222777</v>
      </c>
      <c r="P55" s="9"/>
    </row>
    <row r="56" spans="1:119">
      <c r="A56" s="12"/>
      <c r="B56" s="25">
        <v>362</v>
      </c>
      <c r="C56" s="20" t="s">
        <v>67</v>
      </c>
      <c r="D56" s="46">
        <v>39932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39932</v>
      </c>
      <c r="O56" s="47">
        <f t="shared" si="7"/>
        <v>2.8107271063560217</v>
      </c>
      <c r="P56" s="9"/>
    </row>
    <row r="57" spans="1:119">
      <c r="A57" s="12"/>
      <c r="B57" s="25">
        <v>364</v>
      </c>
      <c r="C57" s="20" t="s">
        <v>123</v>
      </c>
      <c r="D57" s="46">
        <v>27084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27084</v>
      </c>
      <c r="O57" s="47">
        <f t="shared" si="7"/>
        <v>1.9063841768142464</v>
      </c>
      <c r="P57" s="9"/>
    </row>
    <row r="58" spans="1:119">
      <c r="A58" s="12"/>
      <c r="B58" s="25">
        <v>366</v>
      </c>
      <c r="C58" s="20" t="s">
        <v>69</v>
      </c>
      <c r="D58" s="46">
        <v>21123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21123</v>
      </c>
      <c r="O58" s="47">
        <f t="shared" si="7"/>
        <v>1.4868022805659182</v>
      </c>
      <c r="P58" s="9"/>
    </row>
    <row r="59" spans="1:119">
      <c r="A59" s="12"/>
      <c r="B59" s="25">
        <v>368</v>
      </c>
      <c r="C59" s="20" t="s">
        <v>70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527426</v>
      </c>
      <c r="L59" s="46">
        <v>0</v>
      </c>
      <c r="M59" s="46">
        <v>0</v>
      </c>
      <c r="N59" s="46">
        <f>SUM(D59:M59)</f>
        <v>527426</v>
      </c>
      <c r="O59" s="47">
        <f t="shared" si="7"/>
        <v>37.124375307946785</v>
      </c>
      <c r="P59" s="9"/>
    </row>
    <row r="60" spans="1:119">
      <c r="A60" s="12"/>
      <c r="B60" s="25">
        <v>369.9</v>
      </c>
      <c r="C60" s="20" t="s">
        <v>71</v>
      </c>
      <c r="D60" s="46">
        <v>31583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31583</v>
      </c>
      <c r="O60" s="47">
        <f t="shared" si="7"/>
        <v>2.2230590553952276</v>
      </c>
      <c r="P60" s="9"/>
    </row>
    <row r="61" spans="1:119" ht="15.75">
      <c r="A61" s="29" t="s">
        <v>51</v>
      </c>
      <c r="B61" s="30"/>
      <c r="C61" s="31"/>
      <c r="D61" s="32">
        <f t="shared" ref="D61:M61" si="14">SUM(D62:D63)</f>
        <v>1217709</v>
      </c>
      <c r="E61" s="32">
        <f t="shared" si="14"/>
        <v>0</v>
      </c>
      <c r="F61" s="32">
        <f t="shared" si="14"/>
        <v>0</v>
      </c>
      <c r="G61" s="32">
        <f t="shared" si="14"/>
        <v>0</v>
      </c>
      <c r="H61" s="32">
        <f t="shared" si="14"/>
        <v>0</v>
      </c>
      <c r="I61" s="32">
        <f t="shared" si="14"/>
        <v>0</v>
      </c>
      <c r="J61" s="32">
        <f t="shared" si="14"/>
        <v>0</v>
      </c>
      <c r="K61" s="32">
        <f t="shared" si="14"/>
        <v>0</v>
      </c>
      <c r="L61" s="32">
        <f t="shared" si="14"/>
        <v>0</v>
      </c>
      <c r="M61" s="32">
        <f t="shared" si="14"/>
        <v>0</v>
      </c>
      <c r="N61" s="32">
        <f>SUM(D61:M61)</f>
        <v>1217709</v>
      </c>
      <c r="O61" s="45">
        <f t="shared" si="7"/>
        <v>85.711902583233623</v>
      </c>
      <c r="P61" s="9"/>
    </row>
    <row r="62" spans="1:119">
      <c r="A62" s="12"/>
      <c r="B62" s="25">
        <v>381</v>
      </c>
      <c r="C62" s="20" t="s">
        <v>72</v>
      </c>
      <c r="D62" s="46">
        <v>1073586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1073586</v>
      </c>
      <c r="O62" s="47">
        <f t="shared" si="7"/>
        <v>75.567396353910041</v>
      </c>
      <c r="P62" s="9"/>
    </row>
    <row r="63" spans="1:119" ht="15.75" thickBot="1">
      <c r="A63" s="12"/>
      <c r="B63" s="25">
        <v>382</v>
      </c>
      <c r="C63" s="20" t="s">
        <v>94</v>
      </c>
      <c r="D63" s="46">
        <v>144123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144123</v>
      </c>
      <c r="O63" s="47">
        <f t="shared" si="7"/>
        <v>10.144506229323573</v>
      </c>
      <c r="P63" s="9"/>
    </row>
    <row r="64" spans="1:119" ht="16.5" thickBot="1">
      <c r="A64" s="14" t="s">
        <v>58</v>
      </c>
      <c r="B64" s="23"/>
      <c r="C64" s="22"/>
      <c r="D64" s="15">
        <f t="shared" ref="D64:M64" si="15">SUM(D5,D16,D28,D38,D48,D52,D61)</f>
        <v>11577696</v>
      </c>
      <c r="E64" s="15">
        <f t="shared" si="15"/>
        <v>1270842</v>
      </c>
      <c r="F64" s="15">
        <f t="shared" si="15"/>
        <v>0</v>
      </c>
      <c r="G64" s="15">
        <f t="shared" si="15"/>
        <v>0</v>
      </c>
      <c r="H64" s="15">
        <f t="shared" si="15"/>
        <v>0</v>
      </c>
      <c r="I64" s="15">
        <f t="shared" si="15"/>
        <v>2617028</v>
      </c>
      <c r="J64" s="15">
        <f t="shared" si="15"/>
        <v>0</v>
      </c>
      <c r="K64" s="15">
        <f t="shared" si="15"/>
        <v>295502</v>
      </c>
      <c r="L64" s="15">
        <f t="shared" si="15"/>
        <v>0</v>
      </c>
      <c r="M64" s="15">
        <f t="shared" si="15"/>
        <v>0</v>
      </c>
      <c r="N64" s="15">
        <f>SUM(D64:M64)</f>
        <v>15761068</v>
      </c>
      <c r="O64" s="38">
        <f t="shared" si="7"/>
        <v>1109.3874850425846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118" t="s">
        <v>124</v>
      </c>
      <c r="M66" s="118"/>
      <c r="N66" s="118"/>
      <c r="O66" s="43">
        <v>14207</v>
      </c>
    </row>
    <row r="67" spans="1:15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</row>
    <row r="68" spans="1:15" ht="15.75" customHeight="1" thickBot="1">
      <c r="A68" s="120" t="s">
        <v>88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2025-03-31T16:23:47Z</cp:lastPrinted>
  <dcterms:created xsi:type="dcterms:W3CDTF">2000-08-31T21:26:31Z</dcterms:created>
  <dcterms:modified xsi:type="dcterms:W3CDTF">2025-03-31T16:24:10Z</dcterms:modified>
</cp:coreProperties>
</file>