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7" documentId="11_754FCFFA91F25730EE563C952E9F99A8A7280FA3" xr6:coauthVersionLast="47" xr6:coauthVersionMax="47" xr10:uidLastSave="{D5B32C43-DEB2-4446-A703-AAEC2F1352F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'2008'!$A$1:$O$29</definedName>
    <definedName name="_xlnm.Print_Area" localSheetId="14">'2009'!$A$1:$O$30</definedName>
    <definedName name="_xlnm.Print_Area" localSheetId="13">'2010'!$A$1:$O$33</definedName>
    <definedName name="_xlnm.Print_Area" localSheetId="12">'2011'!$A$1:$O$29</definedName>
    <definedName name="_xlnm.Print_Area" localSheetId="11">'2012'!$A$1:$O$29</definedName>
    <definedName name="_xlnm.Print_Area" localSheetId="10">'2013'!$A$1:$O$31</definedName>
    <definedName name="_xlnm.Print_Area" localSheetId="9">'2014'!$A$1:$O$28</definedName>
    <definedName name="_xlnm.Print_Area" localSheetId="8">'2015'!$A$1:$O$28</definedName>
    <definedName name="_xlnm.Print_Area" localSheetId="7">'2016'!$A$1:$O$28</definedName>
    <definedName name="_xlnm.Print_Area" localSheetId="6">'2017'!$A$1:$O$30</definedName>
    <definedName name="_xlnm.Print_Area" localSheetId="5">'2018'!$A$1:$O$27</definedName>
    <definedName name="_xlnm.Print_Area" localSheetId="4">'2019'!$A$1:$O$30</definedName>
    <definedName name="_xlnm.Print_Area" localSheetId="3">'2020'!$A$1:$O$29</definedName>
    <definedName name="_xlnm.Print_Area" localSheetId="2">'2021'!$A$1:$P$29</definedName>
    <definedName name="_xlnm.Print_Area" localSheetId="1">'2022'!$A$1:$P$31</definedName>
    <definedName name="_xlnm.Print_Area" localSheetId="0">'2023'!$A$1:$P$31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12" i="49"/>
  <c r="P12" i="49" s="1"/>
  <c r="O22" i="49"/>
  <c r="P22" i="49" s="1"/>
  <c r="O10" i="49"/>
  <c r="P10" i="49" s="1"/>
  <c r="O5" i="49"/>
  <c r="P5" i="49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G27" i="48" s="1"/>
  <c r="F5" i="48"/>
  <c r="F27" i="48" s="1"/>
  <c r="E5" i="48"/>
  <c r="D5" i="48"/>
  <c r="O27" i="49" l="1"/>
  <c r="P27" i="49" s="1"/>
  <c r="D27" i="48"/>
  <c r="E27" i="48"/>
  <c r="J27" i="48"/>
  <c r="H27" i="48"/>
  <c r="I27" i="48"/>
  <c r="K27" i="48"/>
  <c r="L27" i="48"/>
  <c r="M27" i="48"/>
  <c r="N27" i="48"/>
  <c r="O24" i="48"/>
  <c r="P24" i="48" s="1"/>
  <c r="O22" i="48"/>
  <c r="P22" i="48" s="1"/>
  <c r="O13" i="48"/>
  <c r="P13" i="48" s="1"/>
  <c r="O5" i="48"/>
  <c r="P5" i="48" s="1"/>
  <c r="O11" i="48"/>
  <c r="P11" i="48" s="1"/>
  <c r="M25" i="47"/>
  <c r="O24" i="47"/>
  <c r="P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/>
  <c r="O16" i="47"/>
  <c r="P16" i="47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N11" i="47"/>
  <c r="M11" i="47"/>
  <c r="L11" i="47"/>
  <c r="K11" i="47"/>
  <c r="J11" i="47"/>
  <c r="I11" i="47"/>
  <c r="H11" i="47"/>
  <c r="G11" i="47"/>
  <c r="F11" i="47"/>
  <c r="F25" i="47" s="1"/>
  <c r="E11" i="47"/>
  <c r="D11" i="47"/>
  <c r="D25" i="47" s="1"/>
  <c r="O10" i="47"/>
  <c r="P10" i="47" s="1"/>
  <c r="O9" i="47"/>
  <c r="P9" i="47" s="1"/>
  <c r="O8" i="47"/>
  <c r="P8" i="47" s="1"/>
  <c r="O7" i="47"/>
  <c r="P7" i="47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24" i="46"/>
  <c r="O24" i="46" s="1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N20" i="46" s="1"/>
  <c r="O20" i="46" s="1"/>
  <c r="E20" i="46"/>
  <c r="D20" i="46"/>
  <c r="N19" i="46"/>
  <c r="O19" i="46"/>
  <c r="N18" i="46"/>
  <c r="O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5" i="46" s="1"/>
  <c r="O5" i="46" s="1"/>
  <c r="N25" i="45"/>
  <c r="O25" i="45" s="1"/>
  <c r="M24" i="45"/>
  <c r="L24" i="45"/>
  <c r="K24" i="45"/>
  <c r="J24" i="45"/>
  <c r="I24" i="45"/>
  <c r="H24" i="45"/>
  <c r="G24" i="45"/>
  <c r="F24" i="45"/>
  <c r="N24" i="45" s="1"/>
  <c r="O24" i="45" s="1"/>
  <c r="E24" i="45"/>
  <c r="D24" i="45"/>
  <c r="N23" i="45"/>
  <c r="O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N14" i="45" s="1"/>
  <c r="O14" i="45" s="1"/>
  <c r="D14" i="45"/>
  <c r="N13" i="45"/>
  <c r="O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D26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N5" i="45" s="1"/>
  <c r="O5" i="45" s="1"/>
  <c r="D5" i="45"/>
  <c r="N22" i="44"/>
  <c r="O22" i="44" s="1"/>
  <c r="N21" i="44"/>
  <c r="O21" i="44" s="1"/>
  <c r="M20" i="44"/>
  <c r="L20" i="44"/>
  <c r="K20" i="44"/>
  <c r="J20" i="44"/>
  <c r="I20" i="44"/>
  <c r="N20" i="44" s="1"/>
  <c r="O20" i="44" s="1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 s="1"/>
  <c r="N16" i="44"/>
  <c r="O16" i="44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/>
  <c r="M5" i="44"/>
  <c r="L5" i="44"/>
  <c r="L23" i="44" s="1"/>
  <c r="K5" i="44"/>
  <c r="J5" i="44"/>
  <c r="I5" i="44"/>
  <c r="H5" i="44"/>
  <c r="G5" i="44"/>
  <c r="G23" i="44" s="1"/>
  <c r="F5" i="44"/>
  <c r="F23" i="44" s="1"/>
  <c r="E5" i="44"/>
  <c r="N5" i="44" s="1"/>
  <c r="O5" i="44" s="1"/>
  <c r="D5" i="44"/>
  <c r="N25" i="43"/>
  <c r="O25" i="43" s="1"/>
  <c r="M24" i="43"/>
  <c r="L24" i="43"/>
  <c r="K24" i="43"/>
  <c r="J24" i="43"/>
  <c r="I24" i="43"/>
  <c r="H24" i="43"/>
  <c r="G24" i="43"/>
  <c r="F24" i="43"/>
  <c r="E24" i="43"/>
  <c r="N24" i="43" s="1"/>
  <c r="O24" i="43" s="1"/>
  <c r="D24" i="43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9" i="43" s="1"/>
  <c r="O19" i="43" s="1"/>
  <c r="N18" i="43"/>
  <c r="O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23" i="42"/>
  <c r="O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1" i="42" s="1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/>
  <c r="N11" i="42"/>
  <c r="O11" i="42" s="1"/>
  <c r="M10" i="42"/>
  <c r="L10" i="42"/>
  <c r="K10" i="42"/>
  <c r="J10" i="42"/>
  <c r="I10" i="42"/>
  <c r="I24" i="42" s="1"/>
  <c r="H10" i="42"/>
  <c r="G10" i="42"/>
  <c r="F10" i="42"/>
  <c r="E10" i="42"/>
  <c r="D10" i="42"/>
  <c r="N9" i="42"/>
  <c r="O9" i="42"/>
  <c r="N8" i="42"/>
  <c r="O8" i="42"/>
  <c r="N7" i="42"/>
  <c r="O7" i="42" s="1"/>
  <c r="N6" i="42"/>
  <c r="O6" i="42" s="1"/>
  <c r="M5" i="42"/>
  <c r="L5" i="42"/>
  <c r="K5" i="42"/>
  <c r="K24" i="42" s="1"/>
  <c r="J5" i="42"/>
  <c r="I5" i="42"/>
  <c r="H5" i="42"/>
  <c r="G5" i="42"/>
  <c r="F5" i="42"/>
  <c r="E5" i="42"/>
  <c r="D5" i="42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G24" i="41" s="1"/>
  <c r="F18" i="41"/>
  <c r="E18" i="41"/>
  <c r="D18" i="41"/>
  <c r="N17" i="41"/>
  <c r="O17" i="41" s="1"/>
  <c r="N16" i="41"/>
  <c r="O16" i="4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/>
  <c r="M5" i="41"/>
  <c r="M24" i="41" s="1"/>
  <c r="L5" i="41"/>
  <c r="L24" i="41" s="1"/>
  <c r="K5" i="41"/>
  <c r="J5" i="41"/>
  <c r="I5" i="41"/>
  <c r="H5" i="41"/>
  <c r="G5" i="41"/>
  <c r="F5" i="41"/>
  <c r="E5" i="41"/>
  <c r="D5" i="4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D24" i="39" s="1"/>
  <c r="N12" i="39"/>
  <c r="O12" i="39" s="1"/>
  <c r="N11" i="39"/>
  <c r="O11" i="39"/>
  <c r="M10" i="39"/>
  <c r="L10" i="39"/>
  <c r="L24" i="39" s="1"/>
  <c r="K10" i="39"/>
  <c r="J10" i="39"/>
  <c r="I10" i="39"/>
  <c r="H10" i="39"/>
  <c r="H24" i="39" s="1"/>
  <c r="G10" i="39"/>
  <c r="F10" i="39"/>
  <c r="E10" i="39"/>
  <c r="D10" i="39"/>
  <c r="N9" i="39"/>
  <c r="O9" i="39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N5" i="39" s="1"/>
  <c r="O5" i="39" s="1"/>
  <c r="D5" i="39"/>
  <c r="N24" i="38"/>
  <c r="O24" i="38" s="1"/>
  <c r="N23" i="38"/>
  <c r="O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/>
  <c r="M9" i="38"/>
  <c r="L9" i="38"/>
  <c r="K9" i="38"/>
  <c r="J9" i="38"/>
  <c r="I9" i="38"/>
  <c r="H9" i="38"/>
  <c r="G9" i="38"/>
  <c r="F9" i="38"/>
  <c r="E9" i="38"/>
  <c r="D9" i="38"/>
  <c r="N8" i="38"/>
  <c r="O8" i="38"/>
  <c r="N7" i="38"/>
  <c r="O7" i="38"/>
  <c r="N6" i="38"/>
  <c r="O6" i="38" s="1"/>
  <c r="M5" i="38"/>
  <c r="L5" i="38"/>
  <c r="K5" i="38"/>
  <c r="K25" i="38"/>
  <c r="J5" i="38"/>
  <c r="J25" i="38"/>
  <c r="I5" i="38"/>
  <c r="H5" i="38"/>
  <c r="G5" i="38"/>
  <c r="F5" i="38"/>
  <c r="E5" i="38"/>
  <c r="D5" i="38"/>
  <c r="N5" i="38" s="1"/>
  <c r="O5" i="38" s="1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N17" i="37"/>
  <c r="O17" i="37" s="1"/>
  <c r="N16" i="37"/>
  <c r="O16" i="37"/>
  <c r="M15" i="37"/>
  <c r="L15" i="37"/>
  <c r="K15" i="37"/>
  <c r="J15" i="37"/>
  <c r="I15" i="37"/>
  <c r="I27" i="37" s="1"/>
  <c r="H15" i="37"/>
  <c r="G15" i="37"/>
  <c r="F15" i="37"/>
  <c r="E15" i="37"/>
  <c r="D15" i="37"/>
  <c r="N14" i="37"/>
  <c r="O14" i="37" s="1"/>
  <c r="N13" i="37"/>
  <c r="O13" i="37" s="1"/>
  <c r="N12" i="37"/>
  <c r="O12" i="37" s="1"/>
  <c r="M11" i="37"/>
  <c r="L11" i="37"/>
  <c r="K11" i="37"/>
  <c r="J11" i="37"/>
  <c r="J27" i="37" s="1"/>
  <c r="I11" i="37"/>
  <c r="H11" i="37"/>
  <c r="G11" i="37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/>
  <c r="M13" i="36"/>
  <c r="M25" i="36" s="1"/>
  <c r="L13" i="36"/>
  <c r="L25" i="36" s="1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M10" i="36"/>
  <c r="L10" i="36"/>
  <c r="K10" i="36"/>
  <c r="J10" i="36"/>
  <c r="I10" i="36"/>
  <c r="H10" i="36"/>
  <c r="H25" i="36" s="1"/>
  <c r="G10" i="36"/>
  <c r="F10" i="36"/>
  <c r="F25" i="36" s="1"/>
  <c r="E10" i="36"/>
  <c r="D10" i="36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24" i="35"/>
  <c r="O24" i="35"/>
  <c r="N23" i="35"/>
  <c r="O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N13" i="35" s="1"/>
  <c r="O13" i="35" s="1"/>
  <c r="F13" i="35"/>
  <c r="E13" i="35"/>
  <c r="D13" i="35"/>
  <c r="N12" i="35"/>
  <c r="O12" i="35"/>
  <c r="N11" i="35"/>
  <c r="O11" i="35" s="1"/>
  <c r="M10" i="35"/>
  <c r="L10" i="35"/>
  <c r="L25" i="35"/>
  <c r="K10" i="35"/>
  <c r="J10" i="35"/>
  <c r="I10" i="35"/>
  <c r="H10" i="35"/>
  <c r="G10" i="35"/>
  <c r="F10" i="35"/>
  <c r="E10" i="35"/>
  <c r="D10" i="35"/>
  <c r="N9" i="35"/>
  <c r="O9" i="35" s="1"/>
  <c r="N8" i="35"/>
  <c r="O8" i="35" s="1"/>
  <c r="N7" i="35"/>
  <c r="O7" i="35" s="1"/>
  <c r="N6" i="35"/>
  <c r="O6" i="35" s="1"/>
  <c r="M5" i="35"/>
  <c r="L5" i="35"/>
  <c r="K5" i="35"/>
  <c r="K25" i="35" s="1"/>
  <c r="J5" i="35"/>
  <c r="J25" i="35"/>
  <c r="I5" i="35"/>
  <c r="H5" i="35"/>
  <c r="G5" i="35"/>
  <c r="G25" i="35" s="1"/>
  <c r="F5" i="35"/>
  <c r="E5" i="35"/>
  <c r="D5" i="35"/>
  <c r="N28" i="34"/>
  <c r="O28" i="34" s="1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M23" i="34"/>
  <c r="N23" i="34" s="1"/>
  <c r="O23" i="34" s="1"/>
  <c r="L23" i="34"/>
  <c r="K23" i="34"/>
  <c r="J23" i="34"/>
  <c r="I23" i="34"/>
  <c r="H23" i="34"/>
  <c r="G23" i="34"/>
  <c r="F23" i="34"/>
  <c r="E23" i="34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E29" i="34" s="1"/>
  <c r="D16" i="34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N18" i="33"/>
  <c r="O18" i="33"/>
  <c r="N14" i="33"/>
  <c r="O14" i="33"/>
  <c r="N15" i="33"/>
  <c r="O15" i="33"/>
  <c r="N16" i="33"/>
  <c r="O16" i="33" s="1"/>
  <c r="E17" i="33"/>
  <c r="F17" i="33"/>
  <c r="G17" i="33"/>
  <c r="H17" i="33"/>
  <c r="I17" i="33"/>
  <c r="J17" i="33"/>
  <c r="K17" i="33"/>
  <c r="L17" i="33"/>
  <c r="M17" i="33"/>
  <c r="D17" i="33"/>
  <c r="E13" i="33"/>
  <c r="F13" i="33"/>
  <c r="G13" i="33"/>
  <c r="H13" i="33"/>
  <c r="I13" i="33"/>
  <c r="J13" i="33"/>
  <c r="K13" i="33"/>
  <c r="L13" i="33"/>
  <c r="M13" i="33"/>
  <c r="D13" i="33"/>
  <c r="N13" i="33" s="1"/>
  <c r="O13" i="33" s="1"/>
  <c r="E11" i="33"/>
  <c r="F11" i="33"/>
  <c r="G11" i="33"/>
  <c r="H11" i="33"/>
  <c r="I11" i="33"/>
  <c r="J11" i="33"/>
  <c r="K11" i="33"/>
  <c r="L11" i="33"/>
  <c r="M11" i="33"/>
  <c r="D11" i="33"/>
  <c r="N11" i="33" s="1"/>
  <c r="O11" i="33" s="1"/>
  <c r="E5" i="33"/>
  <c r="F5" i="33"/>
  <c r="G5" i="33"/>
  <c r="H5" i="33"/>
  <c r="I5" i="33"/>
  <c r="J5" i="33"/>
  <c r="J26" i="33" s="1"/>
  <c r="K5" i="33"/>
  <c r="K26" i="33" s="1"/>
  <c r="L5" i="33"/>
  <c r="L26" i="33" s="1"/>
  <c r="M5" i="33"/>
  <c r="M26" i="33" s="1"/>
  <c r="D5" i="33"/>
  <c r="N23" i="33"/>
  <c r="O23" i="33" s="1"/>
  <c r="N24" i="33"/>
  <c r="O24" i="33" s="1"/>
  <c r="N25" i="33"/>
  <c r="O25" i="33" s="1"/>
  <c r="N22" i="33"/>
  <c r="O22" i="33" s="1"/>
  <c r="E21" i="33"/>
  <c r="F21" i="33"/>
  <c r="G21" i="33"/>
  <c r="H21" i="33"/>
  <c r="I21" i="33"/>
  <c r="J21" i="33"/>
  <c r="K21" i="33"/>
  <c r="L21" i="33"/>
  <c r="M21" i="33"/>
  <c r="D21" i="33"/>
  <c r="E19" i="33"/>
  <c r="F19" i="33"/>
  <c r="G19" i="33"/>
  <c r="G26" i="33"/>
  <c r="H19" i="33"/>
  <c r="I19" i="33"/>
  <c r="J19" i="33"/>
  <c r="K19" i="33"/>
  <c r="L19" i="33"/>
  <c r="M19" i="33"/>
  <c r="D19" i="33"/>
  <c r="N20" i="33"/>
  <c r="O20" i="33"/>
  <c r="N12" i="33"/>
  <c r="O12" i="33"/>
  <c r="N7" i="33"/>
  <c r="O7" i="33" s="1"/>
  <c r="N8" i="33"/>
  <c r="O8" i="33" s="1"/>
  <c r="N9" i="33"/>
  <c r="O9" i="33" s="1"/>
  <c r="N10" i="33"/>
  <c r="O10" i="33" s="1"/>
  <c r="N6" i="33"/>
  <c r="O6" i="33"/>
  <c r="N18" i="39"/>
  <c r="O18" i="39" s="1"/>
  <c r="E25" i="38"/>
  <c r="N21" i="45"/>
  <c r="O21" i="45" s="1"/>
  <c r="N10" i="39" l="1"/>
  <c r="O10" i="39" s="1"/>
  <c r="E24" i="42"/>
  <c r="H26" i="45"/>
  <c r="G25" i="46"/>
  <c r="J29" i="34"/>
  <c r="N5" i="33"/>
  <c r="O5" i="33" s="1"/>
  <c r="F25" i="35"/>
  <c r="D25" i="36"/>
  <c r="N20" i="36"/>
  <c r="O20" i="36" s="1"/>
  <c r="G26" i="43"/>
  <c r="N26" i="43" s="1"/>
  <c r="O26" i="43" s="1"/>
  <c r="D23" i="44"/>
  <c r="I23" i="44"/>
  <c r="M25" i="46"/>
  <c r="O20" i="47"/>
  <c r="P20" i="47" s="1"/>
  <c r="L26" i="43"/>
  <c r="E25" i="47"/>
  <c r="N5" i="37"/>
  <c r="O5" i="37" s="1"/>
  <c r="M25" i="38"/>
  <c r="J24" i="39"/>
  <c r="N13" i="41"/>
  <c r="O13" i="41" s="1"/>
  <c r="G24" i="42"/>
  <c r="J23" i="44"/>
  <c r="I26" i="33"/>
  <c r="I25" i="36"/>
  <c r="E27" i="37"/>
  <c r="N11" i="38"/>
  <c r="O11" i="38" s="1"/>
  <c r="H24" i="42"/>
  <c r="K23" i="44"/>
  <c r="G25" i="47"/>
  <c r="O25" i="47" s="1"/>
  <c r="P25" i="47" s="1"/>
  <c r="H25" i="47"/>
  <c r="O11" i="47"/>
  <c r="P11" i="47" s="1"/>
  <c r="F26" i="33"/>
  <c r="N12" i="34"/>
  <c r="O12" i="34" s="1"/>
  <c r="J25" i="36"/>
  <c r="N18" i="36"/>
  <c r="O18" i="36" s="1"/>
  <c r="F27" i="37"/>
  <c r="N11" i="37"/>
  <c r="O11" i="37" s="1"/>
  <c r="N21" i="38"/>
  <c r="O21" i="38" s="1"/>
  <c r="D24" i="41"/>
  <c r="E26" i="33"/>
  <c r="N5" i="34"/>
  <c r="O5" i="34" s="1"/>
  <c r="K25" i="36"/>
  <c r="G27" i="37"/>
  <c r="N22" i="37"/>
  <c r="O22" i="37" s="1"/>
  <c r="M24" i="39"/>
  <c r="J24" i="42"/>
  <c r="M23" i="44"/>
  <c r="N11" i="45"/>
  <c r="O11" i="45" s="1"/>
  <c r="I25" i="47"/>
  <c r="E25" i="36"/>
  <c r="N24" i="37"/>
  <c r="O24" i="37" s="1"/>
  <c r="K26" i="43"/>
  <c r="I24" i="39"/>
  <c r="F24" i="42"/>
  <c r="H27" i="37"/>
  <c r="E25" i="46"/>
  <c r="J25" i="47"/>
  <c r="L24" i="42"/>
  <c r="F26" i="45"/>
  <c r="N17" i="33"/>
  <c r="O17" i="33" s="1"/>
  <c r="G29" i="34"/>
  <c r="M24" i="42"/>
  <c r="O22" i="47"/>
  <c r="P22" i="47" s="1"/>
  <c r="N10" i="35"/>
  <c r="O10" i="35" s="1"/>
  <c r="N19" i="35"/>
  <c r="O19" i="35" s="1"/>
  <c r="K24" i="39"/>
  <c r="N13" i="44"/>
  <c r="O13" i="44" s="1"/>
  <c r="F25" i="46"/>
  <c r="N21" i="33"/>
  <c r="O21" i="33" s="1"/>
  <c r="N25" i="47"/>
  <c r="N19" i="33"/>
  <c r="O19" i="33" s="1"/>
  <c r="N9" i="38"/>
  <c r="O9" i="38" s="1"/>
  <c r="K24" i="41"/>
  <c r="N19" i="45"/>
  <c r="O19" i="45" s="1"/>
  <c r="H25" i="46"/>
  <c r="L27" i="37"/>
  <c r="N19" i="38"/>
  <c r="O19" i="38" s="1"/>
  <c r="H26" i="33"/>
  <c r="H25" i="35"/>
  <c r="M27" i="37"/>
  <c r="F25" i="38"/>
  <c r="I25" i="38"/>
  <c r="H24" i="41"/>
  <c r="D26" i="43"/>
  <c r="N21" i="43"/>
  <c r="O21" i="43" s="1"/>
  <c r="L26" i="45"/>
  <c r="G24" i="39"/>
  <c r="N5" i="36"/>
  <c r="O5" i="36" s="1"/>
  <c r="L25" i="38"/>
  <c r="N25" i="38" s="1"/>
  <c r="O25" i="38" s="1"/>
  <c r="I26" i="45"/>
  <c r="M29" i="34"/>
  <c r="H29" i="34"/>
  <c r="I29" i="34"/>
  <c r="N13" i="36"/>
  <c r="O13" i="36" s="1"/>
  <c r="D25" i="38"/>
  <c r="N5" i="41"/>
  <c r="O5" i="41" s="1"/>
  <c r="N10" i="44"/>
  <c r="O10" i="44" s="1"/>
  <c r="L29" i="34"/>
  <c r="I25" i="46"/>
  <c r="D25" i="35"/>
  <c r="N25" i="35" s="1"/>
  <c r="O25" i="35" s="1"/>
  <c r="I25" i="35"/>
  <c r="G25" i="38"/>
  <c r="E26" i="43"/>
  <c r="H26" i="43"/>
  <c r="M26" i="45"/>
  <c r="K25" i="46"/>
  <c r="N15" i="37"/>
  <c r="O15" i="37" s="1"/>
  <c r="F24" i="39"/>
  <c r="N10" i="42"/>
  <c r="O10" i="42" s="1"/>
  <c r="I26" i="43"/>
  <c r="N14" i="46"/>
  <c r="O14" i="46" s="1"/>
  <c r="J26" i="43"/>
  <c r="F29" i="34"/>
  <c r="M25" i="35"/>
  <c r="K25" i="47"/>
  <c r="N22" i="46"/>
  <c r="O22" i="46" s="1"/>
  <c r="L25" i="47"/>
  <c r="I24" i="41"/>
  <c r="K27" i="37"/>
  <c r="F24" i="41"/>
  <c r="N19" i="42"/>
  <c r="O19" i="42" s="1"/>
  <c r="N10" i="43"/>
  <c r="O10" i="43" s="1"/>
  <c r="M26" i="43"/>
  <c r="J26" i="45"/>
  <c r="J25" i="46"/>
  <c r="K29" i="34"/>
  <c r="G25" i="36"/>
  <c r="K26" i="45"/>
  <c r="N10" i="41"/>
  <c r="O10" i="41" s="1"/>
  <c r="N21" i="34"/>
  <c r="O21" i="34" s="1"/>
  <c r="E25" i="35"/>
  <c r="N10" i="36"/>
  <c r="O10" i="36" s="1"/>
  <c r="H25" i="38"/>
  <c r="N15" i="38"/>
  <c r="O15" i="38" s="1"/>
  <c r="N21" i="39"/>
  <c r="O21" i="39" s="1"/>
  <c r="J24" i="41"/>
  <c r="N18" i="41"/>
  <c r="O18" i="41" s="1"/>
  <c r="D24" i="42"/>
  <c r="F26" i="43"/>
  <c r="H23" i="44"/>
  <c r="L25" i="46"/>
  <c r="O13" i="47"/>
  <c r="P13" i="47" s="1"/>
  <c r="O27" i="48"/>
  <c r="P27" i="48" s="1"/>
  <c r="N24" i="42"/>
  <c r="O24" i="42" s="1"/>
  <c r="N24" i="41"/>
  <c r="O24" i="41" s="1"/>
  <c r="N16" i="34"/>
  <c r="O16" i="34" s="1"/>
  <c r="D29" i="34"/>
  <c r="E23" i="44"/>
  <c r="N5" i="35"/>
  <c r="O5" i="35" s="1"/>
  <c r="D27" i="37"/>
  <c r="N13" i="39"/>
  <c r="O13" i="39" s="1"/>
  <c r="D25" i="46"/>
  <c r="N17" i="35"/>
  <c r="O17" i="35" s="1"/>
  <c r="E24" i="41"/>
  <c r="G26" i="45"/>
  <c r="O5" i="47"/>
  <c r="P5" i="47" s="1"/>
  <c r="N5" i="42"/>
  <c r="O5" i="42" s="1"/>
  <c r="D26" i="33"/>
  <c r="E26" i="45"/>
  <c r="N5" i="43"/>
  <c r="O5" i="43" s="1"/>
  <c r="E24" i="39"/>
  <c r="N11" i="46"/>
  <c r="O11" i="46" s="1"/>
  <c r="N25" i="46" l="1"/>
  <c r="O25" i="46" s="1"/>
  <c r="N27" i="37"/>
  <c r="O27" i="37" s="1"/>
  <c r="N23" i="44"/>
  <c r="O23" i="44" s="1"/>
  <c r="N29" i="34"/>
  <c r="O29" i="34" s="1"/>
  <c r="N25" i="36"/>
  <c r="O25" i="36" s="1"/>
  <c r="N24" i="39"/>
  <c r="O24" i="39" s="1"/>
  <c r="N26" i="45"/>
  <c r="O26" i="45" s="1"/>
  <c r="N26" i="33"/>
  <c r="O26" i="33" s="1"/>
</calcChain>
</file>

<file path=xl/sharedStrings.xml><?xml version="1.0" encoding="utf-8"?>
<sst xmlns="http://schemas.openxmlformats.org/spreadsheetml/2006/main" count="667" uniqueCount="112">
  <si>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</si>
  <si>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</si>
  <si>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</si>
  <si>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</si>
  <si>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</si>
  <si>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</si>
  <si>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</si>
  <si>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</si>
  <si>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</si>
  <si>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</si>
  <si>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</si>
  <si>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Telecommunications</t>
  </si>
  <si>
    <t>Utility Service Tax - Gas</t>
  </si>
  <si>
    <t>Permits, Fees, and Special Assessments</t>
  </si>
  <si>
    <t>Franchise Fee - Gas</t>
  </si>
  <si>
    <t>Intergovernmental Revenue</t>
  </si>
  <si>
    <t>State Shared Revenues - General Gov't - Local Gov't Half-Cent Sales Tax</t>
  </si>
  <si>
    <t>State Shared Revenues - Other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</si>
  <si>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</si>
  <si>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</si>
  <si>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</si>
  <si>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</si>
  <si>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</si>
  <si>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</si>
  <si>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</si>
  <si>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Physical Environment - Garbage / Solid Waste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</si>
  <si>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</si>
  <si>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</si>
  <si>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</si>
  <si>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</si>
  <si>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</si>
  <si>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Licenses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</si>
  <si>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</si>
  <si>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</si>
  <si>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</si>
  <si>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</si>
  <si>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</si>
  <si>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</si>
  <si>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</si>
  <si>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</si>
  <si>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 Crosse Revenues Reported by Account Code and Fund Type</t>
  </si>
  <si>
    <t>Local Fiscal Year Ended September 30, 2010</t>
  </si>
  <si>
    <t>Utility Service Tax - Electricity</t>
  </si>
  <si>
    <t>Utility Service Tax - Other</t>
  </si>
  <si>
    <t>Franchise Fee - Electricity</t>
  </si>
  <si>
    <t>Other Permits, Fees, and Special Assessments</t>
  </si>
  <si>
    <t>State Shared Revenues - General Gov't - Revenue Sharing Proceeds</t>
  </si>
  <si>
    <t>State Shared Revenues - General Gov't - Mobile Home License Tax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</si>
  <si>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</si>
  <si>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</si>
  <si>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</si>
  <si>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Court-Ordered Judgments and Fines - As Decided by County Court Civil</t>
  </si>
  <si>
    <t>2011 Municipal Population:</t>
  </si>
  <si>
    <t>Local Fiscal Year Ended September 30, 2012</t>
  </si>
  <si>
    <t>2012 Municipal Population:</t>
  </si>
  <si>
    <t>Local Fiscal Year Ended September 30, 2013</t>
  </si>
  <si>
    <t>First Local Option Fuel Tax (1 to 6 Cents)</t>
  </si>
  <si>
    <t>Communications Services Taxes (Chapter 202, F.S.)</t>
  </si>
  <si>
    <t>State Grant - Transportation - Other Transportation</t>
  </si>
  <si>
    <t>State Shared Revenues - General Government - Revenue Sharing Proceeds</t>
  </si>
  <si>
    <t>State Shared Revenues - General Government - Local Government Half-Cent Sales Tax</t>
  </si>
  <si>
    <t>2013 Municipal Population:</t>
  </si>
  <si>
    <t>Local Fiscal Year Ended September 30, 2008</t>
  </si>
  <si>
    <t>Permits and Franchise Fees</t>
  </si>
  <si>
    <t>Franchise Fee - Telecommunications</t>
  </si>
  <si>
    <t>Public Safety - Fire Protection</t>
  </si>
  <si>
    <t>Transportation (User Fees) - Other Transportation Charges</t>
  </si>
  <si>
    <t>2008 Municipal Population:</t>
  </si>
  <si>
    <t>Local Fiscal Year Ended September 30, 2014</t>
  </si>
  <si>
    <t>General Government - Other General Government Charges and Fees</t>
  </si>
  <si>
    <t>2014 Municipal Population:</t>
  </si>
  <si>
    <t>Local Fiscal Year Ended September 30, 2015</t>
  </si>
  <si>
    <t>2015 Municipal Population:</t>
  </si>
  <si>
    <t>Local Fiscal Year Ended September 30, 2016</t>
  </si>
  <si>
    <t>Federal Grant - Economic Environment</t>
  </si>
  <si>
    <t>State Grant - Public Safety</t>
  </si>
  <si>
    <t>Other Judgments, Fines, and Forfeits</t>
  </si>
  <si>
    <t>2016 Municipal Population:</t>
  </si>
  <si>
    <t>Local Fiscal Year Ended September 30, 2017</t>
  </si>
  <si>
    <t>State Grant - General Government</t>
  </si>
  <si>
    <t>Other Sources</t>
  </si>
  <si>
    <t>Proceeds - Debt Proceeds</t>
  </si>
  <si>
    <t>2017 Municipal Population:</t>
  </si>
  <si>
    <t>Local Fiscal Year Ended September 30, 2018</t>
  </si>
  <si>
    <t>Grants from Other Local Units - Economic Environment</t>
  </si>
  <si>
    <t>Grants from Other Local Units - Other</t>
  </si>
  <si>
    <t>2018 Municipal Population:</t>
  </si>
  <si>
    <t>Local Fiscal Year Ended September 30, 2019</t>
  </si>
  <si>
    <t>2019 Municipal Population:</t>
  </si>
  <si>
    <t>Local Fiscal Year Ended September 30, 2020</t>
  </si>
  <si>
    <t>Second Local Option Fuel Tax (1 to 5 Cents)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</si>
  <si>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</si>
  <si>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</si>
  <si>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</si>
  <si>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</si>
  <si>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</si>
  <si>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</si>
  <si>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</si>
  <si>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</si>
  <si>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</si>
  <si>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Intergovernmental Revenues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</si>
  <si>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</si>
  <si>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</si>
  <si>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</si>
  <si>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</si>
  <si>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</si>
  <si>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</si>
  <si>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</si>
  <si>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</si>
  <si>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</si>
  <si>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Grants from Other Local Units - Culture / Recreation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</si>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</sst>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022B0-CDE5-498D-A64A-E013E05B5FA6}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109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33</v>
      </c>
      <c r="B3" s="108"/>
      <c r="C3" s="109"/>
      <c r="D3" s="113" t="s">
        <v>19</v>
      </c>
      <c r="E3" s="114"/>
      <c r="F3" s="114"/>
      <c r="G3" s="114"/>
      <c r="H3" s="115"/>
      <c r="I3" s="113" t="s">
        <v>20</v>
      </c>
      <c r="J3" s="115"/>
      <c r="K3" s="113" t="s">
        <v>22</v>
      </c>
      <c r="L3" s="114"/>
      <c r="M3" s="115"/>
      <c r="N3" s="49"/>
      <c r="O3" s="50"/>
      <c r="P3" s="116" t="s">
        <v>93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34</v>
      </c>
      <c r="F4" s="52" t="s">
        <v>35</v>
      </c>
      <c r="G4" s="52" t="s">
        <v>36</v>
      </c>
      <c r="H4" s="52" t="s">
        <v>4</v>
      </c>
      <c r="I4" s="52" t="s">
        <v>5</v>
      </c>
      <c r="J4" s="53" t="s">
        <v>37</v>
      </c>
      <c r="K4" s="53" t="s">
        <v>6</v>
      </c>
      <c r="L4" s="53" t="s">
        <v>7</v>
      </c>
      <c r="M4" s="53" t="s">
        <v>94</v>
      </c>
      <c r="N4" s="53" t="s">
        <v>8</v>
      </c>
      <c r="O4" s="53" t="s">
        <v>95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96</v>
      </c>
      <c r="B5" s="57"/>
      <c r="C5" s="57"/>
      <c r="D5" s="58">
        <f>SUM(D6:D9)</f>
        <v>136952</v>
      </c>
      <c r="E5" s="58">
        <f>SUM(E6:E9)</f>
        <v>0</v>
      </c>
      <c r="F5" s="58">
        <f>SUM(F6:F9)</f>
        <v>0</v>
      </c>
      <c r="G5" s="58">
        <f>SUM(G6:G9)</f>
        <v>0</v>
      </c>
      <c r="H5" s="58">
        <f>SUM(H6:H9)</f>
        <v>0</v>
      </c>
      <c r="I5" s="58">
        <f>SUM(I6:I9)</f>
        <v>0</v>
      </c>
      <c r="J5" s="58">
        <f>SUM(J6:J9)</f>
        <v>0</v>
      </c>
      <c r="K5" s="58">
        <f>SUM(K6:K9)</f>
        <v>0</v>
      </c>
      <c r="L5" s="58">
        <f>SUM(L6:L9)</f>
        <v>0</v>
      </c>
      <c r="M5" s="58">
        <f>SUM(M6:M9)</f>
        <v>0</v>
      </c>
      <c r="N5" s="58">
        <f>SUM(N6:N9)</f>
        <v>0</v>
      </c>
      <c r="O5" s="59">
        <f>SUM(D5:N5)</f>
        <v>136952</v>
      </c>
      <c r="P5" s="60">
        <f>(O5/P$29)</f>
        <v>449.02295081967213</v>
      </c>
      <c r="Q5" s="61"/>
    </row>
    <row r="6" spans="1:134">
      <c r="A6" s="63"/>
      <c r="B6" s="64">
        <v>311</v>
      </c>
      <c r="C6" s="65" t="s">
        <v>1</v>
      </c>
      <c r="D6" s="66">
        <v>82841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82841</v>
      </c>
      <c r="P6" s="67">
        <f>(O6/P$29)</f>
        <v>271.60983606557375</v>
      </c>
      <c r="Q6" s="68"/>
    </row>
    <row r="7" spans="1:134">
      <c r="A7" s="63"/>
      <c r="B7" s="64">
        <v>312.41000000000003</v>
      </c>
      <c r="C7" s="65" t="s">
        <v>97</v>
      </c>
      <c r="D7" s="66">
        <v>11529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0">SUM(D7:N7)</f>
        <v>11529</v>
      </c>
      <c r="P7" s="67">
        <f>(O7/P$29)</f>
        <v>37.799999999999997</v>
      </c>
      <c r="Q7" s="68"/>
    </row>
    <row r="8" spans="1:134">
      <c r="A8" s="63"/>
      <c r="B8" s="64">
        <v>312.43</v>
      </c>
      <c r="C8" s="65" t="s">
        <v>98</v>
      </c>
      <c r="D8" s="66">
        <v>8308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8308</v>
      </c>
      <c r="P8" s="67">
        <f>(O8/P$29)</f>
        <v>27.239344262295081</v>
      </c>
      <c r="Q8" s="68"/>
    </row>
    <row r="9" spans="1:134">
      <c r="A9" s="63"/>
      <c r="B9" s="64">
        <v>314.10000000000002</v>
      </c>
      <c r="C9" s="65" t="s">
        <v>42</v>
      </c>
      <c r="D9" s="66">
        <v>34274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34274</v>
      </c>
      <c r="P9" s="67">
        <f>(O9/P$29)</f>
        <v>112.37377049180328</v>
      </c>
      <c r="Q9" s="68"/>
    </row>
    <row r="10" spans="1:134" ht="15.75">
      <c r="A10" s="69" t="s">
        <v>13</v>
      </c>
      <c r="B10" s="70"/>
      <c r="C10" s="71"/>
      <c r="D10" s="72">
        <f>SUM(D11:D11)</f>
        <v>17695</v>
      </c>
      <c r="E10" s="72">
        <f>SUM(E11:E11)</f>
        <v>0</v>
      </c>
      <c r="F10" s="72">
        <f>SUM(F11:F11)</f>
        <v>0</v>
      </c>
      <c r="G10" s="72">
        <f>SUM(G11:G11)</f>
        <v>0</v>
      </c>
      <c r="H10" s="72">
        <f>SUM(H11:H11)</f>
        <v>0</v>
      </c>
      <c r="I10" s="72">
        <f>SUM(I11:I11)</f>
        <v>0</v>
      </c>
      <c r="J10" s="72">
        <f>SUM(J11:J11)</f>
        <v>0</v>
      </c>
      <c r="K10" s="72">
        <f>SUM(K11:K11)</f>
        <v>0</v>
      </c>
      <c r="L10" s="72">
        <f>SUM(L11:L11)</f>
        <v>0</v>
      </c>
      <c r="M10" s="72">
        <f>SUM(M11:M11)</f>
        <v>0</v>
      </c>
      <c r="N10" s="72">
        <f>SUM(N11:N11)</f>
        <v>0</v>
      </c>
      <c r="O10" s="73">
        <f>SUM(D10:N10)</f>
        <v>17695</v>
      </c>
      <c r="P10" s="74">
        <f>(O10/P$29)</f>
        <v>58.016393442622949</v>
      </c>
      <c r="Q10" s="75"/>
    </row>
    <row r="11" spans="1:134">
      <c r="A11" s="63"/>
      <c r="B11" s="64">
        <v>323.10000000000002</v>
      </c>
      <c r="C11" s="65" t="s">
        <v>44</v>
      </c>
      <c r="D11" s="66">
        <v>17695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ref="O11" si="1">SUM(D11:N11)</f>
        <v>17695</v>
      </c>
      <c r="P11" s="67">
        <f>(O11/P$29)</f>
        <v>58.016393442622949</v>
      </c>
      <c r="Q11" s="68"/>
    </row>
    <row r="12" spans="1:134" ht="15.75">
      <c r="A12" s="69" t="s">
        <v>100</v>
      </c>
      <c r="B12" s="70"/>
      <c r="C12" s="71"/>
      <c r="D12" s="72">
        <f>SUM(D13:D21)</f>
        <v>473277</v>
      </c>
      <c r="E12" s="72">
        <f>SUM(E13:E21)</f>
        <v>0</v>
      </c>
      <c r="F12" s="72">
        <f>SUM(F13:F21)</f>
        <v>0</v>
      </c>
      <c r="G12" s="72">
        <f>SUM(G13:G21)</f>
        <v>0</v>
      </c>
      <c r="H12" s="72">
        <f>SUM(H13:H21)</f>
        <v>0</v>
      </c>
      <c r="I12" s="72">
        <f>SUM(I13:I21)</f>
        <v>0</v>
      </c>
      <c r="J12" s="72">
        <f>SUM(J13:J21)</f>
        <v>0</v>
      </c>
      <c r="K12" s="72">
        <f>SUM(K13:K21)</f>
        <v>0</v>
      </c>
      <c r="L12" s="72">
        <f>SUM(L13:L21)</f>
        <v>0</v>
      </c>
      <c r="M12" s="72">
        <f>SUM(M13:M21)</f>
        <v>0</v>
      </c>
      <c r="N12" s="72">
        <f>SUM(N13:N21)</f>
        <v>0</v>
      </c>
      <c r="O12" s="73">
        <f>SUM(D12:N12)</f>
        <v>473277</v>
      </c>
      <c r="P12" s="74">
        <f>(O12/P$29)</f>
        <v>1551.7278688524591</v>
      </c>
      <c r="Q12" s="75"/>
    </row>
    <row r="13" spans="1:134">
      <c r="A13" s="63"/>
      <c r="B13" s="64">
        <v>331.51</v>
      </c>
      <c r="C13" s="65" t="s">
        <v>107</v>
      </c>
      <c r="D13" s="66">
        <v>18090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7" si="2">SUM(D13:N13)</f>
        <v>18090</v>
      </c>
      <c r="P13" s="67">
        <f>(O13/P$29)</f>
        <v>59.311475409836063</v>
      </c>
      <c r="Q13" s="68"/>
    </row>
    <row r="14" spans="1:134">
      <c r="A14" s="63"/>
      <c r="B14" s="64">
        <v>335.14</v>
      </c>
      <c r="C14" s="65" t="s">
        <v>101</v>
      </c>
      <c r="D14" s="66">
        <v>196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196</v>
      </c>
      <c r="P14" s="67">
        <f>(O14/P$29)</f>
        <v>0.64262295081967213</v>
      </c>
      <c r="Q14" s="68"/>
    </row>
    <row r="15" spans="1:134">
      <c r="A15" s="63"/>
      <c r="B15" s="64">
        <v>335.15</v>
      </c>
      <c r="C15" s="65" t="s">
        <v>102</v>
      </c>
      <c r="D15" s="66">
        <v>99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99</v>
      </c>
      <c r="P15" s="67">
        <f>(O15/P$29)</f>
        <v>0.32459016393442625</v>
      </c>
      <c r="Q15" s="68"/>
    </row>
    <row r="16" spans="1:134">
      <c r="A16" s="63"/>
      <c r="B16" s="64">
        <v>335.18</v>
      </c>
      <c r="C16" s="65" t="s">
        <v>103</v>
      </c>
      <c r="D16" s="66">
        <v>21833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21833</v>
      </c>
      <c r="P16" s="67">
        <f>(O16/P$29)</f>
        <v>71.583606557377053</v>
      </c>
      <c r="Q16" s="68"/>
    </row>
    <row r="17" spans="1:120">
      <c r="A17" s="63"/>
      <c r="B17" s="64">
        <v>335.19</v>
      </c>
      <c r="C17" s="65" t="s">
        <v>104</v>
      </c>
      <c r="D17" s="66">
        <v>17836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17836</v>
      </c>
      <c r="P17" s="67">
        <f>(O17/P$29)</f>
        <v>58.478688524590162</v>
      </c>
      <c r="Q17" s="68"/>
    </row>
    <row r="18" spans="1:120">
      <c r="A18" s="63"/>
      <c r="B18" s="64">
        <v>335.9</v>
      </c>
      <c r="C18" s="65" t="s">
        <v>17</v>
      </c>
      <c r="D18" s="66">
        <v>37508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1" si="3">SUM(D18:N18)</f>
        <v>37508</v>
      </c>
      <c r="P18" s="67">
        <f>(O18/P$29)</f>
        <v>122.97704918032787</v>
      </c>
      <c r="Q18" s="68"/>
    </row>
    <row r="19" spans="1:120">
      <c r="A19" s="63"/>
      <c r="B19" s="64">
        <v>337.5</v>
      </c>
      <c r="C19" s="65" t="s">
        <v>84</v>
      </c>
      <c r="D19" s="66">
        <v>75462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3"/>
        <v>75462</v>
      </c>
      <c r="P19" s="67">
        <f>(O19/P$29)</f>
        <v>247.41639344262296</v>
      </c>
      <c r="Q19" s="68"/>
    </row>
    <row r="20" spans="1:120">
      <c r="A20" s="63"/>
      <c r="B20" s="64">
        <v>337.7</v>
      </c>
      <c r="C20" s="65" t="s">
        <v>110</v>
      </c>
      <c r="D20" s="66">
        <v>5000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3"/>
        <v>5000</v>
      </c>
      <c r="P20" s="67">
        <f>(O20/P$29)</f>
        <v>16.393442622950818</v>
      </c>
      <c r="Q20" s="68"/>
    </row>
    <row r="21" spans="1:120">
      <c r="A21" s="63"/>
      <c r="B21" s="64">
        <v>337.9</v>
      </c>
      <c r="C21" s="65" t="s">
        <v>85</v>
      </c>
      <c r="D21" s="66">
        <v>297253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3"/>
        <v>297253</v>
      </c>
      <c r="P21" s="67">
        <f>(O21/P$29)</f>
        <v>974.6</v>
      </c>
      <c r="Q21" s="68"/>
    </row>
    <row r="22" spans="1:120" ht="15.75">
      <c r="A22" s="69" t="s">
        <v>24</v>
      </c>
      <c r="B22" s="70"/>
      <c r="C22" s="71"/>
      <c r="D22" s="72">
        <f>SUM(D23:D23)</f>
        <v>146</v>
      </c>
      <c r="E22" s="72">
        <f>SUM(E23:E23)</f>
        <v>0</v>
      </c>
      <c r="F22" s="72">
        <f>SUM(F23:F23)</f>
        <v>0</v>
      </c>
      <c r="G22" s="72">
        <f>SUM(G23:G23)</f>
        <v>0</v>
      </c>
      <c r="H22" s="72">
        <f>SUM(H23:H23)</f>
        <v>0</v>
      </c>
      <c r="I22" s="72">
        <f>SUM(I23:I23)</f>
        <v>0</v>
      </c>
      <c r="J22" s="72">
        <f>SUM(J23:J23)</f>
        <v>0</v>
      </c>
      <c r="K22" s="72">
        <f>SUM(K23:K23)</f>
        <v>0</v>
      </c>
      <c r="L22" s="72">
        <f>SUM(L23:L23)</f>
        <v>0</v>
      </c>
      <c r="M22" s="72">
        <f>SUM(M23:M23)</f>
        <v>0</v>
      </c>
      <c r="N22" s="72">
        <f>SUM(N23:N23)</f>
        <v>0</v>
      </c>
      <c r="O22" s="72">
        <f>SUM(D22:N22)</f>
        <v>146</v>
      </c>
      <c r="P22" s="74">
        <f>(O22/P$29)</f>
        <v>0.47868852459016392</v>
      </c>
      <c r="Q22" s="75"/>
    </row>
    <row r="23" spans="1:120">
      <c r="A23" s="76"/>
      <c r="B23" s="77">
        <v>359</v>
      </c>
      <c r="C23" s="78" t="s">
        <v>76</v>
      </c>
      <c r="D23" s="66">
        <v>146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" si="4">SUM(D23:N23)</f>
        <v>146</v>
      </c>
      <c r="P23" s="67">
        <f>(O23/P$29)</f>
        <v>0.47868852459016392</v>
      </c>
      <c r="Q23" s="68"/>
    </row>
    <row r="24" spans="1:120" ht="15.75">
      <c r="A24" s="69" t="s">
        <v>2</v>
      </c>
      <c r="B24" s="70"/>
      <c r="C24" s="71"/>
      <c r="D24" s="72">
        <f>SUM(D25:D26)</f>
        <v>41539</v>
      </c>
      <c r="E24" s="72">
        <f>SUM(E25:E26)</f>
        <v>0</v>
      </c>
      <c r="F24" s="72">
        <f>SUM(F25:F26)</f>
        <v>0</v>
      </c>
      <c r="G24" s="72">
        <f>SUM(G25:G26)</f>
        <v>0</v>
      </c>
      <c r="H24" s="72">
        <f>SUM(H25:H26)</f>
        <v>0</v>
      </c>
      <c r="I24" s="72">
        <f>SUM(I25:I26)</f>
        <v>0</v>
      </c>
      <c r="J24" s="72">
        <f>SUM(J25:J26)</f>
        <v>0</v>
      </c>
      <c r="K24" s="72">
        <f>SUM(K25:K26)</f>
        <v>0</v>
      </c>
      <c r="L24" s="72">
        <f>SUM(L25:L26)</f>
        <v>0</v>
      </c>
      <c r="M24" s="72">
        <f>SUM(M25:M26)</f>
        <v>0</v>
      </c>
      <c r="N24" s="72">
        <f>SUM(N25:N26)</f>
        <v>0</v>
      </c>
      <c r="O24" s="72">
        <f>SUM(D24:N24)</f>
        <v>41539</v>
      </c>
      <c r="P24" s="74">
        <f>(O24/P$29)</f>
        <v>136.19344262295081</v>
      </c>
      <c r="Q24" s="75"/>
    </row>
    <row r="25" spans="1:120">
      <c r="A25" s="63"/>
      <c r="B25" s="64">
        <v>361.1</v>
      </c>
      <c r="C25" s="65" t="s">
        <v>29</v>
      </c>
      <c r="D25" s="66">
        <v>6680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>SUM(D25:N25)</f>
        <v>6680</v>
      </c>
      <c r="P25" s="67">
        <f>(O25/P$29)</f>
        <v>21.901639344262296</v>
      </c>
      <c r="Q25" s="68"/>
    </row>
    <row r="26" spans="1:120" ht="15.75" thickBot="1">
      <c r="A26" s="63"/>
      <c r="B26" s="64">
        <v>369.9</v>
      </c>
      <c r="C26" s="65" t="s">
        <v>32</v>
      </c>
      <c r="D26" s="66">
        <v>34859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" si="5">SUM(D26:N26)</f>
        <v>34859</v>
      </c>
      <c r="P26" s="67">
        <f>(O26/P$29)</f>
        <v>114.29180327868852</v>
      </c>
      <c r="Q26" s="68"/>
    </row>
    <row r="27" spans="1:120" ht="16.5" thickBot="1">
      <c r="A27" s="79" t="s">
        <v>26</v>
      </c>
      <c r="B27" s="80"/>
      <c r="C27" s="81"/>
      <c r="D27" s="82">
        <f>SUM(D5,D10,D12,D22,D24)</f>
        <v>669609</v>
      </c>
      <c r="E27" s="82">
        <f t="shared" ref="E27:N27" si="6">SUM(E5,E10,E12,E22,E24)</f>
        <v>0</v>
      </c>
      <c r="F27" s="82">
        <f t="shared" si="6"/>
        <v>0</v>
      </c>
      <c r="G27" s="82">
        <f t="shared" si="6"/>
        <v>0</v>
      </c>
      <c r="H27" s="82">
        <f t="shared" si="6"/>
        <v>0</v>
      </c>
      <c r="I27" s="82">
        <f t="shared" si="6"/>
        <v>0</v>
      </c>
      <c r="J27" s="82">
        <f t="shared" si="6"/>
        <v>0</v>
      </c>
      <c r="K27" s="82">
        <f t="shared" si="6"/>
        <v>0</v>
      </c>
      <c r="L27" s="82">
        <f t="shared" si="6"/>
        <v>0</v>
      </c>
      <c r="M27" s="82">
        <f t="shared" si="6"/>
        <v>0</v>
      </c>
      <c r="N27" s="82">
        <f t="shared" si="6"/>
        <v>0</v>
      </c>
      <c r="O27" s="82">
        <f>SUM(D27:N27)</f>
        <v>669609</v>
      </c>
      <c r="P27" s="83">
        <f>(O27/P$29)</f>
        <v>2195.439344262295</v>
      </c>
      <c r="Q27" s="61"/>
      <c r="R27" s="84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</row>
    <row r="28" spans="1:120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8"/>
    </row>
    <row r="29" spans="1:120">
      <c r="A29" s="89"/>
      <c r="B29" s="90"/>
      <c r="C29" s="90"/>
      <c r="D29" s="91"/>
      <c r="E29" s="91"/>
      <c r="F29" s="91"/>
      <c r="G29" s="91"/>
      <c r="H29" s="91"/>
      <c r="I29" s="91"/>
      <c r="J29" s="91"/>
      <c r="K29" s="91"/>
      <c r="L29" s="91"/>
      <c r="M29" s="94" t="s">
        <v>111</v>
      </c>
      <c r="N29" s="94"/>
      <c r="O29" s="94"/>
      <c r="P29" s="92">
        <v>305</v>
      </c>
    </row>
    <row r="30" spans="1:120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</row>
    <row r="31" spans="1:120" ht="15.75" customHeight="1" thickBot="1">
      <c r="A31" s="98" t="s">
        <v>49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77298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77298</v>
      </c>
      <c r="O5" s="33">
        <f t="shared" ref="O5:O24" si="2">(N5/O$26)</f>
        <v>207.23324396782843</v>
      </c>
      <c r="P5" s="6"/>
    </row>
    <row r="6" spans="1:133">
      <c r="A6" s="12"/>
      <c r="B6" s="25">
        <v>311</v>
      </c>
      <c r="C6" s="20" t="s">
        <v>1</v>
      </c>
      <c r="D6" s="46">
        <v>25730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25730</v>
      </c>
      <c r="O6" s="47">
        <f t="shared" si="2"/>
        <v>68.981233243967822</v>
      </c>
      <c r="P6" s="9"/>
    </row>
    <row r="7" spans="1:133">
      <c r="A7" s="12"/>
      <c r="B7" s="25">
        <v>312.10000000000002</v>
      </c>
      <c r="C7" s="20" t="s">
        <v>9</v>
      </c>
      <c r="D7" s="46">
        <v>33933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33933</v>
      </c>
      <c r="O7" s="47">
        <f t="shared" si="2"/>
        <v>90.973190348525463</v>
      </c>
      <c r="P7" s="9"/>
    </row>
    <row r="8" spans="1:133">
      <c r="A8" s="12"/>
      <c r="B8" s="25">
        <v>314.10000000000002</v>
      </c>
      <c r="C8" s="20" t="s">
        <v>42</v>
      </c>
      <c r="D8" s="46">
        <v>15126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15126</v>
      </c>
      <c r="O8" s="47">
        <f t="shared" si="2"/>
        <v>40.552278820375335</v>
      </c>
      <c r="P8" s="9"/>
    </row>
    <row r="9" spans="1:133">
      <c r="A9" s="12"/>
      <c r="B9" s="25">
        <v>315</v>
      </c>
      <c r="C9" s="20" t="s">
        <v>57</v>
      </c>
      <c r="D9" s="46">
        <v>2509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2509</v>
      </c>
      <c r="O9" s="47">
        <f t="shared" si="2"/>
        <v>6.7265415549597858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13993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13993</v>
      </c>
      <c r="O10" s="45">
        <f t="shared" si="2"/>
        <v>37.514745308310992</v>
      </c>
      <c r="P10" s="10"/>
    </row>
    <row r="11" spans="1:133">
      <c r="A11" s="12"/>
      <c r="B11" s="25">
        <v>323.10000000000002</v>
      </c>
      <c r="C11" s="20" t="s">
        <v>44</v>
      </c>
      <c r="D11" s="46">
        <v>13240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13240</v>
      </c>
      <c r="O11" s="47">
        <f t="shared" si="2"/>
        <v>35.495978552278821</v>
      </c>
      <c r="P11" s="9"/>
    </row>
    <row r="12" spans="1:133">
      <c r="A12" s="12"/>
      <c r="B12" s="25">
        <v>329</v>
      </c>
      <c r="C12" s="20" t="s">
        <v>45</v>
      </c>
      <c r="D12" s="46">
        <v>753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753</v>
      </c>
      <c r="O12" s="47">
        <f t="shared" si="2"/>
        <v>2.0187667560321714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176646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176646</v>
      </c>
      <c r="O13" s="45">
        <f t="shared" si="2"/>
        <v>473.58176943699732</v>
      </c>
      <c r="P13" s="10"/>
    </row>
    <row r="14" spans="1:133">
      <c r="A14" s="12"/>
      <c r="B14" s="25">
        <v>334.49</v>
      </c>
      <c r="C14" s="20" t="s">
        <v>58</v>
      </c>
      <c r="D14" s="46">
        <v>6616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6616</v>
      </c>
      <c r="O14" s="47">
        <f t="shared" si="2"/>
        <v>17.737265415549597</v>
      </c>
      <c r="P14" s="9"/>
    </row>
    <row r="15" spans="1:133">
      <c r="A15" s="12"/>
      <c r="B15" s="25">
        <v>335.12</v>
      </c>
      <c r="C15" s="20" t="s">
        <v>59</v>
      </c>
      <c r="D15" s="46">
        <v>9925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9925</v>
      </c>
      <c r="O15" s="47">
        <f t="shared" si="2"/>
        <v>26.608579088471849</v>
      </c>
      <c r="P15" s="9"/>
    </row>
    <row r="16" spans="1:133">
      <c r="A16" s="12"/>
      <c r="B16" s="25">
        <v>335.18</v>
      </c>
      <c r="C16" s="20" t="s">
        <v>60</v>
      </c>
      <c r="D16" s="46">
        <v>19340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19340</v>
      </c>
      <c r="O16" s="47">
        <f t="shared" si="2"/>
        <v>51.849865951742629</v>
      </c>
      <c r="P16" s="9"/>
    </row>
    <row r="17" spans="1:119">
      <c r="A17" s="12"/>
      <c r="B17" s="25">
        <v>337.2</v>
      </c>
      <c r="C17" s="20" t="s">
        <v>18</v>
      </c>
      <c r="D17" s="46">
        <v>140765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140765</v>
      </c>
      <c r="O17" s="47">
        <f t="shared" si="2"/>
        <v>377.38605898123325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SUM(D19:D20)</f>
        <v>6666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6666</v>
      </c>
      <c r="O18" s="45">
        <f t="shared" si="2"/>
        <v>17.871313672922252</v>
      </c>
      <c r="P18" s="10"/>
    </row>
    <row r="19" spans="1:119">
      <c r="A19" s="12"/>
      <c r="B19" s="25">
        <v>341.9</v>
      </c>
      <c r="C19" s="20" t="s">
        <v>69</v>
      </c>
      <c r="D19" s="46">
        <v>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</v>
      </c>
      <c r="O19" s="47">
        <f t="shared" si="2"/>
        <v>0.20911528150134048</v>
      </c>
      <c r="P19" s="9"/>
    </row>
    <row r="20" spans="1:119">
      <c r="A20" s="12"/>
      <c r="B20" s="25">
        <v>343.4</v>
      </c>
      <c r="C20" s="20" t="s">
        <v>25</v>
      </c>
      <c r="D20" s="46">
        <v>6588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6588</v>
      </c>
      <c r="O20" s="47">
        <f t="shared" si="2"/>
        <v>17.662198391420912</v>
      </c>
      <c r="P20" s="9"/>
    </row>
    <row r="21" spans="1:119" ht="15.75">
      <c r="A21" s="29" t="s">
        <v>2</v>
      </c>
      <c r="B21" s="30"/>
      <c r="C21" s="31"/>
      <c r="D21" s="32">
        <f t="shared" ref="D21:M21" si="6">SUM(D22:D23)</f>
        <v>8310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8310</v>
      </c>
      <c r="O21" s="45">
        <f t="shared" si="2"/>
        <v>22.278820375335119</v>
      </c>
      <c r="P21" s="10"/>
    </row>
    <row r="22" spans="1:119">
      <c r="A22" s="12"/>
      <c r="B22" s="25">
        <v>361.1</v>
      </c>
      <c r="C22" s="20" t="s">
        <v>29</v>
      </c>
      <c r="D22" s="46">
        <v>547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547</v>
      </c>
      <c r="O22" s="47">
        <f t="shared" si="2"/>
        <v>1.4664879356568365</v>
      </c>
      <c r="P22" s="9"/>
    </row>
    <row r="23" spans="1:119" ht="15.75" thickBot="1">
      <c r="A23" s="12"/>
      <c r="B23" s="25">
        <v>369.9</v>
      </c>
      <c r="C23" s="20" t="s">
        <v>32</v>
      </c>
      <c r="D23" s="46">
        <v>7763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7763</v>
      </c>
      <c r="O23" s="47">
        <f t="shared" si="2"/>
        <v>20.812332439678283</v>
      </c>
      <c r="P23" s="9"/>
    </row>
    <row r="24" spans="1:119" ht="16.5" thickBot="1">
      <c r="A24" s="14" t="s">
        <v>26</v>
      </c>
      <c r="B24" s="23"/>
      <c r="C24" s="22"/>
      <c r="D24" s="15">
        <f>SUM(D5,D10,D13,D18,D21)</f>
        <v>282913</v>
      </c>
      <c r="E24" s="15">
        <f t="shared" ref="E24:M24" si="7">SUM(E5,E10,E13,E18,E21)</f>
        <v>0</v>
      </c>
      <c r="F24" s="15">
        <f t="shared" si="7"/>
        <v>0</v>
      </c>
      <c r="G24" s="15">
        <f t="shared" si="7"/>
        <v>0</v>
      </c>
      <c r="H24" s="15">
        <f t="shared" si="7"/>
        <v>0</v>
      </c>
      <c r="I24" s="15">
        <f t="shared" si="7"/>
        <v>0</v>
      </c>
      <c r="J24" s="15">
        <f t="shared" si="7"/>
        <v>0</v>
      </c>
      <c r="K24" s="15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1"/>
        <v>282913</v>
      </c>
      <c r="O24" s="38">
        <f t="shared" si="2"/>
        <v>758.47989276139413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70</v>
      </c>
      <c r="M26" s="118"/>
      <c r="N26" s="118"/>
      <c r="O26" s="43">
        <v>373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49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73767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73767</v>
      </c>
      <c r="O5" s="33">
        <f t="shared" ref="O5:O27" si="2">(N5/O$29)</f>
        <v>204.90833333333333</v>
      </c>
      <c r="P5" s="6"/>
    </row>
    <row r="6" spans="1:133">
      <c r="A6" s="12"/>
      <c r="B6" s="25">
        <v>311</v>
      </c>
      <c r="C6" s="20" t="s">
        <v>1</v>
      </c>
      <c r="D6" s="46">
        <v>26580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26580</v>
      </c>
      <c r="O6" s="47">
        <f t="shared" si="2"/>
        <v>73.833333333333329</v>
      </c>
      <c r="P6" s="9"/>
    </row>
    <row r="7" spans="1:133">
      <c r="A7" s="12"/>
      <c r="B7" s="25">
        <v>312.10000000000002</v>
      </c>
      <c r="C7" s="20" t="s">
        <v>9</v>
      </c>
      <c r="D7" s="46">
        <v>19404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19404</v>
      </c>
      <c r="O7" s="47">
        <f t="shared" si="2"/>
        <v>53.9</v>
      </c>
      <c r="P7" s="9"/>
    </row>
    <row r="8" spans="1:133">
      <c r="A8" s="12"/>
      <c r="B8" s="25">
        <v>312.41000000000003</v>
      </c>
      <c r="C8" s="20" t="s">
        <v>56</v>
      </c>
      <c r="D8" s="46">
        <v>14277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14277</v>
      </c>
      <c r="O8" s="47">
        <f t="shared" si="2"/>
        <v>39.658333333333331</v>
      </c>
      <c r="P8" s="9"/>
    </row>
    <row r="9" spans="1:133">
      <c r="A9" s="12"/>
      <c r="B9" s="25">
        <v>314.10000000000002</v>
      </c>
      <c r="C9" s="20" t="s">
        <v>42</v>
      </c>
      <c r="D9" s="46">
        <v>9018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9018</v>
      </c>
      <c r="O9" s="47">
        <f t="shared" si="2"/>
        <v>25.05</v>
      </c>
      <c r="P9" s="9"/>
    </row>
    <row r="10" spans="1:133">
      <c r="A10" s="12"/>
      <c r="B10" s="25">
        <v>315</v>
      </c>
      <c r="C10" s="20" t="s">
        <v>57</v>
      </c>
      <c r="D10" s="46">
        <v>4488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4488</v>
      </c>
      <c r="O10" s="47">
        <f t="shared" si="2"/>
        <v>12.466666666666667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SUM(D12:D14)</f>
        <v>11353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11353</v>
      </c>
      <c r="O11" s="45">
        <f t="shared" si="2"/>
        <v>31.536111111111111</v>
      </c>
      <c r="P11" s="10"/>
    </row>
    <row r="12" spans="1:133">
      <c r="A12" s="12"/>
      <c r="B12" s="25">
        <v>323.10000000000002</v>
      </c>
      <c r="C12" s="20" t="s">
        <v>44</v>
      </c>
      <c r="D12" s="46">
        <v>9730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9730</v>
      </c>
      <c r="O12" s="47">
        <f t="shared" si="2"/>
        <v>27.027777777777779</v>
      </c>
      <c r="P12" s="9"/>
    </row>
    <row r="13" spans="1:133">
      <c r="A13" s="12"/>
      <c r="B13" s="25">
        <v>329</v>
      </c>
      <c r="C13" s="20" t="s">
        <v>45</v>
      </c>
      <c r="D13" s="46">
        <v>786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786</v>
      </c>
      <c r="O13" s="47">
        <f t="shared" si="2"/>
        <v>2.1833333333333331</v>
      </c>
      <c r="P13" s="9"/>
    </row>
    <row r="14" spans="1:133">
      <c r="A14" s="12"/>
      <c r="B14" s="25">
        <v>367</v>
      </c>
      <c r="C14" s="20" t="s">
        <v>31</v>
      </c>
      <c r="D14" s="46">
        <v>837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837</v>
      </c>
      <c r="O14" s="47">
        <f t="shared" si="2"/>
        <v>2.3250000000000002</v>
      </c>
      <c r="P14" s="9"/>
    </row>
    <row r="15" spans="1:133" ht="15.75">
      <c r="A15" s="29" t="s">
        <v>15</v>
      </c>
      <c r="B15" s="30"/>
      <c r="C15" s="31"/>
      <c r="D15" s="32">
        <f t="shared" ref="D15:M15" si="4">SUM(D16:D19)</f>
        <v>160272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160272</v>
      </c>
      <c r="O15" s="45">
        <f t="shared" si="2"/>
        <v>445.2</v>
      </c>
      <c r="P15" s="10"/>
    </row>
    <row r="16" spans="1:133">
      <c r="A16" s="12"/>
      <c r="B16" s="25">
        <v>334.49</v>
      </c>
      <c r="C16" s="20" t="s">
        <v>58</v>
      </c>
      <c r="D16" s="46">
        <v>5443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5443</v>
      </c>
      <c r="O16" s="47">
        <f t="shared" si="2"/>
        <v>15.119444444444444</v>
      </c>
      <c r="P16" s="9"/>
    </row>
    <row r="17" spans="1:119">
      <c r="A17" s="12"/>
      <c r="B17" s="25">
        <v>335.12</v>
      </c>
      <c r="C17" s="20" t="s">
        <v>59</v>
      </c>
      <c r="D17" s="46">
        <v>8635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8635</v>
      </c>
      <c r="O17" s="47">
        <f t="shared" si="2"/>
        <v>23.986111111111111</v>
      </c>
      <c r="P17" s="9"/>
    </row>
    <row r="18" spans="1:119">
      <c r="A18" s="12"/>
      <c r="B18" s="25">
        <v>335.18</v>
      </c>
      <c r="C18" s="20" t="s">
        <v>60</v>
      </c>
      <c r="D18" s="46">
        <v>17929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17929</v>
      </c>
      <c r="O18" s="47">
        <f t="shared" si="2"/>
        <v>49.802777777777777</v>
      </c>
      <c r="P18" s="9"/>
    </row>
    <row r="19" spans="1:119">
      <c r="A19" s="12"/>
      <c r="B19" s="25">
        <v>337.2</v>
      </c>
      <c r="C19" s="20" t="s">
        <v>18</v>
      </c>
      <c r="D19" s="46">
        <v>128265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128265</v>
      </c>
      <c r="O19" s="47">
        <f t="shared" si="2"/>
        <v>356.29166666666669</v>
      </c>
      <c r="P19" s="9"/>
    </row>
    <row r="20" spans="1:119" ht="15.75">
      <c r="A20" s="29" t="s">
        <v>23</v>
      </c>
      <c r="B20" s="30"/>
      <c r="C20" s="31"/>
      <c r="D20" s="32">
        <f t="shared" ref="D20:M20" si="5">SUM(D21:D21)</f>
        <v>6823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6823</v>
      </c>
      <c r="O20" s="45">
        <f t="shared" si="2"/>
        <v>18.952777777777779</v>
      </c>
      <c r="P20" s="10"/>
    </row>
    <row r="21" spans="1:119">
      <c r="A21" s="12"/>
      <c r="B21" s="25">
        <v>343.4</v>
      </c>
      <c r="C21" s="20" t="s">
        <v>25</v>
      </c>
      <c r="D21" s="46">
        <v>6823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6823</v>
      </c>
      <c r="O21" s="47">
        <f t="shared" si="2"/>
        <v>18.952777777777779</v>
      </c>
      <c r="P21" s="9"/>
    </row>
    <row r="22" spans="1:119" ht="15.75">
      <c r="A22" s="29" t="s">
        <v>24</v>
      </c>
      <c r="B22" s="30"/>
      <c r="C22" s="31"/>
      <c r="D22" s="32">
        <f t="shared" ref="D22:M22" si="6">SUM(D23:D23)</f>
        <v>402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402</v>
      </c>
      <c r="O22" s="45">
        <f t="shared" si="2"/>
        <v>1.1166666666666667</v>
      </c>
      <c r="P22" s="10"/>
    </row>
    <row r="23" spans="1:119">
      <c r="A23" s="13"/>
      <c r="B23" s="39">
        <v>351.5</v>
      </c>
      <c r="C23" s="21" t="s">
        <v>28</v>
      </c>
      <c r="D23" s="46">
        <v>402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402</v>
      </c>
      <c r="O23" s="47">
        <f t="shared" si="2"/>
        <v>1.1166666666666667</v>
      </c>
      <c r="P23" s="9"/>
    </row>
    <row r="24" spans="1:119" ht="15.75">
      <c r="A24" s="29" t="s">
        <v>2</v>
      </c>
      <c r="B24" s="30"/>
      <c r="C24" s="31"/>
      <c r="D24" s="32">
        <f t="shared" ref="D24:M24" si="7">SUM(D25:D26)</f>
        <v>7087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7087</v>
      </c>
      <c r="O24" s="45">
        <f t="shared" si="2"/>
        <v>19.68611111111111</v>
      </c>
      <c r="P24" s="10"/>
    </row>
    <row r="25" spans="1:119">
      <c r="A25" s="12"/>
      <c r="B25" s="25">
        <v>361.1</v>
      </c>
      <c r="C25" s="20" t="s">
        <v>29</v>
      </c>
      <c r="D25" s="46">
        <v>660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660</v>
      </c>
      <c r="O25" s="47">
        <f t="shared" si="2"/>
        <v>1.8333333333333333</v>
      </c>
      <c r="P25" s="9"/>
    </row>
    <row r="26" spans="1:119" ht="15.75" thickBot="1">
      <c r="A26" s="12"/>
      <c r="B26" s="25">
        <v>369.9</v>
      </c>
      <c r="C26" s="20" t="s">
        <v>32</v>
      </c>
      <c r="D26" s="46">
        <v>6427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6427</v>
      </c>
      <c r="O26" s="47">
        <f t="shared" si="2"/>
        <v>17.852777777777778</v>
      </c>
      <c r="P26" s="9"/>
    </row>
    <row r="27" spans="1:119" ht="16.5" thickBot="1">
      <c r="A27" s="14" t="s">
        <v>26</v>
      </c>
      <c r="B27" s="23"/>
      <c r="C27" s="22"/>
      <c r="D27" s="15">
        <f>SUM(D5,D11,D15,D20,D22,D24)</f>
        <v>259704</v>
      </c>
      <c r="E27" s="15">
        <f t="shared" ref="E27:M27" si="8">SUM(E5,E11,E15,E20,E22,E24)</f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  <c r="I27" s="15">
        <f t="shared" si="8"/>
        <v>0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0</v>
      </c>
      <c r="N27" s="15">
        <f t="shared" si="1"/>
        <v>259704</v>
      </c>
      <c r="O27" s="38">
        <f t="shared" si="2"/>
        <v>721.4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118" t="s">
        <v>61</v>
      </c>
      <c r="M29" s="118"/>
      <c r="N29" s="118"/>
      <c r="O29" s="43">
        <v>360</v>
      </c>
    </row>
    <row r="30" spans="1:119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19" ht="15.75" customHeight="1" thickBot="1">
      <c r="A31" s="120" t="s">
        <v>49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72981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72981</v>
      </c>
      <c r="O5" s="33">
        <f t="shared" ref="O5:O25" si="2">(N5/O$27)</f>
        <v>205.00280898876406</v>
      </c>
      <c r="P5" s="6"/>
    </row>
    <row r="6" spans="1:133">
      <c r="A6" s="12"/>
      <c r="B6" s="25">
        <v>311</v>
      </c>
      <c r="C6" s="20" t="s">
        <v>1</v>
      </c>
      <c r="D6" s="46">
        <v>23860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23860</v>
      </c>
      <c r="O6" s="47">
        <f t="shared" si="2"/>
        <v>67.022471910112358</v>
      </c>
      <c r="P6" s="9"/>
    </row>
    <row r="7" spans="1:133">
      <c r="A7" s="12"/>
      <c r="B7" s="25">
        <v>312.10000000000002</v>
      </c>
      <c r="C7" s="20" t="s">
        <v>9</v>
      </c>
      <c r="D7" s="46">
        <v>33861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33861</v>
      </c>
      <c r="O7" s="47">
        <f t="shared" si="2"/>
        <v>95.115168539325836</v>
      </c>
      <c r="P7" s="9"/>
    </row>
    <row r="8" spans="1:133">
      <c r="A8" s="12"/>
      <c r="B8" s="25">
        <v>314.10000000000002</v>
      </c>
      <c r="C8" s="20" t="s">
        <v>42</v>
      </c>
      <c r="D8" s="46">
        <v>9412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9412</v>
      </c>
      <c r="O8" s="47">
        <f t="shared" si="2"/>
        <v>26.438202247191011</v>
      </c>
      <c r="P8" s="9"/>
    </row>
    <row r="9" spans="1:133">
      <c r="A9" s="12"/>
      <c r="B9" s="25">
        <v>314.89999999999998</v>
      </c>
      <c r="C9" s="20" t="s">
        <v>43</v>
      </c>
      <c r="D9" s="46">
        <v>5848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5848</v>
      </c>
      <c r="O9" s="47">
        <f t="shared" si="2"/>
        <v>16.426966292134832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11127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11127</v>
      </c>
      <c r="O10" s="45">
        <f t="shared" si="2"/>
        <v>31.25561797752809</v>
      </c>
      <c r="P10" s="10"/>
    </row>
    <row r="11" spans="1:133">
      <c r="A11" s="12"/>
      <c r="B11" s="25">
        <v>323.10000000000002</v>
      </c>
      <c r="C11" s="20" t="s">
        <v>44</v>
      </c>
      <c r="D11" s="46">
        <v>10702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10702</v>
      </c>
      <c r="O11" s="47">
        <f t="shared" si="2"/>
        <v>30.061797752808989</v>
      </c>
      <c r="P11" s="9"/>
    </row>
    <row r="12" spans="1:133">
      <c r="A12" s="12"/>
      <c r="B12" s="25">
        <v>367</v>
      </c>
      <c r="C12" s="20" t="s">
        <v>31</v>
      </c>
      <c r="D12" s="46">
        <v>425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425</v>
      </c>
      <c r="O12" s="47">
        <f t="shared" si="2"/>
        <v>1.1938202247191012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153330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153330</v>
      </c>
      <c r="O13" s="45">
        <f t="shared" si="2"/>
        <v>430.70224719101122</v>
      </c>
      <c r="P13" s="10"/>
    </row>
    <row r="14" spans="1:133">
      <c r="A14" s="12"/>
      <c r="B14" s="25">
        <v>335.12</v>
      </c>
      <c r="C14" s="20" t="s">
        <v>46</v>
      </c>
      <c r="D14" s="46">
        <v>6667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6667</v>
      </c>
      <c r="O14" s="47">
        <f t="shared" si="2"/>
        <v>18.727528089887642</v>
      </c>
      <c r="P14" s="9"/>
    </row>
    <row r="15" spans="1:133">
      <c r="A15" s="12"/>
      <c r="B15" s="25">
        <v>335.14</v>
      </c>
      <c r="C15" s="20" t="s">
        <v>47</v>
      </c>
      <c r="D15" s="46">
        <v>214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214</v>
      </c>
      <c r="O15" s="47">
        <f t="shared" si="2"/>
        <v>0.601123595505618</v>
      </c>
      <c r="P15" s="9"/>
    </row>
    <row r="16" spans="1:133">
      <c r="A16" s="12"/>
      <c r="B16" s="25">
        <v>335.18</v>
      </c>
      <c r="C16" s="20" t="s">
        <v>16</v>
      </c>
      <c r="D16" s="46">
        <v>18184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18184</v>
      </c>
      <c r="O16" s="47">
        <f t="shared" si="2"/>
        <v>51.078651685393261</v>
      </c>
      <c r="P16" s="9"/>
    </row>
    <row r="17" spans="1:119">
      <c r="A17" s="12"/>
      <c r="B17" s="25">
        <v>337.2</v>
      </c>
      <c r="C17" s="20" t="s">
        <v>18</v>
      </c>
      <c r="D17" s="46">
        <v>128265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128265</v>
      </c>
      <c r="O17" s="47">
        <f t="shared" si="2"/>
        <v>360.29494382022472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SUM(D19:D19)</f>
        <v>7364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7364</v>
      </c>
      <c r="O18" s="45">
        <f t="shared" si="2"/>
        <v>20.685393258426966</v>
      </c>
      <c r="P18" s="10"/>
    </row>
    <row r="19" spans="1:119">
      <c r="A19" s="12"/>
      <c r="B19" s="25">
        <v>343.4</v>
      </c>
      <c r="C19" s="20" t="s">
        <v>25</v>
      </c>
      <c r="D19" s="46">
        <v>7364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7364</v>
      </c>
      <c r="O19" s="47">
        <f t="shared" si="2"/>
        <v>20.685393258426966</v>
      </c>
      <c r="P19" s="9"/>
    </row>
    <row r="20" spans="1:119" ht="15.75">
      <c r="A20" s="29" t="s">
        <v>24</v>
      </c>
      <c r="B20" s="30"/>
      <c r="C20" s="31"/>
      <c r="D20" s="32">
        <f t="shared" ref="D20:M20" si="6">SUM(D21:D21)</f>
        <v>624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624</v>
      </c>
      <c r="O20" s="45">
        <f t="shared" si="2"/>
        <v>1.752808988764045</v>
      </c>
      <c r="P20" s="10"/>
    </row>
    <row r="21" spans="1:119">
      <c r="A21" s="13"/>
      <c r="B21" s="39">
        <v>351.5</v>
      </c>
      <c r="C21" s="21" t="s">
        <v>28</v>
      </c>
      <c r="D21" s="46">
        <v>624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624</v>
      </c>
      <c r="O21" s="47">
        <f t="shared" si="2"/>
        <v>1.752808988764045</v>
      </c>
      <c r="P21" s="9"/>
    </row>
    <row r="22" spans="1:119" ht="15.75">
      <c r="A22" s="29" t="s">
        <v>2</v>
      </c>
      <c r="B22" s="30"/>
      <c r="C22" s="31"/>
      <c r="D22" s="32">
        <f t="shared" ref="D22:M22" si="7">SUM(D23:D24)</f>
        <v>6615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6615</v>
      </c>
      <c r="O22" s="45">
        <f t="shared" si="2"/>
        <v>18.581460674157302</v>
      </c>
      <c r="P22" s="10"/>
    </row>
    <row r="23" spans="1:119">
      <c r="A23" s="12"/>
      <c r="B23" s="25">
        <v>361.1</v>
      </c>
      <c r="C23" s="20" t="s">
        <v>29</v>
      </c>
      <c r="D23" s="46">
        <v>304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304</v>
      </c>
      <c r="O23" s="47">
        <f t="shared" si="2"/>
        <v>0.8539325842696629</v>
      </c>
      <c r="P23" s="9"/>
    </row>
    <row r="24" spans="1:119" ht="15.75" thickBot="1">
      <c r="A24" s="12"/>
      <c r="B24" s="25">
        <v>369.9</v>
      </c>
      <c r="C24" s="20" t="s">
        <v>32</v>
      </c>
      <c r="D24" s="46">
        <v>6311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6311</v>
      </c>
      <c r="O24" s="47">
        <f t="shared" si="2"/>
        <v>17.727528089887642</v>
      </c>
      <c r="P24" s="9"/>
    </row>
    <row r="25" spans="1:119" ht="16.5" thickBot="1">
      <c r="A25" s="14" t="s">
        <v>26</v>
      </c>
      <c r="B25" s="23"/>
      <c r="C25" s="22"/>
      <c r="D25" s="15">
        <f>SUM(D5,D10,D13,D18,D20,D22)</f>
        <v>252041</v>
      </c>
      <c r="E25" s="15">
        <f t="shared" ref="E25:M25" si="8">SUM(E5,E10,E13,E18,E20,E22)</f>
        <v>0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252041</v>
      </c>
      <c r="O25" s="38">
        <f t="shared" si="2"/>
        <v>707.9803370786517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54</v>
      </c>
      <c r="M27" s="118"/>
      <c r="N27" s="118"/>
      <c r="O27" s="43">
        <v>356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79702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79702</v>
      </c>
      <c r="O5" s="33">
        <f t="shared" ref="O5:O25" si="2">(N5/O$27)</f>
        <v>226.42613636363637</v>
      </c>
      <c r="P5" s="6"/>
    </row>
    <row r="6" spans="1:133">
      <c r="A6" s="12"/>
      <c r="B6" s="25">
        <v>311</v>
      </c>
      <c r="C6" s="20" t="s">
        <v>1</v>
      </c>
      <c r="D6" s="46">
        <v>25265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25265</v>
      </c>
      <c r="O6" s="47">
        <f t="shared" si="2"/>
        <v>71.775568181818187</v>
      </c>
      <c r="P6" s="9"/>
    </row>
    <row r="7" spans="1:133">
      <c r="A7" s="12"/>
      <c r="B7" s="25">
        <v>312.10000000000002</v>
      </c>
      <c r="C7" s="20" t="s">
        <v>9</v>
      </c>
      <c r="D7" s="46">
        <v>33669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33669</v>
      </c>
      <c r="O7" s="47">
        <f t="shared" si="2"/>
        <v>95.650568181818187</v>
      </c>
      <c r="P7" s="9"/>
    </row>
    <row r="8" spans="1:133">
      <c r="A8" s="12"/>
      <c r="B8" s="25">
        <v>312.60000000000002</v>
      </c>
      <c r="C8" s="20" t="s">
        <v>10</v>
      </c>
      <c r="D8" s="46">
        <v>4075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4075</v>
      </c>
      <c r="O8" s="47">
        <f t="shared" si="2"/>
        <v>11.576704545454545</v>
      </c>
      <c r="P8" s="9"/>
    </row>
    <row r="9" spans="1:133">
      <c r="A9" s="12"/>
      <c r="B9" s="25">
        <v>314.10000000000002</v>
      </c>
      <c r="C9" s="20" t="s">
        <v>42</v>
      </c>
      <c r="D9" s="46">
        <v>16693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16693</v>
      </c>
      <c r="O9" s="47">
        <f t="shared" si="2"/>
        <v>47.423295454545453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10254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10254</v>
      </c>
      <c r="O10" s="45">
        <f t="shared" si="2"/>
        <v>29.130681818181817</v>
      </c>
      <c r="P10" s="10"/>
    </row>
    <row r="11" spans="1:133">
      <c r="A11" s="12"/>
      <c r="B11" s="25">
        <v>323.10000000000002</v>
      </c>
      <c r="C11" s="20" t="s">
        <v>44</v>
      </c>
      <c r="D11" s="46">
        <v>9334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9334</v>
      </c>
      <c r="O11" s="47">
        <f t="shared" si="2"/>
        <v>26.517045454545453</v>
      </c>
      <c r="P11" s="9"/>
    </row>
    <row r="12" spans="1:133">
      <c r="A12" s="12"/>
      <c r="B12" s="25">
        <v>367</v>
      </c>
      <c r="C12" s="20" t="s">
        <v>31</v>
      </c>
      <c r="D12" s="46">
        <v>920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920</v>
      </c>
      <c r="O12" s="47">
        <f t="shared" si="2"/>
        <v>2.6136363636363638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144276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144276</v>
      </c>
      <c r="O13" s="45">
        <f t="shared" si="2"/>
        <v>409.875</v>
      </c>
      <c r="P13" s="10"/>
    </row>
    <row r="14" spans="1:133">
      <c r="A14" s="12"/>
      <c r="B14" s="25">
        <v>335.12</v>
      </c>
      <c r="C14" s="20" t="s">
        <v>46</v>
      </c>
      <c r="D14" s="46">
        <v>5648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5648</v>
      </c>
      <c r="O14" s="47">
        <f t="shared" si="2"/>
        <v>16.045454545454547</v>
      </c>
      <c r="P14" s="9"/>
    </row>
    <row r="15" spans="1:133">
      <c r="A15" s="12"/>
      <c r="B15" s="25">
        <v>335.18</v>
      </c>
      <c r="C15" s="20" t="s">
        <v>16</v>
      </c>
      <c r="D15" s="46">
        <v>10363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10363</v>
      </c>
      <c r="O15" s="47">
        <f t="shared" si="2"/>
        <v>29.44034090909091</v>
      </c>
      <c r="P15" s="9"/>
    </row>
    <row r="16" spans="1:133">
      <c r="A16" s="12"/>
      <c r="B16" s="25">
        <v>337.2</v>
      </c>
      <c r="C16" s="20" t="s">
        <v>18</v>
      </c>
      <c r="D16" s="46">
        <v>128265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128265</v>
      </c>
      <c r="O16" s="47">
        <f t="shared" si="2"/>
        <v>364.38920454545456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SUM(D18:D18)</f>
        <v>6031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6031</v>
      </c>
      <c r="O17" s="45">
        <f t="shared" si="2"/>
        <v>17.133522727272727</v>
      </c>
      <c r="P17" s="10"/>
    </row>
    <row r="18" spans="1:119">
      <c r="A18" s="12"/>
      <c r="B18" s="25">
        <v>343.4</v>
      </c>
      <c r="C18" s="20" t="s">
        <v>25</v>
      </c>
      <c r="D18" s="46">
        <v>6031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6031</v>
      </c>
      <c r="O18" s="47">
        <f t="shared" si="2"/>
        <v>17.133522727272727</v>
      </c>
      <c r="P18" s="9"/>
    </row>
    <row r="19" spans="1:119" ht="15.75">
      <c r="A19" s="29" t="s">
        <v>24</v>
      </c>
      <c r="B19" s="30"/>
      <c r="C19" s="31"/>
      <c r="D19" s="32">
        <f t="shared" ref="D19:M19" si="6">SUM(D20:D20)</f>
        <v>1690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1690</v>
      </c>
      <c r="O19" s="45">
        <f t="shared" si="2"/>
        <v>4.8011363636363633</v>
      </c>
      <c r="P19" s="10"/>
    </row>
    <row r="20" spans="1:119">
      <c r="A20" s="13"/>
      <c r="B20" s="39">
        <v>351.3</v>
      </c>
      <c r="C20" s="21" t="s">
        <v>51</v>
      </c>
      <c r="D20" s="46">
        <v>1690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1690</v>
      </c>
      <c r="O20" s="47">
        <f t="shared" si="2"/>
        <v>4.8011363636363633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SUM(D22:D24)</f>
        <v>131264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131264</v>
      </c>
      <c r="O21" s="45">
        <f t="shared" si="2"/>
        <v>372.90909090909093</v>
      </c>
      <c r="P21" s="10"/>
    </row>
    <row r="22" spans="1:119">
      <c r="A22" s="12"/>
      <c r="B22" s="25">
        <v>361.1</v>
      </c>
      <c r="C22" s="20" t="s">
        <v>29</v>
      </c>
      <c r="D22" s="46">
        <v>294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294</v>
      </c>
      <c r="O22" s="47">
        <f t="shared" si="2"/>
        <v>0.83522727272727271</v>
      </c>
      <c r="P22" s="9"/>
    </row>
    <row r="23" spans="1:119">
      <c r="A23" s="12"/>
      <c r="B23" s="25">
        <v>362</v>
      </c>
      <c r="C23" s="20" t="s">
        <v>30</v>
      </c>
      <c r="D23" s="46">
        <v>127454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127454</v>
      </c>
      <c r="O23" s="47">
        <f t="shared" si="2"/>
        <v>362.08522727272725</v>
      </c>
      <c r="P23" s="9"/>
    </row>
    <row r="24" spans="1:119" ht="15.75" thickBot="1">
      <c r="A24" s="12"/>
      <c r="B24" s="25">
        <v>369.9</v>
      </c>
      <c r="C24" s="20" t="s">
        <v>32</v>
      </c>
      <c r="D24" s="46">
        <v>3516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3516</v>
      </c>
      <c r="O24" s="47">
        <f t="shared" si="2"/>
        <v>9.9886363636363633</v>
      </c>
      <c r="P24" s="9"/>
    </row>
    <row r="25" spans="1:119" ht="16.5" thickBot="1">
      <c r="A25" s="14" t="s">
        <v>26</v>
      </c>
      <c r="B25" s="23"/>
      <c r="C25" s="22"/>
      <c r="D25" s="15">
        <f>SUM(D5,D10,D13,D17,D19,D21)</f>
        <v>373217</v>
      </c>
      <c r="E25" s="15">
        <f t="shared" ref="E25:M25" si="8">SUM(E5,E10,E13,E17,E19,E21)</f>
        <v>0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373217</v>
      </c>
      <c r="O25" s="38">
        <f t="shared" si="2"/>
        <v>1060.2755681818182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52</v>
      </c>
      <c r="M27" s="118"/>
      <c r="N27" s="118"/>
      <c r="O27" s="43">
        <v>352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88120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88120</v>
      </c>
      <c r="O5" s="33">
        <f t="shared" ref="O5:O29" si="2">(N5/O$31)</f>
        <v>244.77777777777777</v>
      </c>
      <c r="P5" s="6"/>
    </row>
    <row r="6" spans="1:133">
      <c r="A6" s="12"/>
      <c r="B6" s="25">
        <v>311</v>
      </c>
      <c r="C6" s="20" t="s">
        <v>1</v>
      </c>
      <c r="D6" s="46">
        <v>24896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24896</v>
      </c>
      <c r="O6" s="47">
        <f t="shared" si="2"/>
        <v>69.155555555555551</v>
      </c>
      <c r="P6" s="9"/>
    </row>
    <row r="7" spans="1:133">
      <c r="A7" s="12"/>
      <c r="B7" s="25">
        <v>312.10000000000002</v>
      </c>
      <c r="C7" s="20" t="s">
        <v>9</v>
      </c>
      <c r="D7" s="46">
        <v>35237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35237</v>
      </c>
      <c r="O7" s="47">
        <f t="shared" si="2"/>
        <v>97.88055555555556</v>
      </c>
      <c r="P7" s="9"/>
    </row>
    <row r="8" spans="1:133">
      <c r="A8" s="12"/>
      <c r="B8" s="25">
        <v>312.60000000000002</v>
      </c>
      <c r="C8" s="20" t="s">
        <v>10</v>
      </c>
      <c r="D8" s="46">
        <v>10947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10947</v>
      </c>
      <c r="O8" s="47">
        <f t="shared" si="2"/>
        <v>30.408333333333335</v>
      </c>
      <c r="P8" s="9"/>
    </row>
    <row r="9" spans="1:133">
      <c r="A9" s="12"/>
      <c r="B9" s="25">
        <v>314.10000000000002</v>
      </c>
      <c r="C9" s="20" t="s">
        <v>42</v>
      </c>
      <c r="D9" s="46">
        <v>9605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9605</v>
      </c>
      <c r="O9" s="47">
        <f t="shared" si="2"/>
        <v>26.680555555555557</v>
      </c>
      <c r="P9" s="9"/>
    </row>
    <row r="10" spans="1:133">
      <c r="A10" s="12"/>
      <c r="B10" s="25">
        <v>314.2</v>
      </c>
      <c r="C10" s="20" t="s">
        <v>11</v>
      </c>
      <c r="D10" s="46">
        <v>7327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7327</v>
      </c>
      <c r="O10" s="47">
        <f t="shared" si="2"/>
        <v>20.352777777777778</v>
      </c>
      <c r="P10" s="9"/>
    </row>
    <row r="11" spans="1:133">
      <c r="A11" s="12"/>
      <c r="B11" s="25">
        <v>314.89999999999998</v>
      </c>
      <c r="C11" s="20" t="s">
        <v>43</v>
      </c>
      <c r="D11" s="46">
        <v>108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108</v>
      </c>
      <c r="O11" s="47">
        <f t="shared" si="2"/>
        <v>0.3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SUM(D13:D15)</f>
        <v>24147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24147</v>
      </c>
      <c r="O12" s="45">
        <f t="shared" si="2"/>
        <v>67.075000000000003</v>
      </c>
      <c r="P12" s="10"/>
    </row>
    <row r="13" spans="1:133">
      <c r="A13" s="12"/>
      <c r="B13" s="25">
        <v>323.10000000000002</v>
      </c>
      <c r="C13" s="20" t="s">
        <v>44</v>
      </c>
      <c r="D13" s="46">
        <v>11489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11489</v>
      </c>
      <c r="O13" s="47">
        <f t="shared" si="2"/>
        <v>31.913888888888888</v>
      </c>
      <c r="P13" s="9"/>
    </row>
    <row r="14" spans="1:133">
      <c r="A14" s="12"/>
      <c r="B14" s="25">
        <v>329</v>
      </c>
      <c r="C14" s="20" t="s">
        <v>45</v>
      </c>
      <c r="D14" s="46">
        <v>12300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12300</v>
      </c>
      <c r="O14" s="47">
        <f t="shared" si="2"/>
        <v>34.166666666666664</v>
      </c>
      <c r="P14" s="9"/>
    </row>
    <row r="15" spans="1:133">
      <c r="A15" s="12"/>
      <c r="B15" s="25">
        <v>367</v>
      </c>
      <c r="C15" s="20" t="s">
        <v>31</v>
      </c>
      <c r="D15" s="46">
        <v>358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358</v>
      </c>
      <c r="O15" s="47">
        <f t="shared" si="2"/>
        <v>0.99444444444444446</v>
      </c>
      <c r="P15" s="9"/>
    </row>
    <row r="16" spans="1:133" ht="15.75">
      <c r="A16" s="29" t="s">
        <v>15</v>
      </c>
      <c r="B16" s="30"/>
      <c r="C16" s="31"/>
      <c r="D16" s="32">
        <f t="shared" ref="D16:M16" si="4">SUM(D17:D20)</f>
        <v>135434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135434</v>
      </c>
      <c r="O16" s="45">
        <f t="shared" si="2"/>
        <v>376.20555555555558</v>
      </c>
      <c r="P16" s="10"/>
    </row>
    <row r="17" spans="1:119">
      <c r="A17" s="12"/>
      <c r="B17" s="25">
        <v>335.12</v>
      </c>
      <c r="C17" s="20" t="s">
        <v>46</v>
      </c>
      <c r="D17" s="46">
        <v>5305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5305</v>
      </c>
      <c r="O17" s="47">
        <f t="shared" si="2"/>
        <v>14.736111111111111</v>
      </c>
      <c r="P17" s="9"/>
    </row>
    <row r="18" spans="1:119">
      <c r="A18" s="12"/>
      <c r="B18" s="25">
        <v>335.14</v>
      </c>
      <c r="C18" s="20" t="s">
        <v>47</v>
      </c>
      <c r="D18" s="46">
        <v>302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302</v>
      </c>
      <c r="O18" s="47">
        <f t="shared" si="2"/>
        <v>0.83888888888888891</v>
      </c>
      <c r="P18" s="9"/>
    </row>
    <row r="19" spans="1:119">
      <c r="A19" s="12"/>
      <c r="B19" s="25">
        <v>335.18</v>
      </c>
      <c r="C19" s="20" t="s">
        <v>16</v>
      </c>
      <c r="D19" s="46">
        <v>10511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10511</v>
      </c>
      <c r="O19" s="47">
        <f t="shared" si="2"/>
        <v>29.197222222222223</v>
      </c>
      <c r="P19" s="9"/>
    </row>
    <row r="20" spans="1:119">
      <c r="A20" s="12"/>
      <c r="B20" s="25">
        <v>337.2</v>
      </c>
      <c r="C20" s="20" t="s">
        <v>18</v>
      </c>
      <c r="D20" s="46">
        <v>119316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119316</v>
      </c>
      <c r="O20" s="47">
        <f t="shared" si="2"/>
        <v>331.43333333333334</v>
      </c>
      <c r="P20" s="9"/>
    </row>
    <row r="21" spans="1:119" ht="15.75">
      <c r="A21" s="29" t="s">
        <v>23</v>
      </c>
      <c r="B21" s="30"/>
      <c r="C21" s="31"/>
      <c r="D21" s="32">
        <f t="shared" ref="D21:M21" si="5">SUM(D22:D22)</f>
        <v>6836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6836</v>
      </c>
      <c r="O21" s="45">
        <f t="shared" si="2"/>
        <v>18.988888888888887</v>
      </c>
      <c r="P21" s="10"/>
    </row>
    <row r="22" spans="1:119">
      <c r="A22" s="12"/>
      <c r="B22" s="25">
        <v>343.4</v>
      </c>
      <c r="C22" s="20" t="s">
        <v>25</v>
      </c>
      <c r="D22" s="46">
        <v>6836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6836</v>
      </c>
      <c r="O22" s="47">
        <f t="shared" si="2"/>
        <v>18.988888888888887</v>
      </c>
      <c r="P22" s="9"/>
    </row>
    <row r="23" spans="1:119" ht="15.75">
      <c r="A23" s="29" t="s">
        <v>24</v>
      </c>
      <c r="B23" s="30"/>
      <c r="C23" s="31"/>
      <c r="D23" s="32">
        <f t="shared" ref="D23:M23" si="6">SUM(D24:D24)</f>
        <v>514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514</v>
      </c>
      <c r="O23" s="45">
        <f t="shared" si="2"/>
        <v>1.4277777777777778</v>
      </c>
      <c r="P23" s="10"/>
    </row>
    <row r="24" spans="1:119">
      <c r="A24" s="13"/>
      <c r="B24" s="39">
        <v>351.5</v>
      </c>
      <c r="C24" s="21" t="s">
        <v>28</v>
      </c>
      <c r="D24" s="46">
        <v>514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514</v>
      </c>
      <c r="O24" s="47">
        <f t="shared" si="2"/>
        <v>1.4277777777777778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SUM(D26:D28)</f>
        <v>12579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12579</v>
      </c>
      <c r="O25" s="45">
        <f t="shared" si="2"/>
        <v>34.94166666666667</v>
      </c>
      <c r="P25" s="10"/>
    </row>
    <row r="26" spans="1:119">
      <c r="A26" s="12"/>
      <c r="B26" s="25">
        <v>361.1</v>
      </c>
      <c r="C26" s="20" t="s">
        <v>29</v>
      </c>
      <c r="D26" s="46">
        <v>292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292</v>
      </c>
      <c r="O26" s="47">
        <f t="shared" si="2"/>
        <v>0.81111111111111112</v>
      </c>
      <c r="P26" s="9"/>
    </row>
    <row r="27" spans="1:119">
      <c r="A27" s="12"/>
      <c r="B27" s="25">
        <v>362</v>
      </c>
      <c r="C27" s="20" t="s">
        <v>30</v>
      </c>
      <c r="D27" s="46">
        <v>9229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9229</v>
      </c>
      <c r="O27" s="47">
        <f t="shared" si="2"/>
        <v>25.636111111111113</v>
      </c>
      <c r="P27" s="9"/>
    </row>
    <row r="28" spans="1:119" ht="15.75" thickBot="1">
      <c r="A28" s="12"/>
      <c r="B28" s="25">
        <v>369.9</v>
      </c>
      <c r="C28" s="20" t="s">
        <v>32</v>
      </c>
      <c r="D28" s="46">
        <v>3058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3058</v>
      </c>
      <c r="O28" s="47">
        <f t="shared" si="2"/>
        <v>8.4944444444444436</v>
      </c>
      <c r="P28" s="9"/>
    </row>
    <row r="29" spans="1:119" ht="16.5" thickBot="1">
      <c r="A29" s="14" t="s">
        <v>26</v>
      </c>
      <c r="B29" s="23"/>
      <c r="C29" s="22"/>
      <c r="D29" s="15">
        <f>SUM(D5,D12,D16,D21,D23,D25)</f>
        <v>267630</v>
      </c>
      <c r="E29" s="15">
        <f t="shared" ref="E29:M29" si="8">SUM(E5,E12,E16,E21,E23,E25)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267630</v>
      </c>
      <c r="O29" s="38">
        <f t="shared" si="2"/>
        <v>743.41666666666663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48</v>
      </c>
      <c r="M31" s="118"/>
      <c r="N31" s="118"/>
      <c r="O31" s="43">
        <v>360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thickBot="1">
      <c r="A33" s="120" t="s">
        <v>49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86759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86759</v>
      </c>
      <c r="O5" s="33">
        <f t="shared" ref="O5:O26" si="2">(N5/O$28)</f>
        <v>429.5</v>
      </c>
      <c r="P5" s="6"/>
    </row>
    <row r="6" spans="1:133">
      <c r="A6" s="12"/>
      <c r="B6" s="25">
        <v>311</v>
      </c>
      <c r="C6" s="20" t="s">
        <v>1</v>
      </c>
      <c r="D6" s="46">
        <v>23775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23775</v>
      </c>
      <c r="O6" s="47">
        <f t="shared" si="2"/>
        <v>117.69801980198019</v>
      </c>
      <c r="P6" s="9"/>
    </row>
    <row r="7" spans="1:133">
      <c r="A7" s="12"/>
      <c r="B7" s="25">
        <v>312.10000000000002</v>
      </c>
      <c r="C7" s="20" t="s">
        <v>9</v>
      </c>
      <c r="D7" s="46">
        <v>36865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36865</v>
      </c>
      <c r="O7" s="47">
        <f t="shared" si="2"/>
        <v>182.5</v>
      </c>
      <c r="P7" s="9"/>
    </row>
    <row r="8" spans="1:133">
      <c r="A8" s="12"/>
      <c r="B8" s="25">
        <v>312.60000000000002</v>
      </c>
      <c r="C8" s="20" t="s">
        <v>10</v>
      </c>
      <c r="D8" s="46">
        <v>6998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6998</v>
      </c>
      <c r="O8" s="47">
        <f t="shared" si="2"/>
        <v>34.643564356435647</v>
      </c>
      <c r="P8" s="9"/>
    </row>
    <row r="9" spans="1:133">
      <c r="A9" s="12"/>
      <c r="B9" s="25">
        <v>314.2</v>
      </c>
      <c r="C9" s="20" t="s">
        <v>11</v>
      </c>
      <c r="D9" s="46">
        <v>10263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10263</v>
      </c>
      <c r="O9" s="47">
        <f t="shared" si="2"/>
        <v>50.806930693069305</v>
      </c>
      <c r="P9" s="9"/>
    </row>
    <row r="10" spans="1:133">
      <c r="A10" s="12"/>
      <c r="B10" s="25">
        <v>314.39999999999998</v>
      </c>
      <c r="C10" s="20" t="s">
        <v>12</v>
      </c>
      <c r="D10" s="46">
        <v>8858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8858</v>
      </c>
      <c r="O10" s="47">
        <f t="shared" si="2"/>
        <v>43.851485148514854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10591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10591</v>
      </c>
      <c r="O11" s="45">
        <f t="shared" si="2"/>
        <v>52.430693069306933</v>
      </c>
      <c r="P11" s="10"/>
    </row>
    <row r="12" spans="1:133">
      <c r="A12" s="12"/>
      <c r="B12" s="25">
        <v>323.39999999999998</v>
      </c>
      <c r="C12" s="20" t="s">
        <v>14</v>
      </c>
      <c r="D12" s="46">
        <v>10591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10591</v>
      </c>
      <c r="O12" s="47">
        <f t="shared" si="2"/>
        <v>52.430693069306933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SUM(D14:D16)</f>
        <v>144142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144142</v>
      </c>
      <c r="O13" s="45">
        <f t="shared" si="2"/>
        <v>713.57425742574253</v>
      </c>
      <c r="P13" s="10"/>
    </row>
    <row r="14" spans="1:133">
      <c r="A14" s="12"/>
      <c r="B14" s="25">
        <v>335.18</v>
      </c>
      <c r="C14" s="20" t="s">
        <v>16</v>
      </c>
      <c r="D14" s="46">
        <v>9764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9764</v>
      </c>
      <c r="O14" s="47">
        <f t="shared" si="2"/>
        <v>48.336633663366335</v>
      </c>
      <c r="P14" s="9"/>
    </row>
    <row r="15" spans="1:133">
      <c r="A15" s="12"/>
      <c r="B15" s="25">
        <v>335.9</v>
      </c>
      <c r="C15" s="20" t="s">
        <v>17</v>
      </c>
      <c r="D15" s="46">
        <v>5358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5358</v>
      </c>
      <c r="O15" s="47">
        <f t="shared" si="2"/>
        <v>26.524752475247524</v>
      </c>
      <c r="P15" s="9"/>
    </row>
    <row r="16" spans="1:133">
      <c r="A16" s="12"/>
      <c r="B16" s="25">
        <v>337.2</v>
      </c>
      <c r="C16" s="20" t="s">
        <v>18</v>
      </c>
      <c r="D16" s="46">
        <v>129020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129020</v>
      </c>
      <c r="O16" s="47">
        <f t="shared" si="2"/>
        <v>638.71287128712868</v>
      </c>
      <c r="P16" s="9"/>
    </row>
    <row r="17" spans="1:119" ht="15.75">
      <c r="A17" s="29" t="s">
        <v>23</v>
      </c>
      <c r="B17" s="30"/>
      <c r="C17" s="31"/>
      <c r="D17" s="32">
        <f t="shared" ref="D17:M17" si="5">SUM(D18:D18)</f>
        <v>6677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6677</v>
      </c>
      <c r="O17" s="45">
        <f t="shared" si="2"/>
        <v>33.054455445544555</v>
      </c>
      <c r="P17" s="10"/>
    </row>
    <row r="18" spans="1:119">
      <c r="A18" s="12"/>
      <c r="B18" s="25">
        <v>343.4</v>
      </c>
      <c r="C18" s="20" t="s">
        <v>25</v>
      </c>
      <c r="D18" s="46">
        <v>6677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6677</v>
      </c>
      <c r="O18" s="47">
        <f t="shared" si="2"/>
        <v>33.054455445544555</v>
      </c>
      <c r="P18" s="9"/>
    </row>
    <row r="19" spans="1:119" ht="15.75">
      <c r="A19" s="29" t="s">
        <v>24</v>
      </c>
      <c r="B19" s="30"/>
      <c r="C19" s="31"/>
      <c r="D19" s="32">
        <f t="shared" ref="D19:M19" si="6">SUM(D20:D20)</f>
        <v>1414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1414</v>
      </c>
      <c r="O19" s="45">
        <f t="shared" si="2"/>
        <v>7</v>
      </c>
      <c r="P19" s="10"/>
    </row>
    <row r="20" spans="1:119">
      <c r="A20" s="13"/>
      <c r="B20" s="39">
        <v>351.5</v>
      </c>
      <c r="C20" s="21" t="s">
        <v>28</v>
      </c>
      <c r="D20" s="46">
        <v>1414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1414</v>
      </c>
      <c r="O20" s="47">
        <f t="shared" si="2"/>
        <v>7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SUM(D22:D25)</f>
        <v>14986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14986</v>
      </c>
      <c r="O21" s="45">
        <f t="shared" si="2"/>
        <v>74.188118811881182</v>
      </c>
      <c r="P21" s="10"/>
    </row>
    <row r="22" spans="1:119">
      <c r="A22" s="12"/>
      <c r="B22" s="25">
        <v>361.1</v>
      </c>
      <c r="C22" s="20" t="s">
        <v>29</v>
      </c>
      <c r="D22" s="46">
        <v>290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290</v>
      </c>
      <c r="O22" s="47">
        <f t="shared" si="2"/>
        <v>1.4356435643564356</v>
      </c>
      <c r="P22" s="9"/>
    </row>
    <row r="23" spans="1:119">
      <c r="A23" s="12"/>
      <c r="B23" s="25">
        <v>362</v>
      </c>
      <c r="C23" s="20" t="s">
        <v>30</v>
      </c>
      <c r="D23" s="46">
        <v>8960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8960</v>
      </c>
      <c r="O23" s="47">
        <f t="shared" si="2"/>
        <v>44.356435643564353</v>
      </c>
      <c r="P23" s="9"/>
    </row>
    <row r="24" spans="1:119">
      <c r="A24" s="12"/>
      <c r="B24" s="25">
        <v>367</v>
      </c>
      <c r="C24" s="20" t="s">
        <v>31</v>
      </c>
      <c r="D24" s="46">
        <v>1142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1142</v>
      </c>
      <c r="O24" s="47">
        <f t="shared" si="2"/>
        <v>5.6534653465346532</v>
      </c>
      <c r="P24" s="9"/>
    </row>
    <row r="25" spans="1:119" ht="15.75" thickBot="1">
      <c r="A25" s="12"/>
      <c r="B25" s="25">
        <v>369.9</v>
      </c>
      <c r="C25" s="20" t="s">
        <v>32</v>
      </c>
      <c r="D25" s="46">
        <v>4594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4594</v>
      </c>
      <c r="O25" s="47">
        <f t="shared" si="2"/>
        <v>22.742574257425744</v>
      </c>
      <c r="P25" s="9"/>
    </row>
    <row r="26" spans="1:119" ht="16.5" thickBot="1">
      <c r="A26" s="14" t="s">
        <v>26</v>
      </c>
      <c r="B26" s="23"/>
      <c r="C26" s="22"/>
      <c r="D26" s="15">
        <f>SUM(D5,D11,D13,D17,D19,D21)</f>
        <v>264569</v>
      </c>
      <c r="E26" s="15">
        <f t="shared" ref="E26:M26" si="8">SUM(E5,E11,E13,E17,E19,E21)</f>
        <v>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264569</v>
      </c>
      <c r="O26" s="38">
        <f t="shared" si="2"/>
        <v>1309.7475247524753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39</v>
      </c>
      <c r="M28" s="118"/>
      <c r="N28" s="118"/>
      <c r="O28" s="43">
        <v>202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thickBot="1">
      <c r="A30" s="120" t="s">
        <v>49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SUM(D6:D8)</f>
        <v>67661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67661</v>
      </c>
      <c r="O5" s="33">
        <f t="shared" ref="O5:O25" si="2">(N5/O$27)</f>
        <v>334.95544554455444</v>
      </c>
      <c r="P5" s="6"/>
    </row>
    <row r="6" spans="1:133">
      <c r="A6" s="12"/>
      <c r="B6" s="25">
        <v>311</v>
      </c>
      <c r="C6" s="20" t="s">
        <v>1</v>
      </c>
      <c r="D6" s="46">
        <v>21906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21906</v>
      </c>
      <c r="O6" s="47">
        <f t="shared" si="2"/>
        <v>108.44554455445545</v>
      </c>
      <c r="P6" s="9"/>
    </row>
    <row r="7" spans="1:133">
      <c r="A7" s="12"/>
      <c r="B7" s="25">
        <v>312.10000000000002</v>
      </c>
      <c r="C7" s="20" t="s">
        <v>9</v>
      </c>
      <c r="D7" s="46">
        <v>31052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31052</v>
      </c>
      <c r="O7" s="47">
        <f t="shared" si="2"/>
        <v>153.72277227722773</v>
      </c>
      <c r="P7" s="9"/>
    </row>
    <row r="8" spans="1:133">
      <c r="A8" s="12"/>
      <c r="B8" s="25">
        <v>314.2</v>
      </c>
      <c r="C8" s="20" t="s">
        <v>11</v>
      </c>
      <c r="D8" s="46">
        <v>14703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14703</v>
      </c>
      <c r="O8" s="47">
        <f t="shared" si="2"/>
        <v>72.787128712871294</v>
      </c>
      <c r="P8" s="9"/>
    </row>
    <row r="9" spans="1:133" ht="15.75">
      <c r="A9" s="29" t="s">
        <v>63</v>
      </c>
      <c r="B9" s="30"/>
      <c r="C9" s="31"/>
      <c r="D9" s="32">
        <f t="shared" ref="D9:M9" si="3">SUM(D10:D10)</f>
        <v>8249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8249</v>
      </c>
      <c r="O9" s="45">
        <f t="shared" si="2"/>
        <v>40.836633663366335</v>
      </c>
      <c r="P9" s="10"/>
    </row>
    <row r="10" spans="1:133">
      <c r="A10" s="12"/>
      <c r="B10" s="25">
        <v>323.2</v>
      </c>
      <c r="C10" s="20" t="s">
        <v>64</v>
      </c>
      <c r="D10" s="46">
        <v>8249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8249</v>
      </c>
      <c r="O10" s="47">
        <f t="shared" si="2"/>
        <v>40.836633663366335</v>
      </c>
      <c r="P10" s="9"/>
    </row>
    <row r="11" spans="1:133" ht="15.75">
      <c r="A11" s="29" t="s">
        <v>15</v>
      </c>
      <c r="B11" s="30"/>
      <c r="C11" s="31"/>
      <c r="D11" s="32">
        <f t="shared" ref="D11:M11" si="4">SUM(D12:D14)</f>
        <v>18137</v>
      </c>
      <c r="E11" s="32">
        <f t="shared" si="4"/>
        <v>0</v>
      </c>
      <c r="F11" s="32">
        <f t="shared" si="4"/>
        <v>0</v>
      </c>
      <c r="G11" s="32">
        <f t="shared" si="4"/>
        <v>0</v>
      </c>
      <c r="H11" s="32">
        <f t="shared" si="4"/>
        <v>0</v>
      </c>
      <c r="I11" s="32">
        <f t="shared" si="4"/>
        <v>0</v>
      </c>
      <c r="J11" s="32">
        <f t="shared" si="4"/>
        <v>0</v>
      </c>
      <c r="K11" s="32">
        <f t="shared" si="4"/>
        <v>0</v>
      </c>
      <c r="L11" s="32">
        <f t="shared" si="4"/>
        <v>0</v>
      </c>
      <c r="M11" s="32">
        <f t="shared" si="4"/>
        <v>0</v>
      </c>
      <c r="N11" s="44">
        <f t="shared" si="1"/>
        <v>18137</v>
      </c>
      <c r="O11" s="45">
        <f t="shared" si="2"/>
        <v>89.787128712871294</v>
      </c>
      <c r="P11" s="10"/>
    </row>
    <row r="12" spans="1:133">
      <c r="A12" s="12"/>
      <c r="B12" s="25">
        <v>335.12</v>
      </c>
      <c r="C12" s="20" t="s">
        <v>46</v>
      </c>
      <c r="D12" s="46">
        <v>5892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5892</v>
      </c>
      <c r="O12" s="47">
        <f t="shared" si="2"/>
        <v>29.168316831683168</v>
      </c>
      <c r="P12" s="9"/>
    </row>
    <row r="13" spans="1:133">
      <c r="A13" s="12"/>
      <c r="B13" s="25">
        <v>335.14</v>
      </c>
      <c r="C13" s="20" t="s">
        <v>47</v>
      </c>
      <c r="D13" s="46">
        <v>1326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1326</v>
      </c>
      <c r="O13" s="47">
        <f t="shared" si="2"/>
        <v>6.564356435643564</v>
      </c>
      <c r="P13" s="9"/>
    </row>
    <row r="14" spans="1:133">
      <c r="A14" s="12"/>
      <c r="B14" s="25">
        <v>335.18</v>
      </c>
      <c r="C14" s="20" t="s">
        <v>16</v>
      </c>
      <c r="D14" s="46">
        <v>10919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10919</v>
      </c>
      <c r="O14" s="47">
        <f t="shared" si="2"/>
        <v>54.054455445544555</v>
      </c>
      <c r="P14" s="9"/>
    </row>
    <row r="15" spans="1:133" ht="15.75">
      <c r="A15" s="29" t="s">
        <v>23</v>
      </c>
      <c r="B15" s="30"/>
      <c r="C15" s="31"/>
      <c r="D15" s="32">
        <f t="shared" ref="D15:M15" si="5">SUM(D16:D18)</f>
        <v>131619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131619</v>
      </c>
      <c r="O15" s="45">
        <f t="shared" si="2"/>
        <v>651.5792079207921</v>
      </c>
      <c r="P15" s="10"/>
    </row>
    <row r="16" spans="1:133">
      <c r="A16" s="12"/>
      <c r="B16" s="25">
        <v>342.2</v>
      </c>
      <c r="C16" s="20" t="s">
        <v>65</v>
      </c>
      <c r="D16" s="46">
        <v>123529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123529</v>
      </c>
      <c r="O16" s="47">
        <f t="shared" si="2"/>
        <v>611.52970297029708</v>
      </c>
      <c r="P16" s="9"/>
    </row>
    <row r="17" spans="1:119">
      <c r="A17" s="12"/>
      <c r="B17" s="25">
        <v>343.4</v>
      </c>
      <c r="C17" s="20" t="s">
        <v>25</v>
      </c>
      <c r="D17" s="46">
        <v>6090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6090</v>
      </c>
      <c r="O17" s="47">
        <f t="shared" si="2"/>
        <v>30.14851485148515</v>
      </c>
      <c r="P17" s="9"/>
    </row>
    <row r="18" spans="1:119">
      <c r="A18" s="12"/>
      <c r="B18" s="25">
        <v>344.9</v>
      </c>
      <c r="C18" s="20" t="s">
        <v>66</v>
      </c>
      <c r="D18" s="46">
        <v>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2000</v>
      </c>
      <c r="O18" s="47">
        <f t="shared" si="2"/>
        <v>9.9009900990099009</v>
      </c>
      <c r="P18" s="9"/>
    </row>
    <row r="19" spans="1:119" ht="15.75">
      <c r="A19" s="29" t="s">
        <v>24</v>
      </c>
      <c r="B19" s="30"/>
      <c r="C19" s="31"/>
      <c r="D19" s="32">
        <f t="shared" ref="D19:M19" si="6">SUM(D20:D20)</f>
        <v>441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441</v>
      </c>
      <c r="O19" s="45">
        <f t="shared" si="2"/>
        <v>2.1831683168316833</v>
      </c>
      <c r="P19" s="10"/>
    </row>
    <row r="20" spans="1:119">
      <c r="A20" s="13"/>
      <c r="B20" s="39">
        <v>351.5</v>
      </c>
      <c r="C20" s="21" t="s">
        <v>28</v>
      </c>
      <c r="D20" s="46">
        <v>441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441</v>
      </c>
      <c r="O20" s="47">
        <f t="shared" si="2"/>
        <v>2.1831683168316833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SUM(D22:D24)</f>
        <v>13094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13094</v>
      </c>
      <c r="O21" s="45">
        <f t="shared" si="2"/>
        <v>64.821782178217816</v>
      </c>
      <c r="P21" s="10"/>
    </row>
    <row r="22" spans="1:119">
      <c r="A22" s="12"/>
      <c r="B22" s="25">
        <v>361.1</v>
      </c>
      <c r="C22" s="20" t="s">
        <v>29</v>
      </c>
      <c r="D22" s="46">
        <v>489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489</v>
      </c>
      <c r="O22" s="47">
        <f t="shared" si="2"/>
        <v>2.4207920792079207</v>
      </c>
      <c r="P22" s="9"/>
    </row>
    <row r="23" spans="1:119">
      <c r="A23" s="12"/>
      <c r="B23" s="25">
        <v>362</v>
      </c>
      <c r="C23" s="20" t="s">
        <v>30</v>
      </c>
      <c r="D23" s="46">
        <v>9421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9421</v>
      </c>
      <c r="O23" s="47">
        <f t="shared" si="2"/>
        <v>46.638613861386141</v>
      </c>
      <c r="P23" s="9"/>
    </row>
    <row r="24" spans="1:119" ht="15.75" thickBot="1">
      <c r="A24" s="12"/>
      <c r="B24" s="25">
        <v>369.9</v>
      </c>
      <c r="C24" s="20" t="s">
        <v>32</v>
      </c>
      <c r="D24" s="46">
        <v>3184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3184</v>
      </c>
      <c r="O24" s="47">
        <f t="shared" si="2"/>
        <v>15.762376237623762</v>
      </c>
      <c r="P24" s="9"/>
    </row>
    <row r="25" spans="1:119" ht="16.5" thickBot="1">
      <c r="A25" s="14" t="s">
        <v>26</v>
      </c>
      <c r="B25" s="23"/>
      <c r="C25" s="22"/>
      <c r="D25" s="15">
        <f>SUM(D5,D9,D11,D15,D19,D21)</f>
        <v>239201</v>
      </c>
      <c r="E25" s="15">
        <f t="shared" ref="E25:M25" si="8">SUM(E5,E9,E11,E15,E19,E21)</f>
        <v>0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1"/>
        <v>239201</v>
      </c>
      <c r="O25" s="38">
        <f t="shared" si="2"/>
        <v>1184.1633663366338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67</v>
      </c>
      <c r="M27" s="118"/>
      <c r="N27" s="118"/>
      <c r="O27" s="43">
        <v>202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29"/>
      <c r="M3" s="130"/>
      <c r="N3" s="36"/>
      <c r="O3" s="37"/>
      <c r="P3" s="131" t="s">
        <v>93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94</v>
      </c>
      <c r="N4" s="35" t="s">
        <v>8</v>
      </c>
      <c r="O4" s="35" t="s">
        <v>95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96</v>
      </c>
      <c r="B5" s="26"/>
      <c r="C5" s="26"/>
      <c r="D5" s="27">
        <f t="shared" ref="D5:N5" si="0">SUM(D6:D10)</f>
        <v>160392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160392</v>
      </c>
      <c r="P5" s="33">
        <f t="shared" ref="P5:P27" si="1">(O5/P$29)</f>
        <v>556.91666666666663</v>
      </c>
      <c r="Q5" s="6"/>
    </row>
    <row r="6" spans="1:134">
      <c r="A6" s="12"/>
      <c r="B6" s="25">
        <v>311</v>
      </c>
      <c r="C6" s="20" t="s">
        <v>1</v>
      </c>
      <c r="D6" s="46">
        <v>74434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74434</v>
      </c>
      <c r="P6" s="47">
        <f t="shared" si="1"/>
        <v>258.45138888888891</v>
      </c>
      <c r="Q6" s="9"/>
    </row>
    <row r="7" spans="1:134">
      <c r="A7" s="12"/>
      <c r="B7" s="25">
        <v>312.41000000000003</v>
      </c>
      <c r="C7" s="20" t="s">
        <v>97</v>
      </c>
      <c r="D7" s="46">
        <v>14923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14923</v>
      </c>
      <c r="P7" s="47">
        <f t="shared" si="1"/>
        <v>51.815972222222221</v>
      </c>
      <c r="Q7" s="9"/>
    </row>
    <row r="8" spans="1:134">
      <c r="A8" s="12"/>
      <c r="B8" s="25">
        <v>312.43</v>
      </c>
      <c r="C8" s="20" t="s">
        <v>98</v>
      </c>
      <c r="D8" s="46">
        <v>11085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11085</v>
      </c>
      <c r="P8" s="47">
        <f t="shared" si="1"/>
        <v>38.489583333333336</v>
      </c>
      <c r="Q8" s="9"/>
    </row>
    <row r="9" spans="1:134">
      <c r="A9" s="12"/>
      <c r="B9" s="25">
        <v>312.63</v>
      </c>
      <c r="C9" s="20" t="s">
        <v>99</v>
      </c>
      <c r="D9" s="46">
        <v>28467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28467</v>
      </c>
      <c r="P9" s="47">
        <f t="shared" si="1"/>
        <v>98.84375</v>
      </c>
      <c r="Q9" s="9"/>
    </row>
    <row r="10" spans="1:134">
      <c r="A10" s="12"/>
      <c r="B10" s="25">
        <v>314.10000000000002</v>
      </c>
      <c r="C10" s="20" t="s">
        <v>42</v>
      </c>
      <c r="D10" s="46">
        <v>31483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31483</v>
      </c>
      <c r="P10" s="47">
        <f t="shared" si="1"/>
        <v>109.31597222222223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SUM(D12:D12)</f>
        <v>16917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16917</v>
      </c>
      <c r="P11" s="45">
        <f t="shared" si="1"/>
        <v>58.739583333333336</v>
      </c>
      <c r="Q11" s="10"/>
    </row>
    <row r="12" spans="1:134">
      <c r="A12" s="12"/>
      <c r="B12" s="25">
        <v>323.10000000000002</v>
      </c>
      <c r="C12" s="20" t="s">
        <v>44</v>
      </c>
      <c r="D12" s="46">
        <v>16917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" si="4">SUM(D12:N12)</f>
        <v>16917</v>
      </c>
      <c r="P12" s="47">
        <f t="shared" si="1"/>
        <v>58.739583333333336</v>
      </c>
      <c r="Q12" s="9"/>
    </row>
    <row r="13" spans="1:134" ht="15.75">
      <c r="A13" s="29" t="s">
        <v>100</v>
      </c>
      <c r="B13" s="30"/>
      <c r="C13" s="31"/>
      <c r="D13" s="32">
        <f t="shared" ref="D13:N13" si="5">SUM(D14:D21)</f>
        <v>515304</v>
      </c>
      <c r="E13" s="32">
        <f t="shared" si="5"/>
        <v>0</v>
      </c>
      <c r="F13" s="32">
        <f t="shared" si="5"/>
        <v>0</v>
      </c>
      <c r="G13" s="32">
        <f t="shared" si="5"/>
        <v>0</v>
      </c>
      <c r="H13" s="32">
        <f t="shared" si="5"/>
        <v>0</v>
      </c>
      <c r="I13" s="32">
        <f t="shared" si="5"/>
        <v>0</v>
      </c>
      <c r="J13" s="32">
        <f t="shared" si="5"/>
        <v>0</v>
      </c>
      <c r="K13" s="32">
        <f t="shared" si="5"/>
        <v>0</v>
      </c>
      <c r="L13" s="32">
        <f t="shared" si="5"/>
        <v>0</v>
      </c>
      <c r="M13" s="32">
        <f t="shared" si="5"/>
        <v>0</v>
      </c>
      <c r="N13" s="32">
        <f t="shared" si="5"/>
        <v>0</v>
      </c>
      <c r="O13" s="44">
        <f>SUM(D13:N13)</f>
        <v>515304</v>
      </c>
      <c r="P13" s="45">
        <f t="shared" si="1"/>
        <v>1789.25</v>
      </c>
      <c r="Q13" s="10"/>
    </row>
    <row r="14" spans="1:134">
      <c r="A14" s="12"/>
      <c r="B14" s="25">
        <v>331.51</v>
      </c>
      <c r="C14" s="20" t="s">
        <v>107</v>
      </c>
      <c r="D14" s="46">
        <v>147231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8" si="6">SUM(D14:N14)</f>
        <v>147231</v>
      </c>
      <c r="P14" s="47">
        <f t="shared" si="1"/>
        <v>511.21875</v>
      </c>
      <c r="Q14" s="9"/>
    </row>
    <row r="15" spans="1:134">
      <c r="A15" s="12"/>
      <c r="B15" s="25">
        <v>335.14</v>
      </c>
      <c r="C15" s="20" t="s">
        <v>101</v>
      </c>
      <c r="D15" s="46">
        <v>236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236</v>
      </c>
      <c r="P15" s="47">
        <f t="shared" si="1"/>
        <v>0.81944444444444442</v>
      </c>
      <c r="Q15" s="9"/>
    </row>
    <row r="16" spans="1:134">
      <c r="A16" s="12"/>
      <c r="B16" s="25">
        <v>335.15</v>
      </c>
      <c r="C16" s="20" t="s">
        <v>102</v>
      </c>
      <c r="D16" s="46">
        <v>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49</v>
      </c>
      <c r="P16" s="47">
        <f t="shared" si="1"/>
        <v>0.1701388888888889</v>
      </c>
      <c r="Q16" s="9"/>
    </row>
    <row r="17" spans="1:120">
      <c r="A17" s="12"/>
      <c r="B17" s="25">
        <v>335.18</v>
      </c>
      <c r="C17" s="20" t="s">
        <v>103</v>
      </c>
      <c r="D17" s="46">
        <v>27915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27915</v>
      </c>
      <c r="P17" s="47">
        <f t="shared" si="1"/>
        <v>96.927083333333329</v>
      </c>
      <c r="Q17" s="9"/>
    </row>
    <row r="18" spans="1:120">
      <c r="A18" s="12"/>
      <c r="B18" s="25">
        <v>335.19</v>
      </c>
      <c r="C18" s="20" t="s">
        <v>104</v>
      </c>
      <c r="D18" s="46">
        <v>22822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22822</v>
      </c>
      <c r="P18" s="47">
        <f t="shared" si="1"/>
        <v>79.243055555555557</v>
      </c>
      <c r="Q18" s="9"/>
    </row>
    <row r="19" spans="1:120">
      <c r="A19" s="12"/>
      <c r="B19" s="25">
        <v>335.9</v>
      </c>
      <c r="C19" s="20" t="s">
        <v>17</v>
      </c>
      <c r="D19" s="46">
        <v>662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1" si="7">SUM(D19:N19)</f>
        <v>662</v>
      </c>
      <c r="P19" s="47">
        <f t="shared" si="1"/>
        <v>2.2986111111111112</v>
      </c>
      <c r="Q19" s="9"/>
    </row>
    <row r="20" spans="1:120">
      <c r="A20" s="12"/>
      <c r="B20" s="25">
        <v>337.5</v>
      </c>
      <c r="C20" s="20" t="s">
        <v>84</v>
      </c>
      <c r="D20" s="46">
        <v>71670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7"/>
        <v>71670</v>
      </c>
      <c r="P20" s="47">
        <f t="shared" si="1"/>
        <v>248.85416666666666</v>
      </c>
      <c r="Q20" s="9"/>
    </row>
    <row r="21" spans="1:120">
      <c r="A21" s="12"/>
      <c r="B21" s="25">
        <v>337.9</v>
      </c>
      <c r="C21" s="20" t="s">
        <v>85</v>
      </c>
      <c r="D21" s="46">
        <v>244719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7"/>
        <v>244719</v>
      </c>
      <c r="P21" s="47">
        <f t="shared" si="1"/>
        <v>849.71875</v>
      </c>
      <c r="Q21" s="9"/>
    </row>
    <row r="22" spans="1:120" ht="15.75">
      <c r="A22" s="29" t="s">
        <v>24</v>
      </c>
      <c r="B22" s="30"/>
      <c r="C22" s="31"/>
      <c r="D22" s="32">
        <f t="shared" ref="D22:N22" si="8">SUM(D23:D23)</f>
        <v>584</v>
      </c>
      <c r="E22" s="32">
        <f t="shared" si="8"/>
        <v>0</v>
      </c>
      <c r="F22" s="32">
        <f t="shared" si="8"/>
        <v>0</v>
      </c>
      <c r="G22" s="32">
        <f t="shared" si="8"/>
        <v>0</v>
      </c>
      <c r="H22" s="32">
        <f t="shared" si="8"/>
        <v>0</v>
      </c>
      <c r="I22" s="32">
        <f t="shared" si="8"/>
        <v>0</v>
      </c>
      <c r="J22" s="32">
        <f t="shared" si="8"/>
        <v>0</v>
      </c>
      <c r="K22" s="32">
        <f t="shared" si="8"/>
        <v>0</v>
      </c>
      <c r="L22" s="32">
        <f t="shared" si="8"/>
        <v>0</v>
      </c>
      <c r="M22" s="32">
        <f t="shared" si="8"/>
        <v>0</v>
      </c>
      <c r="N22" s="32">
        <f t="shared" si="8"/>
        <v>0</v>
      </c>
      <c r="O22" s="32">
        <f>SUM(D22:N22)</f>
        <v>584</v>
      </c>
      <c r="P22" s="45">
        <f t="shared" si="1"/>
        <v>2.0277777777777777</v>
      </c>
      <c r="Q22" s="10"/>
    </row>
    <row r="23" spans="1:120">
      <c r="A23" s="13"/>
      <c r="B23" s="39">
        <v>359</v>
      </c>
      <c r="C23" s="21" t="s">
        <v>76</v>
      </c>
      <c r="D23" s="46">
        <v>584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" si="9">SUM(D23:N23)</f>
        <v>584</v>
      </c>
      <c r="P23" s="47">
        <f t="shared" si="1"/>
        <v>2.0277777777777777</v>
      </c>
      <c r="Q23" s="9"/>
    </row>
    <row r="24" spans="1:120" ht="15.75">
      <c r="A24" s="29" t="s">
        <v>2</v>
      </c>
      <c r="B24" s="30"/>
      <c r="C24" s="31"/>
      <c r="D24" s="32">
        <f t="shared" ref="D24:N24" si="10">SUM(D25:D26)</f>
        <v>30636</v>
      </c>
      <c r="E24" s="32">
        <f t="shared" si="10"/>
        <v>0</v>
      </c>
      <c r="F24" s="32">
        <f t="shared" si="10"/>
        <v>0</v>
      </c>
      <c r="G24" s="32">
        <f t="shared" si="10"/>
        <v>0</v>
      </c>
      <c r="H24" s="32">
        <f t="shared" si="10"/>
        <v>0</v>
      </c>
      <c r="I24" s="32">
        <f t="shared" si="10"/>
        <v>0</v>
      </c>
      <c r="J24" s="32">
        <f t="shared" si="10"/>
        <v>0</v>
      </c>
      <c r="K24" s="32">
        <f t="shared" si="10"/>
        <v>0</v>
      </c>
      <c r="L24" s="32">
        <f t="shared" si="10"/>
        <v>0</v>
      </c>
      <c r="M24" s="32">
        <f t="shared" si="10"/>
        <v>0</v>
      </c>
      <c r="N24" s="32">
        <f t="shared" si="10"/>
        <v>0</v>
      </c>
      <c r="O24" s="32">
        <f>SUM(D24:N24)</f>
        <v>30636</v>
      </c>
      <c r="P24" s="45">
        <f t="shared" si="1"/>
        <v>106.375</v>
      </c>
      <c r="Q24" s="10"/>
    </row>
    <row r="25" spans="1:120">
      <c r="A25" s="12"/>
      <c r="B25" s="25">
        <v>361.1</v>
      </c>
      <c r="C25" s="20" t="s">
        <v>29</v>
      </c>
      <c r="D25" s="46">
        <v>1281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1281</v>
      </c>
      <c r="P25" s="47">
        <f t="shared" si="1"/>
        <v>4.447916666666667</v>
      </c>
      <c r="Q25" s="9"/>
    </row>
    <row r="26" spans="1:120" ht="15.75" thickBot="1">
      <c r="A26" s="12"/>
      <c r="B26" s="25">
        <v>369.9</v>
      </c>
      <c r="C26" s="20" t="s">
        <v>32</v>
      </c>
      <c r="D26" s="46">
        <v>29355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" si="11">SUM(D26:N26)</f>
        <v>29355</v>
      </c>
      <c r="P26" s="47">
        <f t="shared" si="1"/>
        <v>101.92708333333333</v>
      </c>
      <c r="Q26" s="9"/>
    </row>
    <row r="27" spans="1:120" ht="16.5" thickBot="1">
      <c r="A27" s="14" t="s">
        <v>26</v>
      </c>
      <c r="B27" s="23"/>
      <c r="C27" s="22"/>
      <c r="D27" s="15">
        <f>SUM(D5,D11,D13,D22,D24)</f>
        <v>723833</v>
      </c>
      <c r="E27" s="15">
        <f t="shared" ref="E27:N27" si="12">SUM(E5,E11,E13,E22,E24)</f>
        <v>0</v>
      </c>
      <c r="F27" s="15">
        <f t="shared" si="12"/>
        <v>0</v>
      </c>
      <c r="G27" s="15">
        <f t="shared" si="12"/>
        <v>0</v>
      </c>
      <c r="H27" s="15">
        <f t="shared" si="12"/>
        <v>0</v>
      </c>
      <c r="I27" s="15">
        <f t="shared" si="12"/>
        <v>0</v>
      </c>
      <c r="J27" s="15">
        <f t="shared" si="12"/>
        <v>0</v>
      </c>
      <c r="K27" s="15">
        <f t="shared" si="12"/>
        <v>0</v>
      </c>
      <c r="L27" s="15">
        <f t="shared" si="12"/>
        <v>0</v>
      </c>
      <c r="M27" s="15">
        <f t="shared" si="12"/>
        <v>0</v>
      </c>
      <c r="N27" s="15">
        <f t="shared" si="12"/>
        <v>0</v>
      </c>
      <c r="O27" s="15">
        <f>SUM(D27:N27)</f>
        <v>723833</v>
      </c>
      <c r="P27" s="38">
        <f t="shared" si="1"/>
        <v>2513.3090277777778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118" t="s">
        <v>108</v>
      </c>
      <c r="N29" s="118"/>
      <c r="O29" s="118"/>
      <c r="P29" s="43">
        <v>288</v>
      </c>
    </row>
    <row r="30" spans="1:120">
      <c r="A30" s="119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</row>
    <row r="31" spans="1:120" ht="15.75" customHeight="1" thickBot="1">
      <c r="A31" s="120" t="s">
        <v>49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29"/>
      <c r="M3" s="130"/>
      <c r="N3" s="36"/>
      <c r="O3" s="37"/>
      <c r="P3" s="131" t="s">
        <v>93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94</v>
      </c>
      <c r="N4" s="35" t="s">
        <v>8</v>
      </c>
      <c r="O4" s="35" t="s">
        <v>95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96</v>
      </c>
      <c r="B5" s="26"/>
      <c r="C5" s="26"/>
      <c r="D5" s="27">
        <f t="shared" ref="D5:N5" si="0">SUM(D6:D10)</f>
        <v>154123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5" si="1">SUM(D5:N5)</f>
        <v>154123</v>
      </c>
      <c r="P5" s="33">
        <f t="shared" ref="P5:P25" si="2">(O5/P$27)</f>
        <v>490.83757961783442</v>
      </c>
      <c r="Q5" s="6"/>
    </row>
    <row r="6" spans="1:134">
      <c r="A6" s="12"/>
      <c r="B6" s="25">
        <v>311</v>
      </c>
      <c r="C6" s="20" t="s">
        <v>1</v>
      </c>
      <c r="D6" s="46">
        <v>71584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71584</v>
      </c>
      <c r="P6" s="47">
        <f t="shared" si="2"/>
        <v>227.97452229299364</v>
      </c>
      <c r="Q6" s="9"/>
    </row>
    <row r="7" spans="1:134">
      <c r="A7" s="12"/>
      <c r="B7" s="25">
        <v>312.41000000000003</v>
      </c>
      <c r="C7" s="20" t="s">
        <v>97</v>
      </c>
      <c r="D7" s="46">
        <v>17876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17876</v>
      </c>
      <c r="P7" s="47">
        <f t="shared" si="2"/>
        <v>56.929936305732483</v>
      </c>
      <c r="Q7" s="9"/>
    </row>
    <row r="8" spans="1:134">
      <c r="A8" s="12"/>
      <c r="B8" s="25">
        <v>312.43</v>
      </c>
      <c r="C8" s="20" t="s">
        <v>98</v>
      </c>
      <c r="D8" s="46">
        <v>13066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13066</v>
      </c>
      <c r="P8" s="47">
        <f t="shared" si="2"/>
        <v>41.611464968152866</v>
      </c>
      <c r="Q8" s="9"/>
    </row>
    <row r="9" spans="1:134">
      <c r="A9" s="12"/>
      <c r="B9" s="25">
        <v>312.63</v>
      </c>
      <c r="C9" s="20" t="s">
        <v>99</v>
      </c>
      <c r="D9" s="46">
        <v>24911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24911</v>
      </c>
      <c r="P9" s="47">
        <f t="shared" si="2"/>
        <v>79.334394904458605</v>
      </c>
      <c r="Q9" s="9"/>
    </row>
    <row r="10" spans="1:134">
      <c r="A10" s="12"/>
      <c r="B10" s="25">
        <v>314.10000000000002</v>
      </c>
      <c r="C10" s="20" t="s">
        <v>42</v>
      </c>
      <c r="D10" s="46">
        <v>26686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26686</v>
      </c>
      <c r="P10" s="47">
        <f t="shared" si="2"/>
        <v>84.98726114649682</v>
      </c>
      <c r="Q10" s="9"/>
    </row>
    <row r="11" spans="1:134" ht="15.75">
      <c r="A11" s="29" t="s">
        <v>13</v>
      </c>
      <c r="B11" s="30"/>
      <c r="C11" s="31"/>
      <c r="D11" s="32">
        <f t="shared" ref="D11:N11" si="3">SUM(D12:D12)</f>
        <v>14269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14269</v>
      </c>
      <c r="P11" s="45">
        <f t="shared" si="2"/>
        <v>45.442675159235669</v>
      </c>
      <c r="Q11" s="10"/>
    </row>
    <row r="12" spans="1:134">
      <c r="A12" s="12"/>
      <c r="B12" s="25">
        <v>323.10000000000002</v>
      </c>
      <c r="C12" s="20" t="s">
        <v>44</v>
      </c>
      <c r="D12" s="46">
        <v>14269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14269</v>
      </c>
      <c r="P12" s="47">
        <f t="shared" si="2"/>
        <v>45.442675159235669</v>
      </c>
      <c r="Q12" s="9"/>
    </row>
    <row r="13" spans="1:134" ht="15.75">
      <c r="A13" s="29" t="s">
        <v>100</v>
      </c>
      <c r="B13" s="30"/>
      <c r="C13" s="31"/>
      <c r="D13" s="32">
        <f t="shared" ref="D13:N13" si="4">SUM(D14:D19)</f>
        <v>302806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4">
        <f t="shared" si="1"/>
        <v>302806</v>
      </c>
      <c r="P13" s="45">
        <f t="shared" si="2"/>
        <v>964.35031847133757</v>
      </c>
      <c r="Q13" s="10"/>
    </row>
    <row r="14" spans="1:134">
      <c r="A14" s="12"/>
      <c r="B14" s="25">
        <v>335.14</v>
      </c>
      <c r="C14" s="20" t="s">
        <v>101</v>
      </c>
      <c r="D14" s="46">
        <v>236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236</v>
      </c>
      <c r="P14" s="47">
        <f t="shared" si="2"/>
        <v>0.75159235668789814</v>
      </c>
      <c r="Q14" s="9"/>
    </row>
    <row r="15" spans="1:134">
      <c r="A15" s="12"/>
      <c r="B15" s="25">
        <v>335.15</v>
      </c>
      <c r="C15" s="20" t="s">
        <v>102</v>
      </c>
      <c r="D15" s="46">
        <v>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49</v>
      </c>
      <c r="P15" s="47">
        <f t="shared" si="2"/>
        <v>0.15605095541401273</v>
      </c>
      <c r="Q15" s="9"/>
    </row>
    <row r="16" spans="1:134">
      <c r="A16" s="12"/>
      <c r="B16" s="25">
        <v>335.18</v>
      </c>
      <c r="C16" s="20" t="s">
        <v>103</v>
      </c>
      <c r="D16" s="46">
        <v>25721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25721</v>
      </c>
      <c r="P16" s="47">
        <f t="shared" si="2"/>
        <v>81.914012738853501</v>
      </c>
      <c r="Q16" s="9"/>
    </row>
    <row r="17" spans="1:120">
      <c r="A17" s="12"/>
      <c r="B17" s="25">
        <v>335.19</v>
      </c>
      <c r="C17" s="20" t="s">
        <v>104</v>
      </c>
      <c r="D17" s="46">
        <v>18802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18802</v>
      </c>
      <c r="P17" s="47">
        <f t="shared" si="2"/>
        <v>59.878980891719742</v>
      </c>
      <c r="Q17" s="9"/>
    </row>
    <row r="18" spans="1:120">
      <c r="A18" s="12"/>
      <c r="B18" s="25">
        <v>335.9</v>
      </c>
      <c r="C18" s="20" t="s">
        <v>17</v>
      </c>
      <c r="D18" s="46">
        <v>344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344</v>
      </c>
      <c r="P18" s="47">
        <f t="shared" si="2"/>
        <v>1.0955414012738853</v>
      </c>
      <c r="Q18" s="9"/>
    </row>
    <row r="19" spans="1:120">
      <c r="A19" s="12"/>
      <c r="B19" s="25">
        <v>337.9</v>
      </c>
      <c r="C19" s="20" t="s">
        <v>85</v>
      </c>
      <c r="D19" s="46">
        <v>257654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257654</v>
      </c>
      <c r="P19" s="47">
        <f t="shared" si="2"/>
        <v>820.55414012738856</v>
      </c>
      <c r="Q19" s="9"/>
    </row>
    <row r="20" spans="1:120" ht="15.75">
      <c r="A20" s="29" t="s">
        <v>24</v>
      </c>
      <c r="B20" s="30"/>
      <c r="C20" s="31"/>
      <c r="D20" s="32">
        <f t="shared" ref="D20:N20" si="5">SUM(D21:D21)</f>
        <v>552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32">
        <f t="shared" si="1"/>
        <v>552</v>
      </c>
      <c r="P20" s="45">
        <f t="shared" si="2"/>
        <v>1.7579617834394905</v>
      </c>
      <c r="Q20" s="10"/>
    </row>
    <row r="21" spans="1:120">
      <c r="A21" s="13"/>
      <c r="B21" s="39">
        <v>359</v>
      </c>
      <c r="C21" s="21" t="s">
        <v>76</v>
      </c>
      <c r="D21" s="46">
        <v>552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552</v>
      </c>
      <c r="P21" s="47">
        <f t="shared" si="2"/>
        <v>1.7579617834394905</v>
      </c>
      <c r="Q21" s="9"/>
    </row>
    <row r="22" spans="1:120" ht="15.75">
      <c r="A22" s="29" t="s">
        <v>2</v>
      </c>
      <c r="B22" s="30"/>
      <c r="C22" s="31"/>
      <c r="D22" s="32">
        <f t="shared" ref="D22:N22" si="6">SUM(D23:D24)</f>
        <v>32139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6"/>
        <v>0</v>
      </c>
      <c r="O22" s="32">
        <f t="shared" si="1"/>
        <v>32139</v>
      </c>
      <c r="P22" s="45">
        <f t="shared" si="2"/>
        <v>102.35350318471338</v>
      </c>
      <c r="Q22" s="10"/>
    </row>
    <row r="23" spans="1:120">
      <c r="A23" s="12"/>
      <c r="B23" s="25">
        <v>361.1</v>
      </c>
      <c r="C23" s="20" t="s">
        <v>29</v>
      </c>
      <c r="D23" s="46">
        <v>401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401</v>
      </c>
      <c r="P23" s="47">
        <f t="shared" si="2"/>
        <v>1.2770700636942676</v>
      </c>
      <c r="Q23" s="9"/>
    </row>
    <row r="24" spans="1:120" ht="15.75" thickBot="1">
      <c r="A24" s="12"/>
      <c r="B24" s="25">
        <v>369.9</v>
      </c>
      <c r="C24" s="20" t="s">
        <v>32</v>
      </c>
      <c r="D24" s="46">
        <v>31738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31738</v>
      </c>
      <c r="P24" s="47">
        <f t="shared" si="2"/>
        <v>101.07643312101911</v>
      </c>
      <c r="Q24" s="9"/>
    </row>
    <row r="25" spans="1:120" ht="16.5" thickBot="1">
      <c r="A25" s="14" t="s">
        <v>26</v>
      </c>
      <c r="B25" s="23"/>
      <c r="C25" s="22"/>
      <c r="D25" s="15">
        <f>SUM(D5,D11,D13,D20,D22)</f>
        <v>503889</v>
      </c>
      <c r="E25" s="15">
        <f t="shared" ref="E25:N25" si="7">SUM(E5,E11,E13,E20,E22)</f>
        <v>0</v>
      </c>
      <c r="F25" s="15">
        <f t="shared" si="7"/>
        <v>0</v>
      </c>
      <c r="G25" s="15">
        <f t="shared" si="7"/>
        <v>0</v>
      </c>
      <c r="H25" s="15">
        <f t="shared" si="7"/>
        <v>0</v>
      </c>
      <c r="I25" s="15">
        <f t="shared" si="7"/>
        <v>0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7"/>
        <v>0</v>
      </c>
      <c r="O25" s="15">
        <f t="shared" si="1"/>
        <v>503889</v>
      </c>
      <c r="P25" s="38">
        <f t="shared" si="2"/>
        <v>1604.7420382165606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118" t="s">
        <v>105</v>
      </c>
      <c r="N27" s="118"/>
      <c r="O27" s="118"/>
      <c r="P27" s="43">
        <v>314</v>
      </c>
    </row>
    <row r="28" spans="1:120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</row>
    <row r="29" spans="1:120" ht="15.75" customHeight="1" thickBot="1">
      <c r="A29" s="120" t="s">
        <v>49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100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147758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147758</v>
      </c>
      <c r="O5" s="33">
        <f t="shared" ref="O5:O25" si="2">(N5/O$27)</f>
        <v>374.07088607594937</v>
      </c>
      <c r="P5" s="6"/>
    </row>
    <row r="6" spans="1:133">
      <c r="A6" s="12"/>
      <c r="B6" s="25">
        <v>311</v>
      </c>
      <c r="C6" s="20" t="s">
        <v>1</v>
      </c>
      <c r="D6" s="46">
        <v>69154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69154</v>
      </c>
      <c r="O6" s="47">
        <f t="shared" si="2"/>
        <v>175.07341772151898</v>
      </c>
      <c r="P6" s="9"/>
    </row>
    <row r="7" spans="1:133">
      <c r="A7" s="12"/>
      <c r="B7" s="25">
        <v>312.41000000000003</v>
      </c>
      <c r="C7" s="20" t="s">
        <v>56</v>
      </c>
      <c r="D7" s="46">
        <v>17725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17725</v>
      </c>
      <c r="O7" s="47">
        <f t="shared" si="2"/>
        <v>44.87341772151899</v>
      </c>
      <c r="P7" s="9"/>
    </row>
    <row r="8" spans="1:133">
      <c r="A8" s="12"/>
      <c r="B8" s="25">
        <v>312.42</v>
      </c>
      <c r="C8" s="20" t="s">
        <v>90</v>
      </c>
      <c r="D8" s="46">
        <v>16610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16610</v>
      </c>
      <c r="O8" s="47">
        <f t="shared" si="2"/>
        <v>42.050632911392405</v>
      </c>
      <c r="P8" s="9"/>
    </row>
    <row r="9" spans="1:133">
      <c r="A9" s="12"/>
      <c r="B9" s="25">
        <v>312.60000000000002</v>
      </c>
      <c r="C9" s="20" t="s">
        <v>10</v>
      </c>
      <c r="D9" s="46">
        <v>21898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21898</v>
      </c>
      <c r="O9" s="47">
        <f t="shared" si="2"/>
        <v>55.437974683544304</v>
      </c>
      <c r="P9" s="9"/>
    </row>
    <row r="10" spans="1:133">
      <c r="A10" s="12"/>
      <c r="B10" s="25">
        <v>314.10000000000002</v>
      </c>
      <c r="C10" s="20" t="s">
        <v>42</v>
      </c>
      <c r="D10" s="46">
        <v>22371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22371</v>
      </c>
      <c r="O10" s="47">
        <f t="shared" si="2"/>
        <v>56.635443037974682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14978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14978</v>
      </c>
      <c r="O11" s="45">
        <f t="shared" si="2"/>
        <v>37.918987341772151</v>
      </c>
      <c r="P11" s="10"/>
    </row>
    <row r="12" spans="1:133">
      <c r="A12" s="12"/>
      <c r="B12" s="25">
        <v>323.10000000000002</v>
      </c>
      <c r="C12" s="20" t="s">
        <v>44</v>
      </c>
      <c r="D12" s="46">
        <v>14116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14116</v>
      </c>
      <c r="O12" s="47">
        <f t="shared" si="2"/>
        <v>35.736708860759492</v>
      </c>
      <c r="P12" s="9"/>
    </row>
    <row r="13" spans="1:133">
      <c r="A13" s="12"/>
      <c r="B13" s="25">
        <v>329</v>
      </c>
      <c r="C13" s="20" t="s">
        <v>45</v>
      </c>
      <c r="D13" s="46">
        <v>862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862</v>
      </c>
      <c r="O13" s="47">
        <f t="shared" si="2"/>
        <v>2.1822784810126583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SUM(D15:D19)</f>
        <v>322353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322353</v>
      </c>
      <c r="O14" s="45">
        <f t="shared" si="2"/>
        <v>816.08354430379745</v>
      </c>
      <c r="P14" s="10"/>
    </row>
    <row r="15" spans="1:133">
      <c r="A15" s="12"/>
      <c r="B15" s="25">
        <v>335.12</v>
      </c>
      <c r="C15" s="20" t="s">
        <v>59</v>
      </c>
      <c r="D15" s="46">
        <v>15079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15079</v>
      </c>
      <c r="O15" s="47">
        <f t="shared" si="2"/>
        <v>38.174683544303797</v>
      </c>
      <c r="P15" s="9"/>
    </row>
    <row r="16" spans="1:133">
      <c r="A16" s="12"/>
      <c r="B16" s="25">
        <v>335.18</v>
      </c>
      <c r="C16" s="20" t="s">
        <v>60</v>
      </c>
      <c r="D16" s="46">
        <v>22594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22594</v>
      </c>
      <c r="O16" s="47">
        <f t="shared" si="2"/>
        <v>57.2</v>
      </c>
      <c r="P16" s="9"/>
    </row>
    <row r="17" spans="1:119">
      <c r="A17" s="12"/>
      <c r="B17" s="25">
        <v>337.2</v>
      </c>
      <c r="C17" s="20" t="s">
        <v>18</v>
      </c>
      <c r="D17" s="46">
        <v>26062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26062</v>
      </c>
      <c r="O17" s="47">
        <f t="shared" si="2"/>
        <v>65.979746835443038</v>
      </c>
      <c r="P17" s="9"/>
    </row>
    <row r="18" spans="1:119">
      <c r="A18" s="12"/>
      <c r="B18" s="25">
        <v>337.5</v>
      </c>
      <c r="C18" s="20" t="s">
        <v>84</v>
      </c>
      <c r="D18" s="46">
        <v>9887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9887</v>
      </c>
      <c r="O18" s="47">
        <f t="shared" si="2"/>
        <v>25.030379746835443</v>
      </c>
      <c r="P18" s="9"/>
    </row>
    <row r="19" spans="1:119">
      <c r="A19" s="12"/>
      <c r="B19" s="25">
        <v>337.9</v>
      </c>
      <c r="C19" s="20" t="s">
        <v>85</v>
      </c>
      <c r="D19" s="46">
        <v>248731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248731</v>
      </c>
      <c r="O19" s="47">
        <f t="shared" si="2"/>
        <v>629.69873417721521</v>
      </c>
      <c r="P19" s="9"/>
    </row>
    <row r="20" spans="1:119" ht="15.75">
      <c r="A20" s="29" t="s">
        <v>24</v>
      </c>
      <c r="B20" s="30"/>
      <c r="C20" s="31"/>
      <c r="D20" s="32">
        <f t="shared" ref="D20:M20" si="5">SUM(D21:D21)</f>
        <v>813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813</v>
      </c>
      <c r="O20" s="45">
        <f t="shared" si="2"/>
        <v>2.0582278481012657</v>
      </c>
      <c r="P20" s="10"/>
    </row>
    <row r="21" spans="1:119">
      <c r="A21" s="13"/>
      <c r="B21" s="39">
        <v>359</v>
      </c>
      <c r="C21" s="21" t="s">
        <v>76</v>
      </c>
      <c r="D21" s="46">
        <v>813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813</v>
      </c>
      <c r="O21" s="47">
        <f t="shared" si="2"/>
        <v>2.0582278481012657</v>
      </c>
      <c r="P21" s="9"/>
    </row>
    <row r="22" spans="1:119" ht="15.75">
      <c r="A22" s="29" t="s">
        <v>2</v>
      </c>
      <c r="B22" s="30"/>
      <c r="C22" s="31"/>
      <c r="D22" s="32">
        <f t="shared" ref="D22:M22" si="6">SUM(D23:D24)</f>
        <v>32240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32240</v>
      </c>
      <c r="O22" s="45">
        <f t="shared" si="2"/>
        <v>81.620253164556956</v>
      </c>
      <c r="P22" s="10"/>
    </row>
    <row r="23" spans="1:119">
      <c r="A23" s="12"/>
      <c r="B23" s="25">
        <v>361.1</v>
      </c>
      <c r="C23" s="20" t="s">
        <v>29</v>
      </c>
      <c r="D23" s="46">
        <v>418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418</v>
      </c>
      <c r="O23" s="47">
        <f t="shared" si="2"/>
        <v>1.0582278481012659</v>
      </c>
      <c r="P23" s="9"/>
    </row>
    <row r="24" spans="1:119" ht="15.75" thickBot="1">
      <c r="A24" s="12"/>
      <c r="B24" s="25">
        <v>369.9</v>
      </c>
      <c r="C24" s="20" t="s">
        <v>32</v>
      </c>
      <c r="D24" s="46">
        <v>31822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31822</v>
      </c>
      <c r="O24" s="47">
        <f t="shared" si="2"/>
        <v>80.562025316455703</v>
      </c>
      <c r="P24" s="9"/>
    </row>
    <row r="25" spans="1:119" ht="16.5" thickBot="1">
      <c r="A25" s="14" t="s">
        <v>26</v>
      </c>
      <c r="B25" s="23"/>
      <c r="C25" s="22"/>
      <c r="D25" s="15">
        <f>SUM(D5,D11,D14,D20,D22)</f>
        <v>518142</v>
      </c>
      <c r="E25" s="15">
        <f t="shared" ref="E25:M25" si="7">SUM(E5,E11,E14,E20,E22)</f>
        <v>0</v>
      </c>
      <c r="F25" s="15">
        <f t="shared" si="7"/>
        <v>0</v>
      </c>
      <c r="G25" s="15">
        <f t="shared" si="7"/>
        <v>0</v>
      </c>
      <c r="H25" s="15">
        <f t="shared" si="7"/>
        <v>0</v>
      </c>
      <c r="I25" s="15">
        <f t="shared" si="7"/>
        <v>0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1"/>
        <v>518142</v>
      </c>
      <c r="O25" s="38">
        <f t="shared" si="2"/>
        <v>1311.7518987341773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118" t="s">
        <v>91</v>
      </c>
      <c r="M27" s="118"/>
      <c r="N27" s="118"/>
      <c r="O27" s="43">
        <v>395</v>
      </c>
    </row>
    <row r="28" spans="1:119">
      <c r="A28" s="119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7"/>
    </row>
    <row r="29" spans="1:119" ht="15.75" customHeight="1" thickBot="1">
      <c r="A29" s="120" t="s">
        <v>49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149629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149629</v>
      </c>
      <c r="O5" s="33">
        <f t="shared" ref="O5:O26" si="2">(N5/O$28)</f>
        <v>381.70663265306121</v>
      </c>
      <c r="P5" s="6"/>
    </row>
    <row r="6" spans="1:133">
      <c r="A6" s="12"/>
      <c r="B6" s="25">
        <v>311</v>
      </c>
      <c r="C6" s="20" t="s">
        <v>1</v>
      </c>
      <c r="D6" s="46">
        <v>67242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67242</v>
      </c>
      <c r="O6" s="47">
        <f t="shared" si="2"/>
        <v>171.53571428571428</v>
      </c>
      <c r="P6" s="9"/>
    </row>
    <row r="7" spans="1:133">
      <c r="A7" s="12"/>
      <c r="B7" s="25">
        <v>312.10000000000002</v>
      </c>
      <c r="C7" s="20" t="s">
        <v>9</v>
      </c>
      <c r="D7" s="46">
        <v>41099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41099</v>
      </c>
      <c r="O7" s="47">
        <f t="shared" si="2"/>
        <v>104.84438775510205</v>
      </c>
      <c r="P7" s="9"/>
    </row>
    <row r="8" spans="1:133">
      <c r="A8" s="12"/>
      <c r="B8" s="25">
        <v>312.60000000000002</v>
      </c>
      <c r="C8" s="20" t="s">
        <v>10</v>
      </c>
      <c r="D8" s="46">
        <v>23015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23015</v>
      </c>
      <c r="O8" s="47">
        <f t="shared" si="2"/>
        <v>58.711734693877553</v>
      </c>
      <c r="P8" s="9"/>
    </row>
    <row r="9" spans="1:133">
      <c r="A9" s="12"/>
      <c r="B9" s="25">
        <v>314.10000000000002</v>
      </c>
      <c r="C9" s="20" t="s">
        <v>42</v>
      </c>
      <c r="D9" s="46">
        <v>15017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15017</v>
      </c>
      <c r="O9" s="47">
        <f t="shared" si="2"/>
        <v>38.308673469387756</v>
      </c>
      <c r="P9" s="9"/>
    </row>
    <row r="10" spans="1:133">
      <c r="A10" s="12"/>
      <c r="B10" s="25">
        <v>315</v>
      </c>
      <c r="C10" s="20" t="s">
        <v>57</v>
      </c>
      <c r="D10" s="46">
        <v>3256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3256</v>
      </c>
      <c r="O10" s="47">
        <f t="shared" si="2"/>
        <v>8.3061224489795915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SUM(D12:D13)</f>
        <v>15325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15325</v>
      </c>
      <c r="O11" s="45">
        <f t="shared" si="2"/>
        <v>39.094387755102041</v>
      </c>
      <c r="P11" s="10"/>
    </row>
    <row r="12" spans="1:133">
      <c r="A12" s="12"/>
      <c r="B12" s="25">
        <v>323.10000000000002</v>
      </c>
      <c r="C12" s="20" t="s">
        <v>44</v>
      </c>
      <c r="D12" s="46">
        <v>14634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14634</v>
      </c>
      <c r="O12" s="47">
        <f t="shared" si="2"/>
        <v>37.331632653061227</v>
      </c>
      <c r="P12" s="9"/>
    </row>
    <row r="13" spans="1:133">
      <c r="A13" s="12"/>
      <c r="B13" s="25">
        <v>329</v>
      </c>
      <c r="C13" s="20" t="s">
        <v>45</v>
      </c>
      <c r="D13" s="46">
        <v>691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691</v>
      </c>
      <c r="O13" s="47">
        <f t="shared" si="2"/>
        <v>1.7627551020408163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SUM(D15:D18)</f>
        <v>264414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264414</v>
      </c>
      <c r="O14" s="45">
        <f t="shared" si="2"/>
        <v>674.52551020408168</v>
      </c>
      <c r="P14" s="10"/>
    </row>
    <row r="15" spans="1:133">
      <c r="A15" s="12"/>
      <c r="B15" s="25">
        <v>335.12</v>
      </c>
      <c r="C15" s="20" t="s">
        <v>59</v>
      </c>
      <c r="D15" s="46">
        <v>15800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15800</v>
      </c>
      <c r="O15" s="47">
        <f t="shared" si="2"/>
        <v>40.306122448979593</v>
      </c>
      <c r="P15" s="9"/>
    </row>
    <row r="16" spans="1:133">
      <c r="A16" s="12"/>
      <c r="B16" s="25">
        <v>335.18</v>
      </c>
      <c r="C16" s="20" t="s">
        <v>60</v>
      </c>
      <c r="D16" s="46">
        <v>23038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23038</v>
      </c>
      <c r="O16" s="47">
        <f t="shared" si="2"/>
        <v>58.770408163265309</v>
      </c>
      <c r="P16" s="9"/>
    </row>
    <row r="17" spans="1:119">
      <c r="A17" s="12"/>
      <c r="B17" s="25">
        <v>337.5</v>
      </c>
      <c r="C17" s="20" t="s">
        <v>84</v>
      </c>
      <c r="D17" s="46">
        <v>172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172</v>
      </c>
      <c r="O17" s="47">
        <f t="shared" si="2"/>
        <v>0.43877551020408162</v>
      </c>
      <c r="P17" s="9"/>
    </row>
    <row r="18" spans="1:119">
      <c r="A18" s="12"/>
      <c r="B18" s="25">
        <v>337.9</v>
      </c>
      <c r="C18" s="20" t="s">
        <v>85</v>
      </c>
      <c r="D18" s="46">
        <v>225404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225404</v>
      </c>
      <c r="O18" s="47">
        <f t="shared" si="2"/>
        <v>575.01020408163265</v>
      </c>
      <c r="P18" s="9"/>
    </row>
    <row r="19" spans="1:119" ht="15.75">
      <c r="A19" s="29" t="s">
        <v>24</v>
      </c>
      <c r="B19" s="30"/>
      <c r="C19" s="31"/>
      <c r="D19" s="32">
        <f t="shared" ref="D19:M19" si="5">SUM(D20:D20)</f>
        <v>787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787</v>
      </c>
      <c r="O19" s="45">
        <f t="shared" si="2"/>
        <v>2.0076530612244898</v>
      </c>
      <c r="P19" s="10"/>
    </row>
    <row r="20" spans="1:119">
      <c r="A20" s="13"/>
      <c r="B20" s="39">
        <v>359</v>
      </c>
      <c r="C20" s="21" t="s">
        <v>76</v>
      </c>
      <c r="D20" s="46">
        <v>787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787</v>
      </c>
      <c r="O20" s="47">
        <f t="shared" si="2"/>
        <v>2.0076530612244898</v>
      </c>
      <c r="P20" s="9"/>
    </row>
    <row r="21" spans="1:119" ht="15.75">
      <c r="A21" s="29" t="s">
        <v>2</v>
      </c>
      <c r="B21" s="30"/>
      <c r="C21" s="31"/>
      <c r="D21" s="32">
        <f t="shared" ref="D21:M21" si="6">SUM(D22:D23)</f>
        <v>33085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33085</v>
      </c>
      <c r="O21" s="45">
        <f t="shared" si="2"/>
        <v>84.400510204081627</v>
      </c>
      <c r="P21" s="10"/>
    </row>
    <row r="22" spans="1:119">
      <c r="A22" s="12"/>
      <c r="B22" s="25">
        <v>361.1</v>
      </c>
      <c r="C22" s="20" t="s">
        <v>29</v>
      </c>
      <c r="D22" s="46">
        <v>852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852</v>
      </c>
      <c r="O22" s="47">
        <f t="shared" si="2"/>
        <v>2.1734693877551021</v>
      </c>
      <c r="P22" s="9"/>
    </row>
    <row r="23" spans="1:119">
      <c r="A23" s="12"/>
      <c r="B23" s="25">
        <v>369.9</v>
      </c>
      <c r="C23" s="20" t="s">
        <v>32</v>
      </c>
      <c r="D23" s="46">
        <v>32233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32233</v>
      </c>
      <c r="O23" s="47">
        <f t="shared" si="2"/>
        <v>82.227040816326536</v>
      </c>
      <c r="P23" s="9"/>
    </row>
    <row r="24" spans="1:119" ht="15.75">
      <c r="A24" s="29" t="s">
        <v>80</v>
      </c>
      <c r="B24" s="30"/>
      <c r="C24" s="31"/>
      <c r="D24" s="32">
        <f t="shared" ref="D24:M24" si="7">SUM(D25:D25)</f>
        <v>36500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36500</v>
      </c>
      <c r="O24" s="45">
        <f t="shared" si="2"/>
        <v>93.112244897959187</v>
      </c>
      <c r="P24" s="9"/>
    </row>
    <row r="25" spans="1:119" ht="15.75" thickBot="1">
      <c r="A25" s="12"/>
      <c r="B25" s="25">
        <v>384</v>
      </c>
      <c r="C25" s="20" t="s">
        <v>81</v>
      </c>
      <c r="D25" s="46">
        <v>36500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36500</v>
      </c>
      <c r="O25" s="47">
        <f t="shared" si="2"/>
        <v>93.112244897959187</v>
      </c>
      <c r="P25" s="9"/>
    </row>
    <row r="26" spans="1:119" ht="16.5" thickBot="1">
      <c r="A26" s="14" t="s">
        <v>26</v>
      </c>
      <c r="B26" s="23"/>
      <c r="C26" s="22"/>
      <c r="D26" s="15">
        <f>SUM(D5,D11,D14,D19,D21,D24)</f>
        <v>499740</v>
      </c>
      <c r="E26" s="15">
        <f t="shared" ref="E26:M26" si="8">SUM(E5,E11,E14,E19,E21,E24)</f>
        <v>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499740</v>
      </c>
      <c r="O26" s="38">
        <f t="shared" si="2"/>
        <v>1274.8469387755101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88</v>
      </c>
      <c r="M28" s="118"/>
      <c r="N28" s="118"/>
      <c r="O28" s="43">
        <v>392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120712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120712</v>
      </c>
      <c r="O5" s="33">
        <f t="shared" ref="O5:O23" si="2">(N5/O$25)</f>
        <v>309.51794871794874</v>
      </c>
      <c r="P5" s="6"/>
    </row>
    <row r="6" spans="1:133">
      <c r="A6" s="12"/>
      <c r="B6" s="25">
        <v>311</v>
      </c>
      <c r="C6" s="20" t="s">
        <v>1</v>
      </c>
      <c r="D6" s="46">
        <v>63891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63891</v>
      </c>
      <c r="O6" s="47">
        <f t="shared" si="2"/>
        <v>163.82307692307691</v>
      </c>
      <c r="P6" s="9"/>
    </row>
    <row r="7" spans="1:133">
      <c r="A7" s="12"/>
      <c r="B7" s="25">
        <v>312.10000000000002</v>
      </c>
      <c r="C7" s="20" t="s">
        <v>9</v>
      </c>
      <c r="D7" s="46">
        <v>39381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39381</v>
      </c>
      <c r="O7" s="47">
        <f t="shared" si="2"/>
        <v>100.97692307692307</v>
      </c>
      <c r="P7" s="9"/>
    </row>
    <row r="8" spans="1:133">
      <c r="A8" s="12"/>
      <c r="B8" s="25">
        <v>314.10000000000002</v>
      </c>
      <c r="C8" s="20" t="s">
        <v>42</v>
      </c>
      <c r="D8" s="46">
        <v>14764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14764</v>
      </c>
      <c r="O8" s="47">
        <f t="shared" si="2"/>
        <v>37.856410256410257</v>
      </c>
      <c r="P8" s="9"/>
    </row>
    <row r="9" spans="1:133">
      <c r="A9" s="12"/>
      <c r="B9" s="25">
        <v>315</v>
      </c>
      <c r="C9" s="20" t="s">
        <v>57</v>
      </c>
      <c r="D9" s="46">
        <v>2676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2676</v>
      </c>
      <c r="O9" s="47">
        <f t="shared" si="2"/>
        <v>6.8615384615384611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15313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15313</v>
      </c>
      <c r="O10" s="45">
        <f t="shared" si="2"/>
        <v>39.264102564102565</v>
      </c>
      <c r="P10" s="10"/>
    </row>
    <row r="11" spans="1:133">
      <c r="A11" s="12"/>
      <c r="B11" s="25">
        <v>323.10000000000002</v>
      </c>
      <c r="C11" s="20" t="s">
        <v>44</v>
      </c>
      <c r="D11" s="46">
        <v>14378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14378</v>
      </c>
      <c r="O11" s="47">
        <f t="shared" si="2"/>
        <v>36.866666666666667</v>
      </c>
      <c r="P11" s="9"/>
    </row>
    <row r="12" spans="1:133">
      <c r="A12" s="12"/>
      <c r="B12" s="25">
        <v>329</v>
      </c>
      <c r="C12" s="20" t="s">
        <v>45</v>
      </c>
      <c r="D12" s="46">
        <v>935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935</v>
      </c>
      <c r="O12" s="47">
        <f t="shared" si="2"/>
        <v>2.3974358974358974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250543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250543</v>
      </c>
      <c r="O13" s="45">
        <f t="shared" si="2"/>
        <v>642.41794871794866</v>
      </c>
      <c r="P13" s="10"/>
    </row>
    <row r="14" spans="1:133">
      <c r="A14" s="12"/>
      <c r="B14" s="25">
        <v>335.12</v>
      </c>
      <c r="C14" s="20" t="s">
        <v>59</v>
      </c>
      <c r="D14" s="46">
        <v>15004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15004</v>
      </c>
      <c r="O14" s="47">
        <f t="shared" si="2"/>
        <v>38.47179487179487</v>
      </c>
      <c r="P14" s="9"/>
    </row>
    <row r="15" spans="1:133">
      <c r="A15" s="12"/>
      <c r="B15" s="25">
        <v>335.18</v>
      </c>
      <c r="C15" s="20" t="s">
        <v>60</v>
      </c>
      <c r="D15" s="46">
        <v>46482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46482</v>
      </c>
      <c r="O15" s="47">
        <f t="shared" si="2"/>
        <v>119.18461538461538</v>
      </c>
      <c r="P15" s="9"/>
    </row>
    <row r="16" spans="1:133">
      <c r="A16" s="12"/>
      <c r="B16" s="25">
        <v>337.5</v>
      </c>
      <c r="C16" s="20" t="s">
        <v>84</v>
      </c>
      <c r="D16" s="46">
        <v>3652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3652</v>
      </c>
      <c r="O16" s="47">
        <f t="shared" si="2"/>
        <v>9.3641025641025646</v>
      </c>
      <c r="P16" s="9"/>
    </row>
    <row r="17" spans="1:119">
      <c r="A17" s="12"/>
      <c r="B17" s="25">
        <v>337.9</v>
      </c>
      <c r="C17" s="20" t="s">
        <v>85</v>
      </c>
      <c r="D17" s="46">
        <v>185405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185405</v>
      </c>
      <c r="O17" s="47">
        <f t="shared" si="2"/>
        <v>475.39743589743591</v>
      </c>
      <c r="P17" s="9"/>
    </row>
    <row r="18" spans="1:119" ht="15.75">
      <c r="A18" s="29" t="s">
        <v>24</v>
      </c>
      <c r="B18" s="30"/>
      <c r="C18" s="31"/>
      <c r="D18" s="32">
        <f t="shared" ref="D18:M18" si="5">SUM(D19:D19)</f>
        <v>288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288</v>
      </c>
      <c r="O18" s="45">
        <f t="shared" si="2"/>
        <v>0.7384615384615385</v>
      </c>
      <c r="P18" s="10"/>
    </row>
    <row r="19" spans="1:119">
      <c r="A19" s="13"/>
      <c r="B19" s="39">
        <v>359</v>
      </c>
      <c r="C19" s="21" t="s">
        <v>76</v>
      </c>
      <c r="D19" s="46">
        <v>288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288</v>
      </c>
      <c r="O19" s="47">
        <f t="shared" si="2"/>
        <v>0.7384615384615385</v>
      </c>
      <c r="P19" s="9"/>
    </row>
    <row r="20" spans="1:119" ht="15.75">
      <c r="A20" s="29" t="s">
        <v>2</v>
      </c>
      <c r="B20" s="30"/>
      <c r="C20" s="31"/>
      <c r="D20" s="32">
        <f t="shared" ref="D20:M20" si="6">SUM(D21:D22)</f>
        <v>32246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32246</v>
      </c>
      <c r="O20" s="45">
        <f t="shared" si="2"/>
        <v>82.682051282051276</v>
      </c>
      <c r="P20" s="10"/>
    </row>
    <row r="21" spans="1:119">
      <c r="A21" s="12"/>
      <c r="B21" s="25">
        <v>361.1</v>
      </c>
      <c r="C21" s="20" t="s">
        <v>29</v>
      </c>
      <c r="D21" s="46">
        <v>783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783</v>
      </c>
      <c r="O21" s="47">
        <f t="shared" si="2"/>
        <v>2.0076923076923077</v>
      </c>
      <c r="P21" s="9"/>
    </row>
    <row r="22" spans="1:119" ht="15.75" thickBot="1">
      <c r="A22" s="12"/>
      <c r="B22" s="25">
        <v>369.9</v>
      </c>
      <c r="C22" s="20" t="s">
        <v>32</v>
      </c>
      <c r="D22" s="46">
        <v>31463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31463</v>
      </c>
      <c r="O22" s="47">
        <f t="shared" si="2"/>
        <v>80.674358974358981</v>
      </c>
      <c r="P22" s="9"/>
    </row>
    <row r="23" spans="1:119" ht="16.5" thickBot="1">
      <c r="A23" s="14" t="s">
        <v>26</v>
      </c>
      <c r="B23" s="23"/>
      <c r="C23" s="22"/>
      <c r="D23" s="15">
        <f>SUM(D5,D10,D13,D18,D20)</f>
        <v>419102</v>
      </c>
      <c r="E23" s="15">
        <f t="shared" ref="E23:M23" si="7">SUM(E5,E10,E13,E18,E20)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1"/>
        <v>419102</v>
      </c>
      <c r="O23" s="38">
        <f t="shared" si="2"/>
        <v>1074.6205128205129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118" t="s">
        <v>86</v>
      </c>
      <c r="M25" s="118"/>
      <c r="N25" s="118"/>
      <c r="O25" s="43">
        <v>390</v>
      </c>
    </row>
    <row r="26" spans="1:119">
      <c r="A26" s="119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7"/>
    </row>
    <row r="27" spans="1:119" ht="15.75" customHeight="1" thickBot="1">
      <c r="A27" s="120" t="s">
        <v>49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121916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121916</v>
      </c>
      <c r="O5" s="33">
        <f t="shared" ref="O5:O26" si="2">(N5/O$28)</f>
        <v>325.97860962566847</v>
      </c>
      <c r="P5" s="6"/>
    </row>
    <row r="6" spans="1:133">
      <c r="A6" s="12"/>
      <c r="B6" s="25">
        <v>311</v>
      </c>
      <c r="C6" s="20" t="s">
        <v>1</v>
      </c>
      <c r="D6" s="46">
        <v>63501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63501</v>
      </c>
      <c r="O6" s="47">
        <f t="shared" si="2"/>
        <v>169.78877005347593</v>
      </c>
      <c r="P6" s="9"/>
    </row>
    <row r="7" spans="1:133">
      <c r="A7" s="12"/>
      <c r="B7" s="25">
        <v>312.10000000000002</v>
      </c>
      <c r="C7" s="20" t="s">
        <v>9</v>
      </c>
      <c r="D7" s="46">
        <v>42897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42897</v>
      </c>
      <c r="O7" s="47">
        <f t="shared" si="2"/>
        <v>114.69786096256685</v>
      </c>
      <c r="P7" s="9"/>
    </row>
    <row r="8" spans="1:133">
      <c r="A8" s="12"/>
      <c r="B8" s="25">
        <v>314.10000000000002</v>
      </c>
      <c r="C8" s="20" t="s">
        <v>42</v>
      </c>
      <c r="D8" s="46">
        <v>13102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13102</v>
      </c>
      <c r="O8" s="47">
        <f t="shared" si="2"/>
        <v>35.032085561497325</v>
      </c>
      <c r="P8" s="9"/>
    </row>
    <row r="9" spans="1:133">
      <c r="A9" s="12"/>
      <c r="B9" s="25">
        <v>315</v>
      </c>
      <c r="C9" s="20" t="s">
        <v>57</v>
      </c>
      <c r="D9" s="46">
        <v>2416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2416</v>
      </c>
      <c r="O9" s="47">
        <f t="shared" si="2"/>
        <v>6.4598930481283423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12417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12417</v>
      </c>
      <c r="O10" s="45">
        <f t="shared" si="2"/>
        <v>33.200534759358291</v>
      </c>
      <c r="P10" s="10"/>
    </row>
    <row r="11" spans="1:133">
      <c r="A11" s="12"/>
      <c r="B11" s="25">
        <v>323.10000000000002</v>
      </c>
      <c r="C11" s="20" t="s">
        <v>44</v>
      </c>
      <c r="D11" s="46">
        <v>11746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11746</v>
      </c>
      <c r="O11" s="47">
        <f t="shared" si="2"/>
        <v>31.406417112299465</v>
      </c>
      <c r="P11" s="9"/>
    </row>
    <row r="12" spans="1:133">
      <c r="A12" s="12"/>
      <c r="B12" s="25">
        <v>329</v>
      </c>
      <c r="C12" s="20" t="s">
        <v>45</v>
      </c>
      <c r="D12" s="46">
        <v>671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671</v>
      </c>
      <c r="O12" s="47">
        <f t="shared" si="2"/>
        <v>1.7941176470588236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SUM(D14:D18)</f>
        <v>801750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801750</v>
      </c>
      <c r="O13" s="45">
        <f t="shared" si="2"/>
        <v>2143.7165775401068</v>
      </c>
      <c r="P13" s="10"/>
    </row>
    <row r="14" spans="1:133">
      <c r="A14" s="12"/>
      <c r="B14" s="25">
        <v>331.5</v>
      </c>
      <c r="C14" s="20" t="s">
        <v>74</v>
      </c>
      <c r="D14" s="46">
        <v>559022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559022</v>
      </c>
      <c r="O14" s="47">
        <f t="shared" si="2"/>
        <v>1494.7112299465241</v>
      </c>
      <c r="P14" s="9"/>
    </row>
    <row r="15" spans="1:133">
      <c r="A15" s="12"/>
      <c r="B15" s="25">
        <v>334.1</v>
      </c>
      <c r="C15" s="20" t="s">
        <v>79</v>
      </c>
      <c r="D15" s="46">
        <v>6000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6000</v>
      </c>
      <c r="O15" s="47">
        <f t="shared" si="2"/>
        <v>16.042780748663102</v>
      </c>
      <c r="P15" s="9"/>
    </row>
    <row r="16" spans="1:133">
      <c r="A16" s="12"/>
      <c r="B16" s="25">
        <v>335.12</v>
      </c>
      <c r="C16" s="20" t="s">
        <v>59</v>
      </c>
      <c r="D16" s="46">
        <v>13869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13869</v>
      </c>
      <c r="O16" s="47">
        <f t="shared" si="2"/>
        <v>37.082887700534762</v>
      </c>
      <c r="P16" s="9"/>
    </row>
    <row r="17" spans="1:119">
      <c r="A17" s="12"/>
      <c r="B17" s="25">
        <v>335.18</v>
      </c>
      <c r="C17" s="20" t="s">
        <v>60</v>
      </c>
      <c r="D17" s="46">
        <v>37454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37454</v>
      </c>
      <c r="O17" s="47">
        <f t="shared" si="2"/>
        <v>100.14438502673796</v>
      </c>
      <c r="P17" s="9"/>
    </row>
    <row r="18" spans="1:119">
      <c r="A18" s="12"/>
      <c r="B18" s="25">
        <v>337.2</v>
      </c>
      <c r="C18" s="20" t="s">
        <v>18</v>
      </c>
      <c r="D18" s="46">
        <v>185405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185405</v>
      </c>
      <c r="O18" s="47">
        <f t="shared" si="2"/>
        <v>495.73529411764707</v>
      </c>
      <c r="P18" s="9"/>
    </row>
    <row r="19" spans="1:119" ht="15.75">
      <c r="A19" s="29" t="s">
        <v>24</v>
      </c>
      <c r="B19" s="30"/>
      <c r="C19" s="31"/>
      <c r="D19" s="32">
        <f t="shared" ref="D19:M19" si="5">SUM(D20:D20)</f>
        <v>389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389</v>
      </c>
      <c r="O19" s="45">
        <f t="shared" si="2"/>
        <v>1.0401069518716577</v>
      </c>
      <c r="P19" s="10"/>
    </row>
    <row r="20" spans="1:119">
      <c r="A20" s="13"/>
      <c r="B20" s="39">
        <v>359</v>
      </c>
      <c r="C20" s="21" t="s">
        <v>76</v>
      </c>
      <c r="D20" s="46">
        <v>389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389</v>
      </c>
      <c r="O20" s="47">
        <f t="shared" si="2"/>
        <v>1.0401069518716577</v>
      </c>
      <c r="P20" s="9"/>
    </row>
    <row r="21" spans="1:119" ht="15.75">
      <c r="A21" s="29" t="s">
        <v>2</v>
      </c>
      <c r="B21" s="30"/>
      <c r="C21" s="31"/>
      <c r="D21" s="32">
        <f t="shared" ref="D21:M21" si="6">SUM(D22:D23)</f>
        <v>15622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15622</v>
      </c>
      <c r="O21" s="45">
        <f t="shared" si="2"/>
        <v>41.770053475935832</v>
      </c>
      <c r="P21" s="10"/>
    </row>
    <row r="22" spans="1:119">
      <c r="A22" s="12"/>
      <c r="B22" s="25">
        <v>361.1</v>
      </c>
      <c r="C22" s="20" t="s">
        <v>29</v>
      </c>
      <c r="D22" s="46">
        <v>460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460</v>
      </c>
      <c r="O22" s="47">
        <f t="shared" si="2"/>
        <v>1.2299465240641712</v>
      </c>
      <c r="P22" s="9"/>
    </row>
    <row r="23" spans="1:119">
      <c r="A23" s="12"/>
      <c r="B23" s="25">
        <v>369.9</v>
      </c>
      <c r="C23" s="20" t="s">
        <v>32</v>
      </c>
      <c r="D23" s="46">
        <v>15162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15162</v>
      </c>
      <c r="O23" s="47">
        <f t="shared" si="2"/>
        <v>40.540106951871657</v>
      </c>
      <c r="P23" s="9"/>
    </row>
    <row r="24" spans="1:119" ht="15.75">
      <c r="A24" s="29" t="s">
        <v>80</v>
      </c>
      <c r="B24" s="30"/>
      <c r="C24" s="31"/>
      <c r="D24" s="32">
        <f t="shared" ref="D24:M24" si="7">SUM(D25:D25)</f>
        <v>25000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25000</v>
      </c>
      <c r="O24" s="45">
        <f t="shared" si="2"/>
        <v>66.844919786096256</v>
      </c>
      <c r="P24" s="9"/>
    </row>
    <row r="25" spans="1:119" ht="15.75" thickBot="1">
      <c r="A25" s="12"/>
      <c r="B25" s="25">
        <v>384</v>
      </c>
      <c r="C25" s="20" t="s">
        <v>81</v>
      </c>
      <c r="D25" s="46">
        <v>25000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25000</v>
      </c>
      <c r="O25" s="47">
        <f t="shared" si="2"/>
        <v>66.844919786096256</v>
      </c>
      <c r="P25" s="9"/>
    </row>
    <row r="26" spans="1:119" ht="16.5" thickBot="1">
      <c r="A26" s="14" t="s">
        <v>26</v>
      </c>
      <c r="B26" s="23"/>
      <c r="C26" s="22"/>
      <c r="D26" s="15">
        <f>SUM(D5,D10,D13,D19,D21,D24)</f>
        <v>977094</v>
      </c>
      <c r="E26" s="15">
        <f t="shared" ref="E26:M26" si="8">SUM(E5,E10,E13,E19,E21,E24)</f>
        <v>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977094</v>
      </c>
      <c r="O26" s="38">
        <f t="shared" si="2"/>
        <v>2612.5508021390374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82</v>
      </c>
      <c r="M28" s="118"/>
      <c r="N28" s="118"/>
      <c r="O28" s="43">
        <v>374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107195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107195</v>
      </c>
      <c r="O5" s="33">
        <f t="shared" ref="O5:O24" si="2">(N5/O$26)</f>
        <v>282.83641160949867</v>
      </c>
      <c r="P5" s="6"/>
    </row>
    <row r="6" spans="1:133">
      <c r="A6" s="12"/>
      <c r="B6" s="25">
        <v>311</v>
      </c>
      <c r="C6" s="20" t="s">
        <v>1</v>
      </c>
      <c r="D6" s="46">
        <v>55705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55705</v>
      </c>
      <c r="O6" s="47">
        <f t="shared" si="2"/>
        <v>146.97889182058049</v>
      </c>
      <c r="P6" s="9"/>
    </row>
    <row r="7" spans="1:133">
      <c r="A7" s="12"/>
      <c r="B7" s="25">
        <v>312.10000000000002</v>
      </c>
      <c r="C7" s="20" t="s">
        <v>9</v>
      </c>
      <c r="D7" s="46">
        <v>35755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35755</v>
      </c>
      <c r="O7" s="47">
        <f t="shared" si="2"/>
        <v>94.340369393139838</v>
      </c>
      <c r="P7" s="9"/>
    </row>
    <row r="8" spans="1:133">
      <c r="A8" s="12"/>
      <c r="B8" s="25">
        <v>314.10000000000002</v>
      </c>
      <c r="C8" s="20" t="s">
        <v>42</v>
      </c>
      <c r="D8" s="46">
        <v>13253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13253</v>
      </c>
      <c r="O8" s="47">
        <f t="shared" si="2"/>
        <v>34.968337730870715</v>
      </c>
      <c r="P8" s="9"/>
    </row>
    <row r="9" spans="1:133">
      <c r="A9" s="12"/>
      <c r="B9" s="25">
        <v>315</v>
      </c>
      <c r="C9" s="20" t="s">
        <v>57</v>
      </c>
      <c r="D9" s="46">
        <v>2482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2482</v>
      </c>
      <c r="O9" s="47">
        <f t="shared" si="2"/>
        <v>6.5488126649076515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13377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13377</v>
      </c>
      <c r="O10" s="45">
        <f t="shared" si="2"/>
        <v>35.29551451187335</v>
      </c>
      <c r="P10" s="10"/>
    </row>
    <row r="11" spans="1:133">
      <c r="A11" s="12"/>
      <c r="B11" s="25">
        <v>323.10000000000002</v>
      </c>
      <c r="C11" s="20" t="s">
        <v>44</v>
      </c>
      <c r="D11" s="46">
        <v>12482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12482</v>
      </c>
      <c r="O11" s="47">
        <f t="shared" si="2"/>
        <v>32.934036939313984</v>
      </c>
      <c r="P11" s="9"/>
    </row>
    <row r="12" spans="1:133">
      <c r="A12" s="12"/>
      <c r="B12" s="25">
        <v>329</v>
      </c>
      <c r="C12" s="20" t="s">
        <v>45</v>
      </c>
      <c r="D12" s="46">
        <v>895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895</v>
      </c>
      <c r="O12" s="47">
        <f t="shared" si="2"/>
        <v>2.3614775725593669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SUM(D14:D18)</f>
        <v>220561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220561</v>
      </c>
      <c r="O13" s="45">
        <f t="shared" si="2"/>
        <v>581.95514511873353</v>
      </c>
      <c r="P13" s="10"/>
    </row>
    <row r="14" spans="1:133">
      <c r="A14" s="12"/>
      <c r="B14" s="25">
        <v>331.5</v>
      </c>
      <c r="C14" s="20" t="s">
        <v>74</v>
      </c>
      <c r="D14" s="46">
        <v>40978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40978</v>
      </c>
      <c r="O14" s="47">
        <f t="shared" si="2"/>
        <v>108.12137203166228</v>
      </c>
      <c r="P14" s="9"/>
    </row>
    <row r="15" spans="1:133">
      <c r="A15" s="12"/>
      <c r="B15" s="25">
        <v>334.2</v>
      </c>
      <c r="C15" s="20" t="s">
        <v>75</v>
      </c>
      <c r="D15" s="46">
        <v>4545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4545</v>
      </c>
      <c r="O15" s="47">
        <f t="shared" si="2"/>
        <v>11.992084432717679</v>
      </c>
      <c r="P15" s="9"/>
    </row>
    <row r="16" spans="1:133">
      <c r="A16" s="12"/>
      <c r="B16" s="25">
        <v>335.12</v>
      </c>
      <c r="C16" s="20" t="s">
        <v>59</v>
      </c>
      <c r="D16" s="46">
        <v>12395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12395</v>
      </c>
      <c r="O16" s="47">
        <f t="shared" si="2"/>
        <v>32.70448548812665</v>
      </c>
      <c r="P16" s="9"/>
    </row>
    <row r="17" spans="1:119">
      <c r="A17" s="12"/>
      <c r="B17" s="25">
        <v>335.18</v>
      </c>
      <c r="C17" s="20" t="s">
        <v>60</v>
      </c>
      <c r="D17" s="46">
        <v>21878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21878</v>
      </c>
      <c r="O17" s="47">
        <f t="shared" si="2"/>
        <v>57.725593667546171</v>
      </c>
      <c r="P17" s="9"/>
    </row>
    <row r="18" spans="1:119">
      <c r="A18" s="12"/>
      <c r="B18" s="25">
        <v>337.2</v>
      </c>
      <c r="C18" s="20" t="s">
        <v>18</v>
      </c>
      <c r="D18" s="46">
        <v>140765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140765</v>
      </c>
      <c r="O18" s="47">
        <f t="shared" si="2"/>
        <v>371.41160949868072</v>
      </c>
      <c r="P18" s="9"/>
    </row>
    <row r="19" spans="1:119" ht="15.75">
      <c r="A19" s="29" t="s">
        <v>24</v>
      </c>
      <c r="B19" s="30"/>
      <c r="C19" s="31"/>
      <c r="D19" s="32">
        <f t="shared" ref="D19:M19" si="5">SUM(D20:D20)</f>
        <v>54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54</v>
      </c>
      <c r="O19" s="45">
        <f t="shared" si="2"/>
        <v>0.14248021108179421</v>
      </c>
      <c r="P19" s="10"/>
    </row>
    <row r="20" spans="1:119">
      <c r="A20" s="13"/>
      <c r="B20" s="39">
        <v>359</v>
      </c>
      <c r="C20" s="21" t="s">
        <v>76</v>
      </c>
      <c r="D20" s="46">
        <v>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54</v>
      </c>
      <c r="O20" s="47">
        <f t="shared" si="2"/>
        <v>0.14248021108179421</v>
      </c>
      <c r="P20" s="9"/>
    </row>
    <row r="21" spans="1:119" ht="15.75">
      <c r="A21" s="29" t="s">
        <v>2</v>
      </c>
      <c r="B21" s="30"/>
      <c r="C21" s="31"/>
      <c r="D21" s="32">
        <f t="shared" ref="D21:M21" si="6">SUM(D22:D23)</f>
        <v>11476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11476</v>
      </c>
      <c r="O21" s="45">
        <f t="shared" si="2"/>
        <v>30.279683377308707</v>
      </c>
      <c r="P21" s="10"/>
    </row>
    <row r="22" spans="1:119">
      <c r="A22" s="12"/>
      <c r="B22" s="25">
        <v>361.1</v>
      </c>
      <c r="C22" s="20" t="s">
        <v>29</v>
      </c>
      <c r="D22" s="46">
        <v>354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354</v>
      </c>
      <c r="O22" s="47">
        <f t="shared" si="2"/>
        <v>0.93403693931398413</v>
      </c>
      <c r="P22" s="9"/>
    </row>
    <row r="23" spans="1:119" ht="15.75" thickBot="1">
      <c r="A23" s="12"/>
      <c r="B23" s="25">
        <v>369.9</v>
      </c>
      <c r="C23" s="20" t="s">
        <v>32</v>
      </c>
      <c r="D23" s="46">
        <v>11122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11122</v>
      </c>
      <c r="O23" s="47">
        <f t="shared" si="2"/>
        <v>29.345646437994723</v>
      </c>
      <c r="P23" s="9"/>
    </row>
    <row r="24" spans="1:119" ht="16.5" thickBot="1">
      <c r="A24" s="14" t="s">
        <v>26</v>
      </c>
      <c r="B24" s="23"/>
      <c r="C24" s="22"/>
      <c r="D24" s="15">
        <f>SUM(D5,D10,D13,D19,D21)</f>
        <v>352663</v>
      </c>
      <c r="E24" s="15">
        <f t="shared" ref="E24:M24" si="7">SUM(E5,E10,E13,E19,E21)</f>
        <v>0</v>
      </c>
      <c r="F24" s="15">
        <f t="shared" si="7"/>
        <v>0</v>
      </c>
      <c r="G24" s="15">
        <f t="shared" si="7"/>
        <v>0</v>
      </c>
      <c r="H24" s="15">
        <f t="shared" si="7"/>
        <v>0</v>
      </c>
      <c r="I24" s="15">
        <f t="shared" si="7"/>
        <v>0</v>
      </c>
      <c r="J24" s="15">
        <f t="shared" si="7"/>
        <v>0</v>
      </c>
      <c r="K24" s="15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1"/>
        <v>352663</v>
      </c>
      <c r="O24" s="38">
        <f t="shared" si="2"/>
        <v>930.50923482849601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77</v>
      </c>
      <c r="M26" s="118"/>
      <c r="N26" s="118"/>
      <c r="O26" s="43">
        <v>379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49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33</v>
      </c>
      <c r="B3" s="108"/>
      <c r="C3" s="109"/>
      <c r="D3" s="128" t="s">
        <v>19</v>
      </c>
      <c r="E3" s="129"/>
      <c r="F3" s="129"/>
      <c r="G3" s="129"/>
      <c r="H3" s="130"/>
      <c r="I3" s="128" t="s">
        <v>20</v>
      </c>
      <c r="J3" s="130"/>
      <c r="K3" s="128" t="s">
        <v>22</v>
      </c>
      <c r="L3" s="130"/>
      <c r="M3" s="36"/>
      <c r="N3" s="37"/>
      <c r="O3" s="131" t="s">
        <v>38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34</v>
      </c>
      <c r="F4" s="34" t="s">
        <v>35</v>
      </c>
      <c r="G4" s="34" t="s">
        <v>36</v>
      </c>
      <c r="H4" s="34" t="s">
        <v>4</v>
      </c>
      <c r="I4" s="34" t="s">
        <v>5</v>
      </c>
      <c r="J4" s="35" t="s">
        <v>37</v>
      </c>
      <c r="K4" s="35" t="s">
        <v>6</v>
      </c>
      <c r="L4" s="35" t="s">
        <v>7</v>
      </c>
      <c r="M4" s="35" t="s">
        <v>8</v>
      </c>
      <c r="N4" s="35" t="s">
        <v>21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78612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78612</v>
      </c>
      <c r="O5" s="33">
        <f t="shared" ref="O5:O24" si="2">(N5/O$26)</f>
        <v>210.75603217158178</v>
      </c>
      <c r="P5" s="6"/>
    </row>
    <row r="6" spans="1:133">
      <c r="A6" s="12"/>
      <c r="B6" s="25">
        <v>311</v>
      </c>
      <c r="C6" s="20" t="s">
        <v>1</v>
      </c>
      <c r="D6" s="46">
        <v>26670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26670</v>
      </c>
      <c r="O6" s="47">
        <f t="shared" si="2"/>
        <v>71.501340482573724</v>
      </c>
      <c r="P6" s="9"/>
    </row>
    <row r="7" spans="1:133">
      <c r="A7" s="12"/>
      <c r="B7" s="25">
        <v>312.10000000000002</v>
      </c>
      <c r="C7" s="20" t="s">
        <v>9</v>
      </c>
      <c r="D7" s="46">
        <v>36207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36207</v>
      </c>
      <c r="O7" s="47">
        <f t="shared" si="2"/>
        <v>97.069705093833775</v>
      </c>
      <c r="P7" s="9"/>
    </row>
    <row r="8" spans="1:133">
      <c r="A8" s="12"/>
      <c r="B8" s="25">
        <v>314.10000000000002</v>
      </c>
      <c r="C8" s="20" t="s">
        <v>42</v>
      </c>
      <c r="D8" s="46">
        <v>13389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13389</v>
      </c>
      <c r="O8" s="47">
        <f t="shared" si="2"/>
        <v>35.89544235924933</v>
      </c>
      <c r="P8" s="9"/>
    </row>
    <row r="9" spans="1:133">
      <c r="A9" s="12"/>
      <c r="B9" s="25">
        <v>315</v>
      </c>
      <c r="C9" s="20" t="s">
        <v>57</v>
      </c>
      <c r="D9" s="46">
        <v>2346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2346</v>
      </c>
      <c r="O9" s="47">
        <f t="shared" si="2"/>
        <v>6.2895442359249332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15399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15399</v>
      </c>
      <c r="O10" s="45">
        <f t="shared" si="2"/>
        <v>41.284182305630026</v>
      </c>
      <c r="P10" s="10"/>
    </row>
    <row r="11" spans="1:133">
      <c r="A11" s="12"/>
      <c r="B11" s="25">
        <v>323.10000000000002</v>
      </c>
      <c r="C11" s="20" t="s">
        <v>44</v>
      </c>
      <c r="D11" s="46">
        <v>14423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14423</v>
      </c>
      <c r="O11" s="47">
        <f t="shared" si="2"/>
        <v>38.667560321715818</v>
      </c>
      <c r="P11" s="9"/>
    </row>
    <row r="12" spans="1:133">
      <c r="A12" s="12"/>
      <c r="B12" s="25">
        <v>329</v>
      </c>
      <c r="C12" s="20" t="s">
        <v>45</v>
      </c>
      <c r="D12" s="46">
        <v>976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976</v>
      </c>
      <c r="O12" s="47">
        <f t="shared" si="2"/>
        <v>2.6166219839142091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179342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179342</v>
      </c>
      <c r="O13" s="45">
        <f t="shared" si="2"/>
        <v>480.80965147453082</v>
      </c>
      <c r="P13" s="10"/>
    </row>
    <row r="14" spans="1:133">
      <c r="A14" s="12"/>
      <c r="B14" s="25">
        <v>334.49</v>
      </c>
      <c r="C14" s="20" t="s">
        <v>58</v>
      </c>
      <c r="D14" s="46">
        <v>6786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6786</v>
      </c>
      <c r="O14" s="47">
        <f t="shared" si="2"/>
        <v>18.19302949061662</v>
      </c>
      <c r="P14" s="9"/>
    </row>
    <row r="15" spans="1:133">
      <c r="A15" s="12"/>
      <c r="B15" s="25">
        <v>335.12</v>
      </c>
      <c r="C15" s="20" t="s">
        <v>59</v>
      </c>
      <c r="D15" s="46">
        <v>11357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11357</v>
      </c>
      <c r="O15" s="47">
        <f t="shared" si="2"/>
        <v>30.447721179624665</v>
      </c>
      <c r="P15" s="9"/>
    </row>
    <row r="16" spans="1:133">
      <c r="A16" s="12"/>
      <c r="B16" s="25">
        <v>335.18</v>
      </c>
      <c r="C16" s="20" t="s">
        <v>60</v>
      </c>
      <c r="D16" s="46">
        <v>20434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20434</v>
      </c>
      <c r="O16" s="47">
        <f t="shared" si="2"/>
        <v>54.782841823056302</v>
      </c>
      <c r="P16" s="9"/>
    </row>
    <row r="17" spans="1:119">
      <c r="A17" s="12"/>
      <c r="B17" s="25">
        <v>337.2</v>
      </c>
      <c r="C17" s="20" t="s">
        <v>18</v>
      </c>
      <c r="D17" s="46">
        <v>140765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140765</v>
      </c>
      <c r="O17" s="47">
        <f t="shared" si="2"/>
        <v>377.38605898123325</v>
      </c>
      <c r="P17" s="9"/>
    </row>
    <row r="18" spans="1:119" ht="15.75">
      <c r="A18" s="29" t="s">
        <v>23</v>
      </c>
      <c r="B18" s="30"/>
      <c r="C18" s="31"/>
      <c r="D18" s="32">
        <f t="shared" ref="D18:M18" si="5">SUM(D19:D20)</f>
        <v>157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157</v>
      </c>
      <c r="O18" s="45">
        <f t="shared" si="2"/>
        <v>0.42091152815013405</v>
      </c>
      <c r="P18" s="10"/>
    </row>
    <row r="19" spans="1:119">
      <c r="A19" s="12"/>
      <c r="B19" s="25">
        <v>341.9</v>
      </c>
      <c r="C19" s="20" t="s">
        <v>69</v>
      </c>
      <c r="D19" s="46">
        <v>111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111</v>
      </c>
      <c r="O19" s="47">
        <f t="shared" si="2"/>
        <v>0.2975871313672922</v>
      </c>
      <c r="P19" s="9"/>
    </row>
    <row r="20" spans="1:119">
      <c r="A20" s="12"/>
      <c r="B20" s="25">
        <v>343.4</v>
      </c>
      <c r="C20" s="20" t="s">
        <v>25</v>
      </c>
      <c r="D20" s="46">
        <v>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46</v>
      </c>
      <c r="O20" s="47">
        <f t="shared" si="2"/>
        <v>0.12332439678284182</v>
      </c>
      <c r="P20" s="9"/>
    </row>
    <row r="21" spans="1:119" ht="15.75">
      <c r="A21" s="29" t="s">
        <v>2</v>
      </c>
      <c r="B21" s="30"/>
      <c r="C21" s="31"/>
      <c r="D21" s="32">
        <f t="shared" ref="D21:M21" si="6">SUM(D22:D23)</f>
        <v>4955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4955</v>
      </c>
      <c r="O21" s="45">
        <f t="shared" si="2"/>
        <v>13.284182305630027</v>
      </c>
      <c r="P21" s="10"/>
    </row>
    <row r="22" spans="1:119">
      <c r="A22" s="12"/>
      <c r="B22" s="25">
        <v>361.1</v>
      </c>
      <c r="C22" s="20" t="s">
        <v>29</v>
      </c>
      <c r="D22" s="46">
        <v>195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195</v>
      </c>
      <c r="O22" s="47">
        <f t="shared" si="2"/>
        <v>0.52278820375335122</v>
      </c>
      <c r="P22" s="9"/>
    </row>
    <row r="23" spans="1:119" ht="15.75" thickBot="1">
      <c r="A23" s="12"/>
      <c r="B23" s="25">
        <v>369.9</v>
      </c>
      <c r="C23" s="20" t="s">
        <v>32</v>
      </c>
      <c r="D23" s="46">
        <v>4760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4760</v>
      </c>
      <c r="O23" s="47">
        <f t="shared" si="2"/>
        <v>12.761394101876675</v>
      </c>
      <c r="P23" s="9"/>
    </row>
    <row r="24" spans="1:119" ht="16.5" thickBot="1">
      <c r="A24" s="14" t="s">
        <v>26</v>
      </c>
      <c r="B24" s="23"/>
      <c r="C24" s="22"/>
      <c r="D24" s="15">
        <f>SUM(D5,D10,D13,D18,D21)</f>
        <v>278465</v>
      </c>
      <c r="E24" s="15">
        <f t="shared" ref="E24:M24" si="7">SUM(E5,E10,E13,E18,E21)</f>
        <v>0</v>
      </c>
      <c r="F24" s="15">
        <f t="shared" si="7"/>
        <v>0</v>
      </c>
      <c r="G24" s="15">
        <f t="shared" si="7"/>
        <v>0</v>
      </c>
      <c r="H24" s="15">
        <f t="shared" si="7"/>
        <v>0</v>
      </c>
      <c r="I24" s="15">
        <f t="shared" si="7"/>
        <v>0</v>
      </c>
      <c r="J24" s="15">
        <f t="shared" si="7"/>
        <v>0</v>
      </c>
      <c r="K24" s="15">
        <f t="shared" si="7"/>
        <v>0</v>
      </c>
      <c r="L24" s="15">
        <f t="shared" si="7"/>
        <v>0</v>
      </c>
      <c r="M24" s="15">
        <f t="shared" si="7"/>
        <v>0</v>
      </c>
      <c r="N24" s="15">
        <f t="shared" si="1"/>
        <v>278465</v>
      </c>
      <c r="O24" s="38">
        <f t="shared" si="2"/>
        <v>746.55495978552278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118" t="s">
        <v>72</v>
      </c>
      <c r="M26" s="118"/>
      <c r="N26" s="118"/>
      <c r="O26" s="43">
        <v>373</v>
      </c>
    </row>
    <row r="27" spans="1:119">
      <c r="A27" s="119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7"/>
    </row>
    <row r="28" spans="1:119" ht="15.75" customHeight="1" thickBot="1">
      <c r="A28" s="120" t="s">
        <v>49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100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2025-03-26T23:21:37Z</cp:lastPrinted>
  <dcterms:created xsi:type="dcterms:W3CDTF">2000-08-31T21:26:31Z</dcterms:created>
  <dcterms:modified xsi:type="dcterms:W3CDTF">2025-03-31T15:29:52Z</dcterms:modified>
</cp:coreProperties>
</file>