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2" sheetId="48" r:id="rId1"/>
    <sheet name="2021" sheetId="47" r:id="rId2"/>
    <sheet name="2020" sheetId="46" r:id="rId3"/>
    <sheet name="2019" sheetId="45" r:id="rId4"/>
    <sheet name="2018" sheetId="44" r:id="rId5"/>
    <sheet name="2017" sheetId="43" r:id="rId6"/>
    <sheet name="2016" sheetId="42" r:id="rId7"/>
    <sheet name="2015" sheetId="41" r:id="rId8"/>
    <sheet name="2014" sheetId="39" r:id="rId9"/>
    <sheet name="2013" sheetId="37" r:id="rId10"/>
    <sheet name="2012" sheetId="36" r:id="rId11"/>
    <sheet name="2011" sheetId="35" r:id="rId12"/>
    <sheet name="2010" sheetId="34" r:id="rId13"/>
    <sheet name="2009" sheetId="33" r:id="rId14"/>
    <sheet name="2008" sheetId="38" r:id="rId15"/>
  </sheets>
  <definedNames>
    <definedName name="_xlnm.Print_Area" localSheetId="14">'2008'!$A$1:$O$51</definedName>
    <definedName name="_xlnm.Print_Area" localSheetId="13">'2009'!$A$1:$O$57</definedName>
    <definedName name="_xlnm.Print_Area" localSheetId="12">'2010'!$A$1:$O$58</definedName>
    <definedName name="_xlnm.Print_Area" localSheetId="11">'2011'!$A$1:$O$53</definedName>
    <definedName name="_xlnm.Print_Area" localSheetId="10">'2012'!$A$1:$O$51</definedName>
    <definedName name="_xlnm.Print_Area" localSheetId="9">'2013'!$A$1:$O$55</definedName>
    <definedName name="_xlnm.Print_Area" localSheetId="8">'2014'!$A$1:$O$54</definedName>
    <definedName name="_xlnm.Print_Area" localSheetId="7">'2015'!$A$1:$O$54</definedName>
    <definedName name="_xlnm.Print_Area" localSheetId="6">'2016'!$A$1:$O$57</definedName>
    <definedName name="_xlnm.Print_Area" localSheetId="5">'2017'!$A$1:$O$56</definedName>
    <definedName name="_xlnm.Print_Area" localSheetId="4">'2018'!$A$1:$O$53</definedName>
    <definedName name="_xlnm.Print_Area" localSheetId="3">'2019'!$A$1:$O$55</definedName>
    <definedName name="_xlnm.Print_Area" localSheetId="2">'2020'!$A$1:$O$57</definedName>
    <definedName name="_xlnm.Print_Area" localSheetId="1">'2021'!$A$1:$P$46</definedName>
    <definedName name="_xlnm.Print_Area" localSheetId="0">'2022'!$A$1:$P$51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O46" i="48" l="1"/>
  <c r="P46" i="48" s="1"/>
  <c r="N45" i="48"/>
  <c r="M45" i="48"/>
  <c r="L45" i="48"/>
  <c r="K45" i="48"/>
  <c r="J45" i="48"/>
  <c r="I45" i="48"/>
  <c r="H45" i="48"/>
  <c r="G45" i="48"/>
  <c r="F45" i="48"/>
  <c r="E45" i="48"/>
  <c r="D45" i="48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N37" i="48"/>
  <c r="M37" i="48"/>
  <c r="L37" i="48"/>
  <c r="K37" i="48"/>
  <c r="J37" i="48"/>
  <c r="I37" i="48"/>
  <c r="H37" i="48"/>
  <c r="G37" i="48"/>
  <c r="F37" i="48"/>
  <c r="E37" i="48"/>
  <c r="D37" i="48"/>
  <c r="O36" i="48"/>
  <c r="P36" i="48" s="1"/>
  <c r="N35" i="48"/>
  <c r="M35" i="48"/>
  <c r="L35" i="48"/>
  <c r="K35" i="48"/>
  <c r="J35" i="48"/>
  <c r="I35" i="48"/>
  <c r="H35" i="48"/>
  <c r="G35" i="48"/>
  <c r="F35" i="48"/>
  <c r="E35" i="48"/>
  <c r="D35" i="48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45" i="48" l="1"/>
  <c r="P45" i="48" s="1"/>
  <c r="O37" i="48"/>
  <c r="P37" i="48" s="1"/>
  <c r="O35" i="48"/>
  <c r="P35" i="48" s="1"/>
  <c r="O28" i="48"/>
  <c r="P28" i="48" s="1"/>
  <c r="O21" i="48"/>
  <c r="P21" i="48" s="1"/>
  <c r="H47" i="48"/>
  <c r="I47" i="48"/>
  <c r="L47" i="48"/>
  <c r="J47" i="48"/>
  <c r="M47" i="48"/>
  <c r="D47" i="48"/>
  <c r="F47" i="48"/>
  <c r="O14" i="48"/>
  <c r="P14" i="48" s="1"/>
  <c r="K47" i="48"/>
  <c r="N47" i="48"/>
  <c r="G47" i="48"/>
  <c r="E47" i="48"/>
  <c r="O5" i="48"/>
  <c r="P5" i="48" s="1"/>
  <c r="D42" i="47"/>
  <c r="O41" i="47"/>
  <c r="P41" i="47"/>
  <c r="O40" i="47"/>
  <c r="P40" i="47"/>
  <c r="O39" i="47"/>
  <c r="P39" i="47"/>
  <c r="O38" i="47"/>
  <c r="P38" i="47" s="1"/>
  <c r="O37" i="47"/>
  <c r="P37" i="47"/>
  <c r="O36" i="47"/>
  <c r="P36" i="47"/>
  <c r="O35" i="47"/>
  <c r="P35" i="47"/>
  <c r="N34" i="47"/>
  <c r="M34" i="47"/>
  <c r="L34" i="47"/>
  <c r="K34" i="47"/>
  <c r="J34" i="47"/>
  <c r="I34" i="47"/>
  <c r="H34" i="47"/>
  <c r="G34" i="47"/>
  <c r="F34" i="47"/>
  <c r="E34" i="47"/>
  <c r="D34" i="47"/>
  <c r="O33" i="47"/>
  <c r="P33" i="47"/>
  <c r="N32" i="47"/>
  <c r="M32" i="47"/>
  <c r="L32" i="47"/>
  <c r="K32" i="47"/>
  <c r="J32" i="47"/>
  <c r="I32" i="47"/>
  <c r="H32" i="47"/>
  <c r="G32" i="47"/>
  <c r="F32" i="47"/>
  <c r="E32" i="47"/>
  <c r="D32" i="47"/>
  <c r="O31" i="47"/>
  <c r="P31" i="47"/>
  <c r="O30" i="47"/>
  <c r="P30" i="47"/>
  <c r="O29" i="47"/>
  <c r="P29" i="47" s="1"/>
  <c r="O28" i="47"/>
  <c r="P28" i="47"/>
  <c r="O27" i="47"/>
  <c r="P27" i="47" s="1"/>
  <c r="O26" i="47"/>
  <c r="P26" i="47"/>
  <c r="N25" i="47"/>
  <c r="M25" i="47"/>
  <c r="L25" i="47"/>
  <c r="K25" i="47"/>
  <c r="J25" i="47"/>
  <c r="I25" i="47"/>
  <c r="H25" i="47"/>
  <c r="G25" i="47"/>
  <c r="F25" i="47"/>
  <c r="O25" i="47" s="1"/>
  <c r="P25" i="47" s="1"/>
  <c r="E25" i="47"/>
  <c r="D25" i="47"/>
  <c r="O24" i="47"/>
  <c r="P24" i="47"/>
  <c r="O23" i="47"/>
  <c r="P23" i="47" s="1"/>
  <c r="O22" i="47"/>
  <c r="P22" i="47" s="1"/>
  <c r="O21" i="47"/>
  <c r="P21" i="47" s="1"/>
  <c r="O20" i="47"/>
  <c r="P20" i="47"/>
  <c r="N19" i="47"/>
  <c r="M19" i="47"/>
  <c r="L19" i="47"/>
  <c r="K19" i="47"/>
  <c r="J19" i="47"/>
  <c r="I19" i="47"/>
  <c r="H19" i="47"/>
  <c r="G19" i="47"/>
  <c r="F19" i="47"/>
  <c r="E19" i="47"/>
  <c r="D19" i="47"/>
  <c r="O18" i="47"/>
  <c r="P18" i="47"/>
  <c r="O17" i="47"/>
  <c r="P17" i="47"/>
  <c r="O16" i="47"/>
  <c r="P16" i="47"/>
  <c r="O15" i="47"/>
  <c r="P15" i="47"/>
  <c r="O14" i="47"/>
  <c r="P14" i="47" s="1"/>
  <c r="O13" i="47"/>
  <c r="P13" i="47"/>
  <c r="N12" i="47"/>
  <c r="N42" i="47" s="1"/>
  <c r="M12" i="47"/>
  <c r="L12" i="47"/>
  <c r="K12" i="47"/>
  <c r="J12" i="47"/>
  <c r="I12" i="47"/>
  <c r="H12" i="47"/>
  <c r="G12" i="47"/>
  <c r="F12" i="47"/>
  <c r="E12" i="47"/>
  <c r="D12" i="47"/>
  <c r="O11" i="47"/>
  <c r="P11" i="47"/>
  <c r="O10" i="47"/>
  <c r="P10" i="47" s="1"/>
  <c r="O9" i="47"/>
  <c r="P9" i="47"/>
  <c r="O8" i="47"/>
  <c r="P8" i="47" s="1"/>
  <c r="O7" i="47"/>
  <c r="P7" i="47" s="1"/>
  <c r="O6" i="47"/>
  <c r="P6" i="47" s="1"/>
  <c r="N5" i="47"/>
  <c r="M5" i="47"/>
  <c r="M42" i="47" s="1"/>
  <c r="L5" i="47"/>
  <c r="L42" i="47" s="1"/>
  <c r="K5" i="47"/>
  <c r="K42" i="47" s="1"/>
  <c r="J5" i="47"/>
  <c r="J42" i="47" s="1"/>
  <c r="I5" i="47"/>
  <c r="I42" i="47" s="1"/>
  <c r="H5" i="47"/>
  <c r="H42" i="47" s="1"/>
  <c r="G5" i="47"/>
  <c r="G42" i="47" s="1"/>
  <c r="F5" i="47"/>
  <c r="E5" i="47"/>
  <c r="E42" i="47" s="1"/>
  <c r="D5" i="47"/>
  <c r="N52" i="46"/>
  <c r="O52" i="46"/>
  <c r="N51" i="46"/>
  <c r="O51" i="46" s="1"/>
  <c r="M50" i="46"/>
  <c r="L50" i="46"/>
  <c r="K50" i="46"/>
  <c r="J50" i="46"/>
  <c r="I50" i="46"/>
  <c r="H50" i="46"/>
  <c r="G50" i="46"/>
  <c r="F50" i="46"/>
  <c r="E50" i="46"/>
  <c r="D50" i="46"/>
  <c r="N49" i="46"/>
  <c r="O49" i="46" s="1"/>
  <c r="N48" i="46"/>
  <c r="O48" i="46"/>
  <c r="N47" i="46"/>
  <c r="O47" i="46"/>
  <c r="N46" i="46"/>
  <c r="O46" i="46"/>
  <c r="N45" i="46"/>
  <c r="O45" i="46" s="1"/>
  <c r="M44" i="46"/>
  <c r="L44" i="46"/>
  <c r="K44" i="46"/>
  <c r="J44" i="46"/>
  <c r="I44" i="46"/>
  <c r="H44" i="46"/>
  <c r="G44" i="46"/>
  <c r="F44" i="46"/>
  <c r="E44" i="46"/>
  <c r="D44" i="46"/>
  <c r="N43" i="46"/>
  <c r="O43" i="46" s="1"/>
  <c r="N42" i="46"/>
  <c r="O42" i="46"/>
  <c r="M41" i="46"/>
  <c r="L41" i="46"/>
  <c r="N41" i="46" s="1"/>
  <c r="O41" i="46" s="1"/>
  <c r="K41" i="46"/>
  <c r="J41" i="46"/>
  <c r="I41" i="46"/>
  <c r="H41" i="46"/>
  <c r="G41" i="46"/>
  <c r="F41" i="46"/>
  <c r="E41" i="46"/>
  <c r="D41" i="46"/>
  <c r="N40" i="46"/>
  <c r="O40" i="46"/>
  <c r="N39" i="46"/>
  <c r="O39" i="46"/>
  <c r="N38" i="46"/>
  <c r="O38" i="46"/>
  <c r="N37" i="46"/>
  <c r="O37" i="46"/>
  <c r="N36" i="46"/>
  <c r="O36" i="46"/>
  <c r="N35" i="46"/>
  <c r="O35" i="46" s="1"/>
  <c r="M34" i="46"/>
  <c r="L34" i="46"/>
  <c r="K34" i="46"/>
  <c r="J34" i="46"/>
  <c r="I34" i="46"/>
  <c r="H34" i="46"/>
  <c r="G34" i="46"/>
  <c r="F34" i="46"/>
  <c r="E34" i="46"/>
  <c r="D34" i="46"/>
  <c r="N33" i="46"/>
  <c r="O33" i="46" s="1"/>
  <c r="N32" i="46"/>
  <c r="O32" i="46"/>
  <c r="N31" i="46"/>
  <c r="O31" i="46" s="1"/>
  <c r="N30" i="46"/>
  <c r="O30" i="46"/>
  <c r="N29" i="46"/>
  <c r="O29" i="46"/>
  <c r="N28" i="46"/>
  <c r="O28" i="46"/>
  <c r="N27" i="46"/>
  <c r="O27" i="46" s="1"/>
  <c r="N26" i="46"/>
  <c r="O26" i="46"/>
  <c r="N25" i="46"/>
  <c r="O25" i="46"/>
  <c r="N24" i="46"/>
  <c r="O24" i="46"/>
  <c r="N23" i="46"/>
  <c r="O23" i="46"/>
  <c r="N22" i="46"/>
  <c r="O22" i="46"/>
  <c r="M21" i="46"/>
  <c r="L21" i="46"/>
  <c r="K21" i="46"/>
  <c r="J21" i="46"/>
  <c r="I21" i="46"/>
  <c r="I53" i="46" s="1"/>
  <c r="H21" i="46"/>
  <c r="N21" i="46" s="1"/>
  <c r="O21" i="46" s="1"/>
  <c r="G21" i="46"/>
  <c r="F21" i="46"/>
  <c r="E21" i="46"/>
  <c r="D21" i="46"/>
  <c r="N20" i="46"/>
  <c r="O20" i="46"/>
  <c r="N19" i="46"/>
  <c r="O19" i="46"/>
  <c r="N18" i="46"/>
  <c r="O18" i="46" s="1"/>
  <c r="N17" i="46"/>
  <c r="O17" i="46"/>
  <c r="N16" i="46"/>
  <c r="O16" i="46"/>
  <c r="M15" i="46"/>
  <c r="L15" i="46"/>
  <c r="K15" i="46"/>
  <c r="J15" i="46"/>
  <c r="I15" i="46"/>
  <c r="H15" i="46"/>
  <c r="G15" i="46"/>
  <c r="F15" i="46"/>
  <c r="E15" i="46"/>
  <c r="D15" i="46"/>
  <c r="D53" i="46" s="1"/>
  <c r="N14" i="46"/>
  <c r="O14" i="46" s="1"/>
  <c r="N13" i="46"/>
  <c r="O13" i="46"/>
  <c r="N12" i="46"/>
  <c r="O12" i="46"/>
  <c r="N11" i="46"/>
  <c r="O11" i="46"/>
  <c r="N10" i="46"/>
  <c r="O10" i="46" s="1"/>
  <c r="N9" i="46"/>
  <c r="O9" i="46" s="1"/>
  <c r="N8" i="46"/>
  <c r="O8" i="46" s="1"/>
  <c r="N7" i="46"/>
  <c r="O7" i="46"/>
  <c r="N6" i="46"/>
  <c r="O6" i="46"/>
  <c r="M5" i="46"/>
  <c r="L5" i="46"/>
  <c r="K5" i="46"/>
  <c r="J5" i="46"/>
  <c r="I5" i="46"/>
  <c r="H5" i="46"/>
  <c r="G5" i="46"/>
  <c r="F5" i="46"/>
  <c r="E5" i="46"/>
  <c r="D5" i="46"/>
  <c r="N50" i="45"/>
  <c r="O50" i="45"/>
  <c r="N49" i="45"/>
  <c r="O49" i="45"/>
  <c r="N48" i="45"/>
  <c r="O48" i="45" s="1"/>
  <c r="M47" i="45"/>
  <c r="L47" i="45"/>
  <c r="K47" i="45"/>
  <c r="J47" i="45"/>
  <c r="I47" i="45"/>
  <c r="H47" i="45"/>
  <c r="G47" i="45"/>
  <c r="F47" i="45"/>
  <c r="E47" i="45"/>
  <c r="D47" i="45"/>
  <c r="N46" i="45"/>
  <c r="O46" i="45" s="1"/>
  <c r="N45" i="45"/>
  <c r="O45" i="45"/>
  <c r="N44" i="45"/>
  <c r="O44" i="45" s="1"/>
  <c r="N43" i="45"/>
  <c r="O43" i="45"/>
  <c r="N42" i="45"/>
  <c r="O42" i="45"/>
  <c r="M41" i="45"/>
  <c r="L41" i="45"/>
  <c r="K41" i="45"/>
  <c r="J41" i="45"/>
  <c r="I41" i="45"/>
  <c r="H41" i="45"/>
  <c r="G41" i="45"/>
  <c r="F41" i="45"/>
  <c r="E41" i="45"/>
  <c r="D41" i="45"/>
  <c r="N40" i="45"/>
  <c r="O40" i="45"/>
  <c r="N39" i="45"/>
  <c r="O39" i="45"/>
  <c r="M38" i="45"/>
  <c r="L38" i="45"/>
  <c r="K38" i="45"/>
  <c r="N38" i="45" s="1"/>
  <c r="O38" i="45" s="1"/>
  <c r="J38" i="45"/>
  <c r="I38" i="45"/>
  <c r="H38" i="45"/>
  <c r="G38" i="45"/>
  <c r="F38" i="45"/>
  <c r="E38" i="45"/>
  <c r="D38" i="45"/>
  <c r="N37" i="45"/>
  <c r="O37" i="45" s="1"/>
  <c r="N36" i="45"/>
  <c r="O36" i="45" s="1"/>
  <c r="N35" i="45"/>
  <c r="O35" i="45"/>
  <c r="N34" i="45"/>
  <c r="O34" i="45" s="1"/>
  <c r="N33" i="45"/>
  <c r="O33" i="45"/>
  <c r="N32" i="45"/>
  <c r="O32" i="45"/>
  <c r="M31" i="45"/>
  <c r="L31" i="45"/>
  <c r="K31" i="45"/>
  <c r="J31" i="45"/>
  <c r="I31" i="45"/>
  <c r="H31" i="45"/>
  <c r="G31" i="45"/>
  <c r="F31" i="45"/>
  <c r="E31" i="45"/>
  <c r="D31" i="45"/>
  <c r="N30" i="45"/>
  <c r="O30" i="45"/>
  <c r="N29" i="45"/>
  <c r="O29" i="45" s="1"/>
  <c r="N28" i="45"/>
  <c r="O28" i="45" s="1"/>
  <c r="N27" i="45"/>
  <c r="O27" i="45"/>
  <c r="N26" i="45"/>
  <c r="O26" i="45" s="1"/>
  <c r="N25" i="45"/>
  <c r="O25" i="45"/>
  <c r="N24" i="45"/>
  <c r="O24" i="45"/>
  <c r="N23" i="45"/>
  <c r="O23" i="45" s="1"/>
  <c r="N22" i="45"/>
  <c r="O22" i="45" s="1"/>
  <c r="M21" i="45"/>
  <c r="L21" i="45"/>
  <c r="K21" i="45"/>
  <c r="J21" i="45"/>
  <c r="I21" i="45"/>
  <c r="H21" i="45"/>
  <c r="G21" i="45"/>
  <c r="F21" i="45"/>
  <c r="E21" i="45"/>
  <c r="D21" i="45"/>
  <c r="N20" i="45"/>
  <c r="O20" i="45" s="1"/>
  <c r="N19" i="45"/>
  <c r="O19" i="45"/>
  <c r="N18" i="45"/>
  <c r="O18" i="45" s="1"/>
  <c r="N17" i="45"/>
  <c r="O17" i="45"/>
  <c r="N16" i="45"/>
  <c r="O16" i="45"/>
  <c r="M15" i="45"/>
  <c r="L15" i="45"/>
  <c r="K15" i="45"/>
  <c r="J15" i="45"/>
  <c r="I15" i="45"/>
  <c r="N15" i="45" s="1"/>
  <c r="O15" i="45" s="1"/>
  <c r="H15" i="45"/>
  <c r="G15" i="45"/>
  <c r="F15" i="45"/>
  <c r="E15" i="45"/>
  <c r="D15" i="45"/>
  <c r="N14" i="45"/>
  <c r="O14" i="45"/>
  <c r="N13" i="45"/>
  <c r="O13" i="45" s="1"/>
  <c r="N12" i="45"/>
  <c r="O12" i="45" s="1"/>
  <c r="N11" i="45"/>
  <c r="O11" i="45" s="1"/>
  <c r="N10" i="45"/>
  <c r="O10" i="45" s="1"/>
  <c r="N9" i="45"/>
  <c r="O9" i="45"/>
  <c r="N8" i="45"/>
  <c r="O8" i="45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48" i="44"/>
  <c r="O48" i="44" s="1"/>
  <c r="N47" i="44"/>
  <c r="O47" i="44" s="1"/>
  <c r="M46" i="44"/>
  <c r="L46" i="44"/>
  <c r="K46" i="44"/>
  <c r="J46" i="44"/>
  <c r="I46" i="44"/>
  <c r="H46" i="44"/>
  <c r="G46" i="44"/>
  <c r="F46" i="44"/>
  <c r="E46" i="44"/>
  <c r="D46" i="44"/>
  <c r="N45" i="44"/>
  <c r="O45" i="44" s="1"/>
  <c r="N44" i="44"/>
  <c r="O44" i="44" s="1"/>
  <c r="N43" i="44"/>
  <c r="O43" i="44"/>
  <c r="N42" i="44"/>
  <c r="O42" i="44"/>
  <c r="N41" i="44"/>
  <c r="O41" i="44" s="1"/>
  <c r="M40" i="44"/>
  <c r="L40" i="44"/>
  <c r="K40" i="44"/>
  <c r="K49" i="44" s="1"/>
  <c r="J40" i="44"/>
  <c r="I40" i="44"/>
  <c r="H40" i="44"/>
  <c r="G40" i="44"/>
  <c r="F40" i="44"/>
  <c r="E40" i="44"/>
  <c r="D40" i="44"/>
  <c r="N39" i="44"/>
  <c r="O39" i="44" s="1"/>
  <c r="N38" i="44"/>
  <c r="O38" i="44" s="1"/>
  <c r="M37" i="44"/>
  <c r="L37" i="44"/>
  <c r="K37" i="44"/>
  <c r="J37" i="44"/>
  <c r="I37" i="44"/>
  <c r="H37" i="44"/>
  <c r="G37" i="44"/>
  <c r="F37" i="44"/>
  <c r="E37" i="44"/>
  <c r="D37" i="44"/>
  <c r="N36" i="44"/>
  <c r="O36" i="44" s="1"/>
  <c r="N35" i="44"/>
  <c r="O35" i="44"/>
  <c r="N34" i="44"/>
  <c r="O34" i="44" s="1"/>
  <c r="N33" i="44"/>
  <c r="O33" i="44"/>
  <c r="N32" i="44"/>
  <c r="O32" i="44"/>
  <c r="N31" i="44"/>
  <c r="O31" i="44" s="1"/>
  <c r="M30" i="44"/>
  <c r="L30" i="44"/>
  <c r="K30" i="44"/>
  <c r="J30" i="44"/>
  <c r="N30" i="44" s="1"/>
  <c r="O30" i="44" s="1"/>
  <c r="I30" i="44"/>
  <c r="H30" i="44"/>
  <c r="G30" i="44"/>
  <c r="F30" i="44"/>
  <c r="E30" i="44"/>
  <c r="D30" i="44"/>
  <c r="N29" i="44"/>
  <c r="O29" i="44" s="1"/>
  <c r="N28" i="44"/>
  <c r="O28" i="44" s="1"/>
  <c r="N27" i="44"/>
  <c r="O27" i="44"/>
  <c r="N26" i="44"/>
  <c r="O26" i="44" s="1"/>
  <c r="N25" i="44"/>
  <c r="O25" i="44"/>
  <c r="N24" i="44"/>
  <c r="O24" i="44"/>
  <c r="N23" i="44"/>
  <c r="O23" i="44" s="1"/>
  <c r="N22" i="44"/>
  <c r="O22" i="44" s="1"/>
  <c r="M21" i="44"/>
  <c r="N21" i="44" s="1"/>
  <c r="O21" i="44" s="1"/>
  <c r="L21" i="44"/>
  <c r="K21" i="44"/>
  <c r="J21" i="44"/>
  <c r="I21" i="44"/>
  <c r="H21" i="44"/>
  <c r="G21" i="44"/>
  <c r="F21" i="44"/>
  <c r="E21" i="44"/>
  <c r="D21" i="44"/>
  <c r="N20" i="44"/>
  <c r="O20" i="44" s="1"/>
  <c r="N19" i="44"/>
  <c r="O19" i="44"/>
  <c r="N18" i="44"/>
  <c r="O18" i="44" s="1"/>
  <c r="N17" i="44"/>
  <c r="O17" i="44"/>
  <c r="N16" i="44"/>
  <c r="O16" i="44"/>
  <c r="M15" i="44"/>
  <c r="L15" i="44"/>
  <c r="K15" i="44"/>
  <c r="J15" i="44"/>
  <c r="I15" i="44"/>
  <c r="H15" i="44"/>
  <c r="H49" i="44" s="1"/>
  <c r="G15" i="44"/>
  <c r="F15" i="44"/>
  <c r="E15" i="44"/>
  <c r="D15" i="44"/>
  <c r="N14" i="44"/>
  <c r="O14" i="44"/>
  <c r="N13" i="44"/>
  <c r="O13" i="44" s="1"/>
  <c r="N12" i="44"/>
  <c r="O12" i="44" s="1"/>
  <c r="N11" i="44"/>
  <c r="O11" i="44" s="1"/>
  <c r="N10" i="44"/>
  <c r="O10" i="44" s="1"/>
  <c r="N9" i="44"/>
  <c r="O9" i="44"/>
  <c r="N8" i="44"/>
  <c r="O8" i="44"/>
  <c r="N7" i="44"/>
  <c r="O7" i="44" s="1"/>
  <c r="N6" i="44"/>
  <c r="O6" i="44" s="1"/>
  <c r="M5" i="44"/>
  <c r="L5" i="44"/>
  <c r="L49" i="44" s="1"/>
  <c r="K5" i="44"/>
  <c r="J5" i="44"/>
  <c r="I5" i="44"/>
  <c r="H5" i="44"/>
  <c r="G5" i="44"/>
  <c r="F5" i="44"/>
  <c r="E5" i="44"/>
  <c r="D5" i="44"/>
  <c r="N51" i="43"/>
  <c r="O51" i="43" s="1"/>
  <c r="N50" i="43"/>
  <c r="O50" i="43" s="1"/>
  <c r="N49" i="43"/>
  <c r="O49" i="43" s="1"/>
  <c r="N48" i="43"/>
  <c r="O48" i="43"/>
  <c r="M47" i="43"/>
  <c r="L47" i="43"/>
  <c r="K47" i="43"/>
  <c r="J47" i="43"/>
  <c r="I47" i="43"/>
  <c r="H47" i="43"/>
  <c r="G47" i="43"/>
  <c r="F47" i="43"/>
  <c r="E47" i="43"/>
  <c r="D47" i="43"/>
  <c r="N46" i="43"/>
  <c r="O46" i="43"/>
  <c r="N45" i="43"/>
  <c r="O45" i="43"/>
  <c r="N44" i="43"/>
  <c r="O44" i="43" s="1"/>
  <c r="N43" i="43"/>
  <c r="O43" i="43" s="1"/>
  <c r="N42" i="43"/>
  <c r="O42" i="43"/>
  <c r="M41" i="43"/>
  <c r="L41" i="43"/>
  <c r="K41" i="43"/>
  <c r="J41" i="43"/>
  <c r="I41" i="43"/>
  <c r="H41" i="43"/>
  <c r="G41" i="43"/>
  <c r="F41" i="43"/>
  <c r="E41" i="43"/>
  <c r="D41" i="43"/>
  <c r="N40" i="43"/>
  <c r="O40" i="43"/>
  <c r="N39" i="43"/>
  <c r="O39" i="43" s="1"/>
  <c r="M38" i="43"/>
  <c r="L38" i="43"/>
  <c r="K38" i="43"/>
  <c r="J38" i="43"/>
  <c r="I38" i="43"/>
  <c r="H38" i="43"/>
  <c r="G38" i="43"/>
  <c r="F38" i="43"/>
  <c r="E38" i="43"/>
  <c r="N38" i="43" s="1"/>
  <c r="O38" i="43" s="1"/>
  <c r="D38" i="43"/>
  <c r="N37" i="43"/>
  <c r="O37" i="43" s="1"/>
  <c r="N36" i="43"/>
  <c r="O36" i="43"/>
  <c r="N35" i="43"/>
  <c r="O35" i="43"/>
  <c r="N34" i="43"/>
  <c r="O34" i="43" s="1"/>
  <c r="N33" i="43"/>
  <c r="O33" i="43" s="1"/>
  <c r="N32" i="43"/>
  <c r="O32" i="43"/>
  <c r="M31" i="43"/>
  <c r="L31" i="43"/>
  <c r="K31" i="43"/>
  <c r="J31" i="43"/>
  <c r="I31" i="43"/>
  <c r="H31" i="43"/>
  <c r="G31" i="43"/>
  <c r="F31" i="43"/>
  <c r="E31" i="43"/>
  <c r="D31" i="43"/>
  <c r="N30" i="43"/>
  <c r="O30" i="43"/>
  <c r="N29" i="43"/>
  <c r="O29" i="43" s="1"/>
  <c r="N28" i="43"/>
  <c r="O28" i="43"/>
  <c r="N27" i="43"/>
  <c r="O27" i="43"/>
  <c r="N26" i="43"/>
  <c r="O26" i="43" s="1"/>
  <c r="N25" i="43"/>
  <c r="O25" i="43" s="1"/>
  <c r="N24" i="43"/>
  <c r="O24" i="43" s="1"/>
  <c r="N23" i="43"/>
  <c r="O23" i="43" s="1"/>
  <c r="N22" i="43"/>
  <c r="O22" i="43"/>
  <c r="M21" i="43"/>
  <c r="L21" i="43"/>
  <c r="K21" i="43"/>
  <c r="J21" i="43"/>
  <c r="I21" i="43"/>
  <c r="H21" i="43"/>
  <c r="G21" i="43"/>
  <c r="F21" i="43"/>
  <c r="N21" i="43" s="1"/>
  <c r="O21" i="43" s="1"/>
  <c r="E21" i="43"/>
  <c r="D21" i="43"/>
  <c r="N20" i="43"/>
  <c r="O20" i="43"/>
  <c r="N19" i="43"/>
  <c r="O19" i="43"/>
  <c r="N18" i="43"/>
  <c r="O18" i="43" s="1"/>
  <c r="N17" i="43"/>
  <c r="O17" i="43" s="1"/>
  <c r="N16" i="43"/>
  <c r="O16" i="43"/>
  <c r="M15" i="43"/>
  <c r="L15" i="43"/>
  <c r="K15" i="43"/>
  <c r="J15" i="43"/>
  <c r="I15" i="43"/>
  <c r="H15" i="43"/>
  <c r="G15" i="43"/>
  <c r="F15" i="43"/>
  <c r="E15" i="43"/>
  <c r="D15" i="43"/>
  <c r="N14" i="43"/>
  <c r="O14" i="43"/>
  <c r="N13" i="43"/>
  <c r="O13" i="43" s="1"/>
  <c r="N12" i="43"/>
  <c r="O12" i="43"/>
  <c r="N11" i="43"/>
  <c r="O11" i="43"/>
  <c r="N10" i="43"/>
  <c r="O10" i="43" s="1"/>
  <c r="N9" i="43"/>
  <c r="O9" i="43" s="1"/>
  <c r="N8" i="43"/>
  <c r="O8" i="43" s="1"/>
  <c r="N7" i="43"/>
  <c r="O7" i="43" s="1"/>
  <c r="N6" i="43"/>
  <c r="O6" i="43"/>
  <c r="M5" i="43"/>
  <c r="L5" i="43"/>
  <c r="K5" i="43"/>
  <c r="J5" i="43"/>
  <c r="I5" i="43"/>
  <c r="H5" i="43"/>
  <c r="G5" i="43"/>
  <c r="G52" i="43" s="1"/>
  <c r="F5" i="43"/>
  <c r="F52" i="43" s="1"/>
  <c r="E5" i="43"/>
  <c r="D5" i="43"/>
  <c r="N52" i="42"/>
  <c r="O52" i="42"/>
  <c r="N51" i="42"/>
  <c r="O51" i="42"/>
  <c r="N50" i="42"/>
  <c r="O50" i="42" s="1"/>
  <c r="N49" i="42"/>
  <c r="O49" i="42" s="1"/>
  <c r="N48" i="42"/>
  <c r="O48" i="42"/>
  <c r="M47" i="42"/>
  <c r="L47" i="42"/>
  <c r="K47" i="42"/>
  <c r="J47" i="42"/>
  <c r="I47" i="42"/>
  <c r="H47" i="42"/>
  <c r="G47" i="42"/>
  <c r="F47" i="42"/>
  <c r="E47" i="42"/>
  <c r="D47" i="42"/>
  <c r="N46" i="42"/>
  <c r="O46" i="42"/>
  <c r="N45" i="42"/>
  <c r="O45" i="42" s="1"/>
  <c r="N44" i="42"/>
  <c r="O44" i="42"/>
  <c r="N43" i="42"/>
  <c r="O43" i="42"/>
  <c r="N42" i="42"/>
  <c r="O42" i="42" s="1"/>
  <c r="N41" i="42"/>
  <c r="O41" i="42" s="1"/>
  <c r="M40" i="42"/>
  <c r="L40" i="42"/>
  <c r="K40" i="42"/>
  <c r="J40" i="42"/>
  <c r="I40" i="42"/>
  <c r="H40" i="42"/>
  <c r="G40" i="42"/>
  <c r="F40" i="42"/>
  <c r="E40" i="42"/>
  <c r="D40" i="42"/>
  <c r="N39" i="42"/>
  <c r="O39" i="42" s="1"/>
  <c r="N38" i="42"/>
  <c r="O38" i="42"/>
  <c r="M37" i="42"/>
  <c r="L37" i="42"/>
  <c r="K37" i="42"/>
  <c r="J37" i="42"/>
  <c r="I37" i="42"/>
  <c r="H37" i="42"/>
  <c r="G37" i="42"/>
  <c r="F37" i="42"/>
  <c r="E37" i="42"/>
  <c r="D37" i="42"/>
  <c r="N36" i="42"/>
  <c r="O36" i="42"/>
  <c r="N35" i="42"/>
  <c r="O35" i="42" s="1"/>
  <c r="N34" i="42"/>
  <c r="O34" i="42"/>
  <c r="N33" i="42"/>
  <c r="O33" i="42"/>
  <c r="N32" i="42"/>
  <c r="O32" i="42" s="1"/>
  <c r="N31" i="42"/>
  <c r="O31" i="42" s="1"/>
  <c r="M30" i="42"/>
  <c r="M53" i="42" s="1"/>
  <c r="L30" i="42"/>
  <c r="N30" i="42" s="1"/>
  <c r="O30" i="42" s="1"/>
  <c r="K30" i="42"/>
  <c r="J30" i="42"/>
  <c r="I30" i="42"/>
  <c r="H30" i="42"/>
  <c r="G30" i="42"/>
  <c r="F30" i="42"/>
  <c r="E30" i="42"/>
  <c r="D30" i="42"/>
  <c r="N29" i="42"/>
  <c r="O29" i="42" s="1"/>
  <c r="N28" i="42"/>
  <c r="O28" i="42"/>
  <c r="N27" i="42"/>
  <c r="O27" i="42" s="1"/>
  <c r="N26" i="42"/>
  <c r="O26" i="42"/>
  <c r="N25" i="42"/>
  <c r="O25" i="42"/>
  <c r="N24" i="42"/>
  <c r="O24" i="42"/>
  <c r="N23" i="42"/>
  <c r="O23" i="42" s="1"/>
  <c r="N22" i="42"/>
  <c r="O22" i="42"/>
  <c r="M21" i="42"/>
  <c r="L21" i="42"/>
  <c r="K21" i="42"/>
  <c r="J21" i="42"/>
  <c r="I21" i="42"/>
  <c r="H21" i="42"/>
  <c r="G21" i="42"/>
  <c r="F21" i="42"/>
  <c r="E21" i="42"/>
  <c r="D21" i="42"/>
  <c r="N20" i="42"/>
  <c r="O20" i="42"/>
  <c r="N19" i="42"/>
  <c r="O19" i="42" s="1"/>
  <c r="N18" i="42"/>
  <c r="O18" i="42"/>
  <c r="N17" i="42"/>
  <c r="O17" i="42"/>
  <c r="N16" i="42"/>
  <c r="O16" i="42"/>
  <c r="M15" i="42"/>
  <c r="L15" i="42"/>
  <c r="K15" i="42"/>
  <c r="J15" i="42"/>
  <c r="N15" i="42" s="1"/>
  <c r="O15" i="42" s="1"/>
  <c r="I15" i="42"/>
  <c r="H15" i="42"/>
  <c r="G15" i="42"/>
  <c r="F15" i="42"/>
  <c r="E15" i="42"/>
  <c r="D15" i="42"/>
  <c r="N14" i="42"/>
  <c r="O14" i="42"/>
  <c r="N13" i="42"/>
  <c r="O13" i="42" s="1"/>
  <c r="N12" i="42"/>
  <c r="O12" i="42"/>
  <c r="N11" i="42"/>
  <c r="O11" i="42" s="1"/>
  <c r="N10" i="42"/>
  <c r="O10" i="42"/>
  <c r="N9" i="42"/>
  <c r="O9" i="42"/>
  <c r="N8" i="42"/>
  <c r="O8" i="42"/>
  <c r="N7" i="42"/>
  <c r="O7" i="42" s="1"/>
  <c r="N6" i="42"/>
  <c r="O6" i="42"/>
  <c r="M5" i="42"/>
  <c r="L5" i="42"/>
  <c r="K5" i="42"/>
  <c r="J5" i="42"/>
  <c r="I5" i="42"/>
  <c r="H5" i="42"/>
  <c r="G5" i="42"/>
  <c r="F5" i="42"/>
  <c r="E5" i="42"/>
  <c r="D5" i="42"/>
  <c r="N49" i="41"/>
  <c r="O49" i="41"/>
  <c r="N48" i="41"/>
  <c r="O48" i="41" s="1"/>
  <c r="N47" i="41"/>
  <c r="O47" i="41"/>
  <c r="N46" i="41"/>
  <c r="O46" i="41"/>
  <c r="M45" i="41"/>
  <c r="L45" i="41"/>
  <c r="K45" i="41"/>
  <c r="J45" i="41"/>
  <c r="I45" i="41"/>
  <c r="H45" i="41"/>
  <c r="G45" i="41"/>
  <c r="F45" i="41"/>
  <c r="E45" i="41"/>
  <c r="D45" i="41"/>
  <c r="N44" i="41"/>
  <c r="O44" i="41"/>
  <c r="N43" i="41"/>
  <c r="O43" i="41"/>
  <c r="N42" i="41"/>
  <c r="O42" i="41" s="1"/>
  <c r="N41" i="41"/>
  <c r="O41" i="41"/>
  <c r="N40" i="41"/>
  <c r="O40" i="41" s="1"/>
  <c r="M39" i="41"/>
  <c r="L39" i="41"/>
  <c r="K39" i="41"/>
  <c r="J39" i="41"/>
  <c r="I39" i="41"/>
  <c r="H39" i="41"/>
  <c r="G39" i="41"/>
  <c r="F39" i="41"/>
  <c r="E39" i="41"/>
  <c r="N39" i="41" s="1"/>
  <c r="O39" i="41" s="1"/>
  <c r="D39" i="41"/>
  <c r="N38" i="41"/>
  <c r="O38" i="41" s="1"/>
  <c r="N37" i="41"/>
  <c r="O37" i="41"/>
  <c r="M36" i="41"/>
  <c r="L36" i="41"/>
  <c r="K36" i="41"/>
  <c r="J36" i="41"/>
  <c r="I36" i="41"/>
  <c r="H36" i="41"/>
  <c r="G36" i="41"/>
  <c r="F36" i="41"/>
  <c r="F50" i="41" s="1"/>
  <c r="E36" i="41"/>
  <c r="D36" i="41"/>
  <c r="N35" i="41"/>
  <c r="O35" i="41"/>
  <c r="N34" i="41"/>
  <c r="O34" i="41"/>
  <c r="N33" i="41"/>
  <c r="O33" i="41"/>
  <c r="N32" i="41"/>
  <c r="O32" i="41" s="1"/>
  <c r="N31" i="41"/>
  <c r="O31" i="41"/>
  <c r="N30" i="41"/>
  <c r="O30" i="41" s="1"/>
  <c r="M29" i="41"/>
  <c r="L29" i="41"/>
  <c r="K29" i="41"/>
  <c r="J29" i="41"/>
  <c r="I29" i="41"/>
  <c r="H29" i="41"/>
  <c r="G29" i="41"/>
  <c r="F29" i="41"/>
  <c r="E29" i="41"/>
  <c r="D29" i="41"/>
  <c r="N28" i="41"/>
  <c r="O28" i="41" s="1"/>
  <c r="N27" i="41"/>
  <c r="O27" i="41"/>
  <c r="N26" i="41"/>
  <c r="O26" i="41"/>
  <c r="N25" i="41"/>
  <c r="O25" i="41"/>
  <c r="N24" i="41"/>
  <c r="O24" i="41" s="1"/>
  <c r="N23" i="41"/>
  <c r="O23" i="41"/>
  <c r="N22" i="41"/>
  <c r="O22" i="41" s="1"/>
  <c r="M21" i="41"/>
  <c r="L21" i="41"/>
  <c r="K21" i="41"/>
  <c r="J21" i="41"/>
  <c r="I21" i="41"/>
  <c r="H21" i="41"/>
  <c r="G21" i="41"/>
  <c r="F21" i="41"/>
  <c r="E21" i="41"/>
  <c r="D21" i="41"/>
  <c r="N21" i="41" s="1"/>
  <c r="O21" i="41" s="1"/>
  <c r="N20" i="41"/>
  <c r="O20" i="41" s="1"/>
  <c r="N19" i="41"/>
  <c r="O19" i="41"/>
  <c r="N18" i="41"/>
  <c r="O18" i="41"/>
  <c r="N17" i="41"/>
  <c r="O17" i="41"/>
  <c r="N16" i="41"/>
  <c r="O16" i="41" s="1"/>
  <c r="M15" i="41"/>
  <c r="M50" i="41" s="1"/>
  <c r="L15" i="41"/>
  <c r="K15" i="41"/>
  <c r="J15" i="41"/>
  <c r="I15" i="41"/>
  <c r="H15" i="41"/>
  <c r="G15" i="41"/>
  <c r="F15" i="41"/>
  <c r="E15" i="41"/>
  <c r="D15" i="41"/>
  <c r="N14" i="41"/>
  <c r="O14" i="41" s="1"/>
  <c r="N13" i="41"/>
  <c r="O13" i="41"/>
  <c r="N12" i="41"/>
  <c r="O12" i="41" s="1"/>
  <c r="N11" i="41"/>
  <c r="O11" i="41"/>
  <c r="N10" i="41"/>
  <c r="O10" i="41"/>
  <c r="N9" i="41"/>
  <c r="O9" i="41"/>
  <c r="N8" i="41"/>
  <c r="O8" i="41" s="1"/>
  <c r="N7" i="41"/>
  <c r="O7" i="41"/>
  <c r="N6" i="41"/>
  <c r="O6" i="41" s="1"/>
  <c r="M5" i="41"/>
  <c r="L5" i="41"/>
  <c r="K5" i="41"/>
  <c r="J5" i="41"/>
  <c r="I5" i="41"/>
  <c r="H5" i="41"/>
  <c r="G5" i="41"/>
  <c r="F5" i="41"/>
  <c r="E5" i="41"/>
  <c r="E50" i="41" s="1"/>
  <c r="D5" i="41"/>
  <c r="N49" i="39"/>
  <c r="O49" i="39" s="1"/>
  <c r="N48" i="39"/>
  <c r="O48" i="39"/>
  <c r="N47" i="39"/>
  <c r="O47" i="39"/>
  <c r="N46" i="39"/>
  <c r="O46" i="39"/>
  <c r="N45" i="39"/>
  <c r="O45" i="39" s="1"/>
  <c r="M44" i="39"/>
  <c r="L44" i="39"/>
  <c r="K44" i="39"/>
  <c r="J44" i="39"/>
  <c r="I44" i="39"/>
  <c r="H44" i="39"/>
  <c r="G44" i="39"/>
  <c r="F44" i="39"/>
  <c r="E44" i="39"/>
  <c r="D44" i="39"/>
  <c r="N43" i="39"/>
  <c r="O43" i="39" s="1"/>
  <c r="N42" i="39"/>
  <c r="O42" i="39"/>
  <c r="N41" i="39"/>
  <c r="O41" i="39" s="1"/>
  <c r="N40" i="39"/>
  <c r="O40" i="39"/>
  <c r="N39" i="39"/>
  <c r="O39" i="39"/>
  <c r="M38" i="39"/>
  <c r="L38" i="39"/>
  <c r="K38" i="39"/>
  <c r="J38" i="39"/>
  <c r="I38" i="39"/>
  <c r="N38" i="39" s="1"/>
  <c r="O38" i="39" s="1"/>
  <c r="H38" i="39"/>
  <c r="G38" i="39"/>
  <c r="F38" i="39"/>
  <c r="E38" i="39"/>
  <c r="D38" i="39"/>
  <c r="N37" i="39"/>
  <c r="O37" i="39"/>
  <c r="N36" i="39"/>
  <c r="O36" i="39"/>
  <c r="M35" i="39"/>
  <c r="L35" i="39"/>
  <c r="K35" i="39"/>
  <c r="K50" i="39" s="1"/>
  <c r="J35" i="39"/>
  <c r="I35" i="39"/>
  <c r="H35" i="39"/>
  <c r="G35" i="39"/>
  <c r="F35" i="39"/>
  <c r="E35" i="39"/>
  <c r="D35" i="39"/>
  <c r="N34" i="39"/>
  <c r="O34" i="39"/>
  <c r="N33" i="39"/>
  <c r="O33" i="39" s="1"/>
  <c r="N32" i="39"/>
  <c r="O32" i="39"/>
  <c r="N31" i="39"/>
  <c r="O31" i="39" s="1"/>
  <c r="N30" i="39"/>
  <c r="O30" i="39"/>
  <c r="N29" i="39"/>
  <c r="O29" i="39"/>
  <c r="M28" i="39"/>
  <c r="L28" i="39"/>
  <c r="K28" i="39"/>
  <c r="J28" i="39"/>
  <c r="I28" i="39"/>
  <c r="H28" i="39"/>
  <c r="H50" i="39" s="1"/>
  <c r="G28" i="39"/>
  <c r="F28" i="39"/>
  <c r="E28" i="39"/>
  <c r="D28" i="39"/>
  <c r="N27" i="39"/>
  <c r="O27" i="39"/>
  <c r="N26" i="39"/>
  <c r="O26" i="39"/>
  <c r="N25" i="39"/>
  <c r="O25" i="39" s="1"/>
  <c r="N24" i="39"/>
  <c r="O24" i="39"/>
  <c r="N23" i="39"/>
  <c r="O23" i="39" s="1"/>
  <c r="N22" i="39"/>
  <c r="O22" i="39"/>
  <c r="N21" i="39"/>
  <c r="O21" i="39"/>
  <c r="M20" i="39"/>
  <c r="L20" i="39"/>
  <c r="K20" i="39"/>
  <c r="J20" i="39"/>
  <c r="I20" i="39"/>
  <c r="H20" i="39"/>
  <c r="G20" i="39"/>
  <c r="F20" i="39"/>
  <c r="E20" i="39"/>
  <c r="D20" i="39"/>
  <c r="N19" i="39"/>
  <c r="O19" i="39"/>
  <c r="N18" i="39"/>
  <c r="O18" i="39"/>
  <c r="N17" i="39"/>
  <c r="O17" i="39" s="1"/>
  <c r="N16" i="39"/>
  <c r="O16" i="39"/>
  <c r="M15" i="39"/>
  <c r="L15" i="39"/>
  <c r="K15" i="39"/>
  <c r="J15" i="39"/>
  <c r="I15" i="39"/>
  <c r="H15" i="39"/>
  <c r="G15" i="39"/>
  <c r="F15" i="39"/>
  <c r="E15" i="39"/>
  <c r="D15" i="39"/>
  <c r="N15" i="39" s="1"/>
  <c r="O15" i="39" s="1"/>
  <c r="N14" i="39"/>
  <c r="O14" i="39" s="1"/>
  <c r="N13" i="39"/>
  <c r="O13" i="39"/>
  <c r="N12" i="39"/>
  <c r="O12" i="39"/>
  <c r="N11" i="39"/>
  <c r="O11" i="39"/>
  <c r="N10" i="39"/>
  <c r="O10" i="39" s="1"/>
  <c r="N9" i="39"/>
  <c r="O9" i="39"/>
  <c r="N8" i="39"/>
  <c r="O8" i="39" s="1"/>
  <c r="N7" i="39"/>
  <c r="O7" i="39"/>
  <c r="N6" i="39"/>
  <c r="O6" i="39"/>
  <c r="M5" i="39"/>
  <c r="L5" i="39"/>
  <c r="K5" i="39"/>
  <c r="J5" i="39"/>
  <c r="J50" i="39"/>
  <c r="I5" i="39"/>
  <c r="N5" i="39" s="1"/>
  <c r="O5" i="39" s="1"/>
  <c r="H5" i="39"/>
  <c r="G5" i="39"/>
  <c r="F5" i="39"/>
  <c r="F50" i="39"/>
  <c r="E5" i="39"/>
  <c r="D5" i="39"/>
  <c r="N46" i="38"/>
  <c r="O46" i="38" s="1"/>
  <c r="N45" i="38"/>
  <c r="O45" i="38"/>
  <c r="N44" i="38"/>
  <c r="O44" i="38" s="1"/>
  <c r="N43" i="38"/>
  <c r="O43" i="38"/>
  <c r="N42" i="38"/>
  <c r="O42" i="38"/>
  <c r="M41" i="38"/>
  <c r="L41" i="38"/>
  <c r="K41" i="38"/>
  <c r="J41" i="38"/>
  <c r="I41" i="38"/>
  <c r="H41" i="38"/>
  <c r="N41" i="38" s="1"/>
  <c r="O41" i="38" s="1"/>
  <c r="G41" i="38"/>
  <c r="F41" i="38"/>
  <c r="E41" i="38"/>
  <c r="D41" i="38"/>
  <c r="N40" i="38"/>
  <c r="O40" i="38"/>
  <c r="N39" i="38"/>
  <c r="O39" i="38"/>
  <c r="N38" i="38"/>
  <c r="O38" i="38" s="1"/>
  <c r="N37" i="38"/>
  <c r="O37" i="38"/>
  <c r="N36" i="38"/>
  <c r="O36" i="38" s="1"/>
  <c r="N35" i="38"/>
  <c r="O35" i="38"/>
  <c r="M34" i="38"/>
  <c r="L34" i="38"/>
  <c r="K34" i="38"/>
  <c r="J34" i="38"/>
  <c r="I34" i="38"/>
  <c r="H34" i="38"/>
  <c r="G34" i="38"/>
  <c r="F34" i="38"/>
  <c r="E34" i="38"/>
  <c r="D34" i="38"/>
  <c r="N33" i="38"/>
  <c r="O33" i="38"/>
  <c r="N32" i="38"/>
  <c r="O32" i="38"/>
  <c r="M31" i="38"/>
  <c r="L31" i="38"/>
  <c r="K31" i="38"/>
  <c r="J31" i="38"/>
  <c r="I31" i="38"/>
  <c r="H31" i="38"/>
  <c r="G31" i="38"/>
  <c r="F31" i="38"/>
  <c r="E31" i="38"/>
  <c r="D31" i="38"/>
  <c r="N30" i="38"/>
  <c r="O30" i="38"/>
  <c r="N29" i="38"/>
  <c r="O29" i="38"/>
  <c r="N28" i="38"/>
  <c r="O28" i="38" s="1"/>
  <c r="N27" i="38"/>
  <c r="O27" i="38"/>
  <c r="N26" i="38"/>
  <c r="O26" i="38" s="1"/>
  <c r="M25" i="38"/>
  <c r="L25" i="38"/>
  <c r="K25" i="38"/>
  <c r="J25" i="38"/>
  <c r="I25" i="38"/>
  <c r="H25" i="38"/>
  <c r="G25" i="38"/>
  <c r="F25" i="38"/>
  <c r="N25" i="38"/>
  <c r="O25" i="38" s="1"/>
  <c r="E25" i="38"/>
  <c r="D25" i="38"/>
  <c r="N24" i="38"/>
  <c r="O24" i="38"/>
  <c r="N23" i="38"/>
  <c r="O23" i="38"/>
  <c r="N22" i="38"/>
  <c r="O22" i="38"/>
  <c r="N21" i="38"/>
  <c r="O21" i="38" s="1"/>
  <c r="N20" i="38"/>
  <c r="O20" i="38"/>
  <c r="N19" i="38"/>
  <c r="O19" i="38" s="1"/>
  <c r="M18" i="38"/>
  <c r="L18" i="38"/>
  <c r="K18" i="38"/>
  <c r="J18" i="38"/>
  <c r="I18" i="38"/>
  <c r="H18" i="38"/>
  <c r="G18" i="38"/>
  <c r="F18" i="38"/>
  <c r="E18" i="38"/>
  <c r="E47" i="38" s="1"/>
  <c r="D18" i="38"/>
  <c r="D47" i="38" s="1"/>
  <c r="N17" i="38"/>
  <c r="O17" i="38" s="1"/>
  <c r="N16" i="38"/>
  <c r="O16" i="38"/>
  <c r="M15" i="38"/>
  <c r="L15" i="38"/>
  <c r="K15" i="38"/>
  <c r="J15" i="38"/>
  <c r="I15" i="38"/>
  <c r="H15" i="38"/>
  <c r="G15" i="38"/>
  <c r="G47" i="38" s="1"/>
  <c r="F15" i="38"/>
  <c r="E15" i="38"/>
  <c r="D15" i="38"/>
  <c r="N14" i="38"/>
  <c r="O14" i="38"/>
  <c r="N13" i="38"/>
  <c r="O13" i="38"/>
  <c r="N12" i="38"/>
  <c r="O12" i="38" s="1"/>
  <c r="N11" i="38"/>
  <c r="O11" i="38" s="1"/>
  <c r="N10" i="38"/>
  <c r="O10" i="38" s="1"/>
  <c r="N9" i="38"/>
  <c r="O9" i="38"/>
  <c r="N8" i="38"/>
  <c r="O8" i="38"/>
  <c r="N7" i="38"/>
  <c r="O7" i="38"/>
  <c r="N6" i="38"/>
  <c r="O6" i="38" s="1"/>
  <c r="M5" i="38"/>
  <c r="M47" i="38" s="1"/>
  <c r="L5" i="38"/>
  <c r="L47" i="38" s="1"/>
  <c r="K5" i="38"/>
  <c r="J5" i="38"/>
  <c r="I5" i="38"/>
  <c r="H5" i="38"/>
  <c r="G5" i="38"/>
  <c r="F5" i="38"/>
  <c r="E5" i="38"/>
  <c r="D5" i="38"/>
  <c r="N50" i="37"/>
  <c r="O50" i="37" s="1"/>
  <c r="N49" i="37"/>
  <c r="O49" i="37" s="1"/>
  <c r="N48" i="37"/>
  <c r="O48" i="37"/>
  <c r="N47" i="37"/>
  <c r="O47" i="37"/>
  <c r="N46" i="37"/>
  <c r="O46" i="37"/>
  <c r="M45" i="37"/>
  <c r="L45" i="37"/>
  <c r="K45" i="37"/>
  <c r="J45" i="37"/>
  <c r="I45" i="37"/>
  <c r="H45" i="37"/>
  <c r="G45" i="37"/>
  <c r="F45" i="37"/>
  <c r="E45" i="37"/>
  <c r="D45" i="37"/>
  <c r="N44" i="37"/>
  <c r="O44" i="37"/>
  <c r="N43" i="37"/>
  <c r="O43" i="37" s="1"/>
  <c r="N42" i="37"/>
  <c r="O42" i="37" s="1"/>
  <c r="N41" i="37"/>
  <c r="O41" i="37" s="1"/>
  <c r="N40" i="37"/>
  <c r="O40" i="37"/>
  <c r="N39" i="37"/>
  <c r="O39" i="37"/>
  <c r="M38" i="37"/>
  <c r="L38" i="37"/>
  <c r="K38" i="37"/>
  <c r="J38" i="37"/>
  <c r="I38" i="37"/>
  <c r="H38" i="37"/>
  <c r="N38" i="37" s="1"/>
  <c r="G38" i="37"/>
  <c r="F38" i="37"/>
  <c r="E38" i="37"/>
  <c r="D38" i="37"/>
  <c r="N37" i="37"/>
  <c r="O37" i="37"/>
  <c r="N36" i="37"/>
  <c r="O36" i="37"/>
  <c r="M35" i="37"/>
  <c r="L35" i="37"/>
  <c r="K35" i="37"/>
  <c r="J35" i="37"/>
  <c r="I35" i="37"/>
  <c r="H35" i="37"/>
  <c r="G35" i="37"/>
  <c r="F35" i="37"/>
  <c r="E35" i="37"/>
  <c r="D35" i="37"/>
  <c r="N34" i="37"/>
  <c r="O34" i="37"/>
  <c r="N33" i="37"/>
  <c r="O33" i="37" s="1"/>
  <c r="N32" i="37"/>
  <c r="O32" i="37" s="1"/>
  <c r="N31" i="37"/>
  <c r="O31" i="37" s="1"/>
  <c r="N30" i="37"/>
  <c r="O30" i="37"/>
  <c r="N29" i="37"/>
  <c r="O29" i="37"/>
  <c r="M28" i="37"/>
  <c r="L28" i="37"/>
  <c r="K28" i="37"/>
  <c r="J28" i="37"/>
  <c r="I28" i="37"/>
  <c r="I51" i="37" s="1"/>
  <c r="H28" i="37"/>
  <c r="N28" i="37" s="1"/>
  <c r="O28" i="37" s="1"/>
  <c r="G28" i="37"/>
  <c r="F28" i="37"/>
  <c r="E28" i="37"/>
  <c r="D28" i="37"/>
  <c r="N27" i="37"/>
  <c r="O27" i="37"/>
  <c r="N26" i="37"/>
  <c r="O26" i="37"/>
  <c r="N25" i="37"/>
  <c r="O25" i="37" s="1"/>
  <c r="N24" i="37"/>
  <c r="O24" i="37"/>
  <c r="N23" i="37"/>
  <c r="O23" i="37" s="1"/>
  <c r="N22" i="37"/>
  <c r="O22" i="37"/>
  <c r="N21" i="37"/>
  <c r="O21" i="37"/>
  <c r="M20" i="37"/>
  <c r="L20" i="37"/>
  <c r="K20" i="37"/>
  <c r="J20" i="37"/>
  <c r="I20" i="37"/>
  <c r="H20" i="37"/>
  <c r="G20" i="37"/>
  <c r="F20" i="37"/>
  <c r="E20" i="37"/>
  <c r="D20" i="37"/>
  <c r="N19" i="37"/>
  <c r="O19" i="37"/>
  <c r="N18" i="37"/>
  <c r="O18" i="37"/>
  <c r="N17" i="37"/>
  <c r="O17" i="37" s="1"/>
  <c r="N16" i="37"/>
  <c r="O16" i="37" s="1"/>
  <c r="M15" i="37"/>
  <c r="L15" i="37"/>
  <c r="K15" i="37"/>
  <c r="J15" i="37"/>
  <c r="I15" i="37"/>
  <c r="H15" i="37"/>
  <c r="G15" i="37"/>
  <c r="F15" i="37"/>
  <c r="E15" i="37"/>
  <c r="D15" i="37"/>
  <c r="N14" i="37"/>
  <c r="O14" i="37" s="1"/>
  <c r="N13" i="37"/>
  <c r="O13" i="37" s="1"/>
  <c r="N12" i="37"/>
  <c r="O12" i="37"/>
  <c r="N11" i="37"/>
  <c r="O11" i="37"/>
  <c r="N10" i="37"/>
  <c r="O10" i="37"/>
  <c r="N9" i="37"/>
  <c r="O9" i="37" s="1"/>
  <c r="N8" i="37"/>
  <c r="O8" i="37"/>
  <c r="N7" i="37"/>
  <c r="O7" i="37" s="1"/>
  <c r="N6" i="37"/>
  <c r="O6" i="37"/>
  <c r="M5" i="37"/>
  <c r="M51" i="37"/>
  <c r="L5" i="37"/>
  <c r="K5" i="37"/>
  <c r="J5" i="37"/>
  <c r="I5" i="37"/>
  <c r="H5" i="37"/>
  <c r="G5" i="37"/>
  <c r="F5" i="37"/>
  <c r="E5" i="37"/>
  <c r="E51" i="37"/>
  <c r="D5" i="37"/>
  <c r="N46" i="36"/>
  <c r="O46" i="36" s="1"/>
  <c r="N45" i="36"/>
  <c r="O45" i="36" s="1"/>
  <c r="N44" i="36"/>
  <c r="O44" i="36"/>
  <c r="N43" i="36"/>
  <c r="O43" i="36" s="1"/>
  <c r="M42" i="36"/>
  <c r="L42" i="36"/>
  <c r="K42" i="36"/>
  <c r="J42" i="36"/>
  <c r="I42" i="36"/>
  <c r="H42" i="36"/>
  <c r="G42" i="36"/>
  <c r="F42" i="36"/>
  <c r="E42" i="36"/>
  <c r="D42" i="36"/>
  <c r="N42" i="36" s="1"/>
  <c r="O42" i="36" s="1"/>
  <c r="N41" i="36"/>
  <c r="O41" i="36" s="1"/>
  <c r="N40" i="36"/>
  <c r="O40" i="36" s="1"/>
  <c r="N39" i="36"/>
  <c r="O39" i="36" s="1"/>
  <c r="N38" i="36"/>
  <c r="O38" i="36" s="1"/>
  <c r="N37" i="36"/>
  <c r="O37" i="36" s="1"/>
  <c r="M36" i="36"/>
  <c r="L36" i="36"/>
  <c r="K36" i="36"/>
  <c r="N36" i="36" s="1"/>
  <c r="O36" i="36" s="1"/>
  <c r="J36" i="36"/>
  <c r="I36" i="36"/>
  <c r="H36" i="36"/>
  <c r="G36" i="36"/>
  <c r="F36" i="36"/>
  <c r="E36" i="36"/>
  <c r="D36" i="36"/>
  <c r="N35" i="36"/>
  <c r="O35" i="36" s="1"/>
  <c r="N34" i="36"/>
  <c r="O34" i="36"/>
  <c r="M33" i="36"/>
  <c r="M47" i="36" s="1"/>
  <c r="L33" i="36"/>
  <c r="K33" i="36"/>
  <c r="J33" i="36"/>
  <c r="I33" i="36"/>
  <c r="H33" i="36"/>
  <c r="G33" i="36"/>
  <c r="F33" i="36"/>
  <c r="E33" i="36"/>
  <c r="D33" i="36"/>
  <c r="N33" i="36" s="1"/>
  <c r="O33" i="36" s="1"/>
  <c r="N32" i="36"/>
  <c r="O32" i="36" s="1"/>
  <c r="N31" i="36"/>
  <c r="O31" i="36"/>
  <c r="N30" i="36"/>
  <c r="O30" i="36"/>
  <c r="N29" i="36"/>
  <c r="O29" i="36"/>
  <c r="N28" i="36"/>
  <c r="O28" i="36" s="1"/>
  <c r="N27" i="36"/>
  <c r="O27" i="36" s="1"/>
  <c r="M26" i="36"/>
  <c r="L26" i="36"/>
  <c r="K26" i="36"/>
  <c r="J26" i="36"/>
  <c r="I26" i="36"/>
  <c r="H26" i="36"/>
  <c r="G26" i="36"/>
  <c r="F26" i="36"/>
  <c r="E26" i="36"/>
  <c r="D26" i="36"/>
  <c r="N25" i="36"/>
  <c r="O25" i="36" s="1"/>
  <c r="N24" i="36"/>
  <c r="O24" i="36" s="1"/>
  <c r="N23" i="36"/>
  <c r="O23" i="36"/>
  <c r="N22" i="36"/>
  <c r="O22" i="36"/>
  <c r="N21" i="36"/>
  <c r="O21" i="36"/>
  <c r="M20" i="36"/>
  <c r="L20" i="36"/>
  <c r="K20" i="36"/>
  <c r="J20" i="36"/>
  <c r="J47" i="36" s="1"/>
  <c r="I20" i="36"/>
  <c r="H20" i="36"/>
  <c r="G20" i="36"/>
  <c r="F20" i="36"/>
  <c r="E20" i="36"/>
  <c r="D20" i="36"/>
  <c r="N19" i="36"/>
  <c r="O19" i="36" s="1"/>
  <c r="N18" i="36"/>
  <c r="O18" i="36" s="1"/>
  <c r="N17" i="36"/>
  <c r="O17" i="36" s="1"/>
  <c r="N16" i="36"/>
  <c r="O16" i="36"/>
  <c r="M15" i="36"/>
  <c r="L15" i="36"/>
  <c r="K15" i="36"/>
  <c r="J15" i="36"/>
  <c r="I15" i="36"/>
  <c r="H15" i="36"/>
  <c r="H47" i="36"/>
  <c r="G15" i="36"/>
  <c r="F15" i="36"/>
  <c r="E15" i="36"/>
  <c r="D15" i="36"/>
  <c r="N14" i="36"/>
  <c r="O14" i="36"/>
  <c r="N13" i="36"/>
  <c r="O13" i="36" s="1"/>
  <c r="N12" i="36"/>
  <c r="O12" i="36"/>
  <c r="N11" i="36"/>
  <c r="O11" i="36" s="1"/>
  <c r="N10" i="36"/>
  <c r="O10" i="36"/>
  <c r="N9" i="36"/>
  <c r="O9" i="36"/>
  <c r="N8" i="36"/>
  <c r="O8" i="36"/>
  <c r="N7" i="36"/>
  <c r="O7" i="36" s="1"/>
  <c r="N6" i="36"/>
  <c r="O6" i="36"/>
  <c r="M5" i="36"/>
  <c r="L5" i="36"/>
  <c r="L47" i="36" s="1"/>
  <c r="K5" i="36"/>
  <c r="J5" i="36"/>
  <c r="I5" i="36"/>
  <c r="I47" i="36" s="1"/>
  <c r="H5" i="36"/>
  <c r="G5" i="36"/>
  <c r="F5" i="36"/>
  <c r="E5" i="36"/>
  <c r="D5" i="36"/>
  <c r="N5" i="36" s="1"/>
  <c r="O5" i="36" s="1"/>
  <c r="N48" i="35"/>
  <c r="O48" i="35" s="1"/>
  <c r="N47" i="35"/>
  <c r="O47" i="35" s="1"/>
  <c r="N46" i="35"/>
  <c r="O46" i="35" s="1"/>
  <c r="M45" i="35"/>
  <c r="L45" i="35"/>
  <c r="K45" i="35"/>
  <c r="J45" i="35"/>
  <c r="I45" i="35"/>
  <c r="H45" i="35"/>
  <c r="G45" i="35"/>
  <c r="N45" i="35" s="1"/>
  <c r="O45" i="35" s="1"/>
  <c r="F45" i="35"/>
  <c r="E45" i="35"/>
  <c r="D45" i="35"/>
  <c r="N44" i="35"/>
  <c r="O44" i="35" s="1"/>
  <c r="N43" i="35"/>
  <c r="O43" i="35" s="1"/>
  <c r="N42" i="35"/>
  <c r="O42" i="35" s="1"/>
  <c r="N41" i="35"/>
  <c r="O41" i="35"/>
  <c r="N40" i="35"/>
  <c r="O40" i="35" s="1"/>
  <c r="N39" i="35"/>
  <c r="O39" i="35" s="1"/>
  <c r="M38" i="35"/>
  <c r="L38" i="35"/>
  <c r="K38" i="35"/>
  <c r="J38" i="35"/>
  <c r="I38" i="35"/>
  <c r="H38" i="35"/>
  <c r="G38" i="35"/>
  <c r="F38" i="35"/>
  <c r="E38" i="35"/>
  <c r="D38" i="35"/>
  <c r="N37" i="35"/>
  <c r="O37" i="35" s="1"/>
  <c r="N36" i="35"/>
  <c r="O36" i="35" s="1"/>
  <c r="M35" i="35"/>
  <c r="L35" i="35"/>
  <c r="K35" i="35"/>
  <c r="J35" i="35"/>
  <c r="I35" i="35"/>
  <c r="H35" i="35"/>
  <c r="G35" i="35"/>
  <c r="N35" i="35" s="1"/>
  <c r="O35" i="35" s="1"/>
  <c r="F35" i="35"/>
  <c r="E35" i="35"/>
  <c r="D35" i="35"/>
  <c r="N34" i="35"/>
  <c r="O34" i="35" s="1"/>
  <c r="N33" i="35"/>
  <c r="O33" i="35" s="1"/>
  <c r="N32" i="35"/>
  <c r="O32" i="35" s="1"/>
  <c r="N31" i="35"/>
  <c r="O31" i="35"/>
  <c r="N30" i="35"/>
  <c r="O30" i="35" s="1"/>
  <c r="N29" i="35"/>
  <c r="O29" i="35" s="1"/>
  <c r="M28" i="35"/>
  <c r="L28" i="35"/>
  <c r="K28" i="35"/>
  <c r="J28" i="35"/>
  <c r="I28" i="35"/>
  <c r="H28" i="35"/>
  <c r="G28" i="35"/>
  <c r="F28" i="35"/>
  <c r="E28" i="35"/>
  <c r="N28" i="35" s="1"/>
  <c r="O28" i="35" s="1"/>
  <c r="D28" i="35"/>
  <c r="N27" i="35"/>
  <c r="O27" i="35" s="1"/>
  <c r="N26" i="35"/>
  <c r="O26" i="35" s="1"/>
  <c r="N25" i="35"/>
  <c r="O25" i="35" s="1"/>
  <c r="N24" i="35"/>
  <c r="O24" i="35" s="1"/>
  <c r="N23" i="35"/>
  <c r="O23" i="35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1" i="35" s="1"/>
  <c r="O21" i="35" s="1"/>
  <c r="N20" i="35"/>
  <c r="O20" i="35" s="1"/>
  <c r="N19" i="35"/>
  <c r="O19" i="35" s="1"/>
  <c r="N18" i="35"/>
  <c r="O18" i="35" s="1"/>
  <c r="N17" i="35"/>
  <c r="O17" i="35" s="1"/>
  <c r="N16" i="35"/>
  <c r="O16" i="35"/>
  <c r="M15" i="35"/>
  <c r="M49" i="35" s="1"/>
  <c r="L15" i="35"/>
  <c r="K15" i="35"/>
  <c r="J15" i="35"/>
  <c r="I15" i="35"/>
  <c r="H15" i="35"/>
  <c r="G15" i="35"/>
  <c r="F15" i="35"/>
  <c r="E15" i="35"/>
  <c r="N15" i="35" s="1"/>
  <c r="O15" i="35" s="1"/>
  <c r="D15" i="35"/>
  <c r="N14" i="35"/>
  <c r="O14" i="35" s="1"/>
  <c r="N13" i="35"/>
  <c r="O13" i="35" s="1"/>
  <c r="N12" i="35"/>
  <c r="O12" i="35" s="1"/>
  <c r="N11" i="35"/>
  <c r="O11" i="35" s="1"/>
  <c r="N10" i="35"/>
  <c r="O10" i="35" s="1"/>
  <c r="N9" i="35"/>
  <c r="O9" i="35"/>
  <c r="N8" i="35"/>
  <c r="O8" i="35" s="1"/>
  <c r="N7" i="35"/>
  <c r="O7" i="35" s="1"/>
  <c r="N6" i="35"/>
  <c r="O6" i="35" s="1"/>
  <c r="M5" i="35"/>
  <c r="L5" i="35"/>
  <c r="L49" i="35"/>
  <c r="K5" i="35"/>
  <c r="J5" i="35"/>
  <c r="I5" i="35"/>
  <c r="I49" i="35" s="1"/>
  <c r="H5" i="35"/>
  <c r="G5" i="35"/>
  <c r="F5" i="35"/>
  <c r="E5" i="35"/>
  <c r="D5" i="35"/>
  <c r="D49" i="35"/>
  <c r="N53" i="34"/>
  <c r="O53" i="34"/>
  <c r="N52" i="34"/>
  <c r="O52" i="34" s="1"/>
  <c r="N51" i="34"/>
  <c r="O51" i="34"/>
  <c r="N50" i="34"/>
  <c r="O50" i="34" s="1"/>
  <c r="M49" i="34"/>
  <c r="L49" i="34"/>
  <c r="K49" i="34"/>
  <c r="J49" i="34"/>
  <c r="I49" i="34"/>
  <c r="H49" i="34"/>
  <c r="G49" i="34"/>
  <c r="F49" i="34"/>
  <c r="N49" i="34"/>
  <c r="O49" i="34" s="1"/>
  <c r="E49" i="34"/>
  <c r="D49" i="34"/>
  <c r="N48" i="34"/>
  <c r="O48" i="34"/>
  <c r="N47" i="34"/>
  <c r="O47" i="34"/>
  <c r="N46" i="34"/>
  <c r="O46" i="34"/>
  <c r="N45" i="34"/>
  <c r="O45" i="34" s="1"/>
  <c r="N44" i="34"/>
  <c r="O44" i="34"/>
  <c r="N43" i="34"/>
  <c r="O43" i="34" s="1"/>
  <c r="M42" i="34"/>
  <c r="L42" i="34"/>
  <c r="K42" i="34"/>
  <c r="J42" i="34"/>
  <c r="I42" i="34"/>
  <c r="H42" i="34"/>
  <c r="G42" i="34"/>
  <c r="F42" i="34"/>
  <c r="E42" i="34"/>
  <c r="E54" i="34" s="1"/>
  <c r="D42" i="34"/>
  <c r="N41" i="34"/>
  <c r="O41" i="34"/>
  <c r="N40" i="34"/>
  <c r="O40" i="34"/>
  <c r="M39" i="34"/>
  <c r="L39" i="34"/>
  <c r="K39" i="34"/>
  <c r="J39" i="34"/>
  <c r="I39" i="34"/>
  <c r="H39" i="34"/>
  <c r="G39" i="34"/>
  <c r="F39" i="34"/>
  <c r="E39" i="34"/>
  <c r="D39" i="34"/>
  <c r="N38" i="34"/>
  <c r="O38" i="34"/>
  <c r="N37" i="34"/>
  <c r="O37" i="34" s="1"/>
  <c r="N36" i="34"/>
  <c r="O36" i="34" s="1"/>
  <c r="N35" i="34"/>
  <c r="O35" i="34" s="1"/>
  <c r="N34" i="34"/>
  <c r="O34" i="34"/>
  <c r="N33" i="34"/>
  <c r="O33" i="34"/>
  <c r="M32" i="34"/>
  <c r="L32" i="34"/>
  <c r="K32" i="34"/>
  <c r="J32" i="34"/>
  <c r="I32" i="34"/>
  <c r="I54" i="34" s="1"/>
  <c r="H32" i="34"/>
  <c r="G32" i="34"/>
  <c r="F32" i="34"/>
  <c r="E32" i="34"/>
  <c r="D32" i="34"/>
  <c r="N31" i="34"/>
  <c r="O31" i="34" s="1"/>
  <c r="N30" i="34"/>
  <c r="O30" i="34"/>
  <c r="N29" i="34"/>
  <c r="O29" i="34" s="1"/>
  <c r="N28" i="34"/>
  <c r="O28" i="34" s="1"/>
  <c r="N27" i="34"/>
  <c r="O27" i="34" s="1"/>
  <c r="N26" i="34"/>
  <c r="O26" i="34" s="1"/>
  <c r="N25" i="34"/>
  <c r="O25" i="34" s="1"/>
  <c r="N24" i="34"/>
  <c r="O24" i="34"/>
  <c r="N23" i="34"/>
  <c r="O23" i="34" s="1"/>
  <c r="N22" i="34"/>
  <c r="O22" i="34" s="1"/>
  <c r="M21" i="34"/>
  <c r="L21" i="34"/>
  <c r="K21" i="34"/>
  <c r="J21" i="34"/>
  <c r="I21" i="34"/>
  <c r="H21" i="34"/>
  <c r="G21" i="34"/>
  <c r="F21" i="34"/>
  <c r="N21" i="34" s="1"/>
  <c r="O21" i="34" s="1"/>
  <c r="E21" i="34"/>
  <c r="D21" i="34"/>
  <c r="N20" i="34"/>
  <c r="O20" i="34"/>
  <c r="N19" i="34"/>
  <c r="O19" i="34"/>
  <c r="N18" i="34"/>
  <c r="O18" i="34"/>
  <c r="N17" i="34"/>
  <c r="O17" i="34"/>
  <c r="N16" i="34"/>
  <c r="O16" i="34"/>
  <c r="M15" i="34"/>
  <c r="L15" i="34"/>
  <c r="K15" i="34"/>
  <c r="J15" i="34"/>
  <c r="I15" i="34"/>
  <c r="H15" i="34"/>
  <c r="G15" i="34"/>
  <c r="F15" i="34"/>
  <c r="E15" i="34"/>
  <c r="D15" i="34"/>
  <c r="D54" i="34" s="1"/>
  <c r="N14" i="34"/>
  <c r="O14" i="34" s="1"/>
  <c r="N13" i="34"/>
  <c r="O13" i="34" s="1"/>
  <c r="N12" i="34"/>
  <c r="O12" i="34" s="1"/>
  <c r="N11" i="34"/>
  <c r="O11" i="34" s="1"/>
  <c r="N10" i="34"/>
  <c r="O10" i="34" s="1"/>
  <c r="N9" i="34"/>
  <c r="O9" i="34"/>
  <c r="N8" i="34"/>
  <c r="O8" i="34" s="1"/>
  <c r="N7" i="34"/>
  <c r="O7" i="34" s="1"/>
  <c r="N6" i="34"/>
  <c r="O6" i="34" s="1"/>
  <c r="M5" i="34"/>
  <c r="M54" i="34" s="1"/>
  <c r="L5" i="34"/>
  <c r="L54" i="34" s="1"/>
  <c r="K5" i="34"/>
  <c r="K54" i="34" s="1"/>
  <c r="J5" i="34"/>
  <c r="J54" i="34" s="1"/>
  <c r="I5" i="34"/>
  <c r="H5" i="34"/>
  <c r="G5" i="34"/>
  <c r="F5" i="34"/>
  <c r="E5" i="34"/>
  <c r="D5" i="34"/>
  <c r="N48" i="33"/>
  <c r="O48" i="33" s="1"/>
  <c r="N49" i="33"/>
  <c r="O49" i="33"/>
  <c r="N50" i="33"/>
  <c r="O50" i="33"/>
  <c r="N51" i="33"/>
  <c r="O51" i="33"/>
  <c r="N52" i="33"/>
  <c r="O52" i="33"/>
  <c r="N31" i="33"/>
  <c r="O31" i="33" s="1"/>
  <c r="N32" i="33"/>
  <c r="O32" i="33"/>
  <c r="N33" i="33"/>
  <c r="O33" i="33" s="1"/>
  <c r="N34" i="33"/>
  <c r="O34" i="33"/>
  <c r="N35" i="33"/>
  <c r="O35" i="33"/>
  <c r="N36" i="33"/>
  <c r="O36" i="33"/>
  <c r="N21" i="33"/>
  <c r="O21" i="33" s="1"/>
  <c r="N22" i="33"/>
  <c r="O22" i="33"/>
  <c r="N23" i="33"/>
  <c r="O23" i="33" s="1"/>
  <c r="N24" i="33"/>
  <c r="O24" i="33"/>
  <c r="N25" i="33"/>
  <c r="O25" i="33"/>
  <c r="N26" i="33"/>
  <c r="O26" i="33"/>
  <c r="N27" i="33"/>
  <c r="O27" i="33" s="1"/>
  <c r="N28" i="33"/>
  <c r="O28" i="33"/>
  <c r="N29" i="33"/>
  <c r="O29" i="33" s="1"/>
  <c r="N9" i="33"/>
  <c r="O9" i="33"/>
  <c r="E30" i="33"/>
  <c r="F30" i="33"/>
  <c r="G30" i="33"/>
  <c r="H30" i="33"/>
  <c r="I30" i="33"/>
  <c r="J30" i="33"/>
  <c r="K30" i="33"/>
  <c r="L30" i="33"/>
  <c r="M30" i="33"/>
  <c r="D30" i="33"/>
  <c r="E20" i="33"/>
  <c r="F20" i="33"/>
  <c r="G20" i="33"/>
  <c r="H20" i="33"/>
  <c r="I20" i="33"/>
  <c r="J20" i="33"/>
  <c r="K20" i="33"/>
  <c r="L20" i="33"/>
  <c r="M20" i="33"/>
  <c r="D20" i="33"/>
  <c r="E15" i="33"/>
  <c r="F15" i="33"/>
  <c r="G15" i="33"/>
  <c r="H15" i="33"/>
  <c r="O15" i="33"/>
  <c r="I15" i="33"/>
  <c r="I53" i="33" s="1"/>
  <c r="J15" i="33"/>
  <c r="K15" i="33"/>
  <c r="L15" i="33"/>
  <c r="M15" i="33"/>
  <c r="D15" i="33"/>
  <c r="N15" i="33" s="1"/>
  <c r="E5" i="33"/>
  <c r="F5" i="33"/>
  <c r="G5" i="33"/>
  <c r="G53" i="33" s="1"/>
  <c r="H5" i="33"/>
  <c r="I5" i="33"/>
  <c r="J5" i="33"/>
  <c r="K5" i="33"/>
  <c r="L5" i="33"/>
  <c r="L53" i="33" s="1"/>
  <c r="M5" i="33"/>
  <c r="M53" i="33" s="1"/>
  <c r="D5" i="33"/>
  <c r="E46" i="33"/>
  <c r="F46" i="33"/>
  <c r="G46" i="33"/>
  <c r="H46" i="33"/>
  <c r="I46" i="33"/>
  <c r="J46" i="33"/>
  <c r="K46" i="33"/>
  <c r="L46" i="33"/>
  <c r="M46" i="33"/>
  <c r="D46" i="33"/>
  <c r="N46" i="33" s="1"/>
  <c r="O46" i="33"/>
  <c r="N47" i="33"/>
  <c r="O47" i="33" s="1"/>
  <c r="N42" i="33"/>
  <c r="N43" i="33"/>
  <c r="O43" i="33"/>
  <c r="N44" i="33"/>
  <c r="O44" i="33"/>
  <c r="N45" i="33"/>
  <c r="O45" i="33"/>
  <c r="N41" i="33"/>
  <c r="O41" i="33" s="1"/>
  <c r="E40" i="33"/>
  <c r="F40" i="33"/>
  <c r="F53" i="33" s="1"/>
  <c r="G40" i="33"/>
  <c r="H40" i="33"/>
  <c r="I40" i="33"/>
  <c r="J40" i="33"/>
  <c r="K40" i="33"/>
  <c r="L40" i="33"/>
  <c r="M40" i="33"/>
  <c r="D40" i="33"/>
  <c r="E37" i="33"/>
  <c r="E53" i="33" s="1"/>
  <c r="F37" i="33"/>
  <c r="G37" i="33"/>
  <c r="H37" i="33"/>
  <c r="H53" i="33" s="1"/>
  <c r="I37" i="33"/>
  <c r="J37" i="33"/>
  <c r="K37" i="33"/>
  <c r="L37" i="33"/>
  <c r="M37" i="33"/>
  <c r="D37" i="33"/>
  <c r="N37" i="33" s="1"/>
  <c r="O37" i="33" s="1"/>
  <c r="N39" i="33"/>
  <c r="O39" i="33" s="1"/>
  <c r="N38" i="33"/>
  <c r="O38" i="33" s="1"/>
  <c r="O42" i="33"/>
  <c r="N17" i="33"/>
  <c r="O17" i="33"/>
  <c r="N18" i="33"/>
  <c r="O18" i="33"/>
  <c r="N19" i="33"/>
  <c r="O19" i="33" s="1"/>
  <c r="N7" i="33"/>
  <c r="O7" i="33" s="1"/>
  <c r="N8" i="33"/>
  <c r="O8" i="33"/>
  <c r="N10" i="33"/>
  <c r="O10" i="33"/>
  <c r="N11" i="33"/>
  <c r="O11" i="33"/>
  <c r="N12" i="33"/>
  <c r="O12" i="33"/>
  <c r="N13" i="33"/>
  <c r="O13" i="33" s="1"/>
  <c r="N14" i="33"/>
  <c r="O14" i="33"/>
  <c r="N6" i="33"/>
  <c r="O6" i="33"/>
  <c r="N16" i="33"/>
  <c r="O16" i="33"/>
  <c r="K49" i="35"/>
  <c r="J49" i="35"/>
  <c r="E49" i="35"/>
  <c r="E47" i="36"/>
  <c r="N26" i="36"/>
  <c r="O26" i="36"/>
  <c r="F47" i="36"/>
  <c r="L51" i="37"/>
  <c r="F51" i="37"/>
  <c r="K51" i="37"/>
  <c r="G51" i="37"/>
  <c r="N20" i="37"/>
  <c r="O20" i="37" s="1"/>
  <c r="O38" i="37"/>
  <c r="N45" i="37"/>
  <c r="O45" i="37" s="1"/>
  <c r="D51" i="37"/>
  <c r="G47" i="36"/>
  <c r="D53" i="33"/>
  <c r="F47" i="38"/>
  <c r="J47" i="38"/>
  <c r="K47" i="38"/>
  <c r="N31" i="38"/>
  <c r="O31" i="38" s="1"/>
  <c r="N18" i="38"/>
  <c r="O18" i="38" s="1"/>
  <c r="G50" i="39"/>
  <c r="E50" i="39"/>
  <c r="M50" i="39"/>
  <c r="D50" i="39"/>
  <c r="N15" i="37"/>
  <c r="O15" i="37"/>
  <c r="N15" i="34"/>
  <c r="O15" i="34"/>
  <c r="N29" i="41"/>
  <c r="O29" i="41"/>
  <c r="N45" i="41"/>
  <c r="O45" i="41" s="1"/>
  <c r="N15" i="41"/>
  <c r="O15" i="41" s="1"/>
  <c r="J50" i="41"/>
  <c r="G50" i="41"/>
  <c r="K50" i="41"/>
  <c r="N36" i="41"/>
  <c r="O36" i="41"/>
  <c r="I50" i="41"/>
  <c r="H50" i="41"/>
  <c r="L50" i="41"/>
  <c r="G53" i="42"/>
  <c r="N21" i="42"/>
  <c r="O21" i="42"/>
  <c r="E53" i="42"/>
  <c r="K53" i="42"/>
  <c r="F53" i="42"/>
  <c r="N47" i="42"/>
  <c r="O47" i="42"/>
  <c r="J53" i="42"/>
  <c r="H53" i="42"/>
  <c r="N5" i="42"/>
  <c r="O5" i="42" s="1"/>
  <c r="N37" i="42"/>
  <c r="O37" i="42" s="1"/>
  <c r="I53" i="42"/>
  <c r="N40" i="42"/>
  <c r="O40" i="42"/>
  <c r="D53" i="42"/>
  <c r="L52" i="43"/>
  <c r="H52" i="43"/>
  <c r="J52" i="43"/>
  <c r="M52" i="43"/>
  <c r="K52" i="43"/>
  <c r="N47" i="43"/>
  <c r="O47" i="43"/>
  <c r="I52" i="43"/>
  <c r="N41" i="43"/>
  <c r="O41" i="43"/>
  <c r="N15" i="43"/>
  <c r="O15" i="43"/>
  <c r="N31" i="43"/>
  <c r="O31" i="43"/>
  <c r="D52" i="43"/>
  <c r="F49" i="44"/>
  <c r="E49" i="44"/>
  <c r="G49" i="44"/>
  <c r="J49" i="44"/>
  <c r="N46" i="44"/>
  <c r="O46" i="44" s="1"/>
  <c r="N37" i="44"/>
  <c r="O37" i="44" s="1"/>
  <c r="I49" i="44"/>
  <c r="N40" i="44"/>
  <c r="O40" i="44"/>
  <c r="N5" i="44"/>
  <c r="O5" i="44"/>
  <c r="D49" i="44"/>
  <c r="I51" i="45"/>
  <c r="L51" i="45"/>
  <c r="H51" i="45"/>
  <c r="N51" i="45" s="1"/>
  <c r="O51" i="45" s="1"/>
  <c r="M51" i="45"/>
  <c r="K51" i="45"/>
  <c r="G51" i="45"/>
  <c r="J51" i="45"/>
  <c r="N41" i="45"/>
  <c r="O41" i="45"/>
  <c r="E51" i="45"/>
  <c r="F51" i="45"/>
  <c r="N47" i="45"/>
  <c r="O47" i="45"/>
  <c r="N31" i="45"/>
  <c r="O31" i="45"/>
  <c r="N21" i="45"/>
  <c r="O21" i="45"/>
  <c r="D51" i="45"/>
  <c r="N5" i="45"/>
  <c r="O5" i="45" s="1"/>
  <c r="E53" i="46"/>
  <c r="M53" i="46"/>
  <c r="G53" i="46"/>
  <c r="J53" i="46"/>
  <c r="F53" i="46"/>
  <c r="N50" i="46"/>
  <c r="O50" i="46"/>
  <c r="N44" i="46"/>
  <c r="O44" i="46"/>
  <c r="N15" i="46"/>
  <c r="O15" i="46"/>
  <c r="N34" i="46"/>
  <c r="O34" i="46"/>
  <c r="K53" i="46"/>
  <c r="N5" i="46"/>
  <c r="O5" i="46" s="1"/>
  <c r="O32" i="47"/>
  <c r="P32" i="47" s="1"/>
  <c r="O34" i="47"/>
  <c r="P34" i="47"/>
  <c r="O19" i="47"/>
  <c r="P19" i="47" s="1"/>
  <c r="O12" i="47"/>
  <c r="P12" i="47" s="1"/>
  <c r="O5" i="47"/>
  <c r="P5" i="47"/>
  <c r="O47" i="48" l="1"/>
  <c r="P47" i="48" s="1"/>
  <c r="N49" i="44"/>
  <c r="O49" i="44" s="1"/>
  <c r="N53" i="33"/>
  <c r="O53" i="33" s="1"/>
  <c r="N15" i="44"/>
  <c r="O15" i="44" s="1"/>
  <c r="N5" i="43"/>
  <c r="O5" i="43" s="1"/>
  <c r="N30" i="33"/>
  <c r="O30" i="33" s="1"/>
  <c r="L53" i="46"/>
  <c r="E52" i="43"/>
  <c r="N52" i="43" s="1"/>
  <c r="O52" i="43" s="1"/>
  <c r="N51" i="37"/>
  <c r="O51" i="37" s="1"/>
  <c r="N5" i="33"/>
  <c r="O5" i="33" s="1"/>
  <c r="N38" i="35"/>
  <c r="O38" i="35" s="1"/>
  <c r="N35" i="39"/>
  <c r="O35" i="39" s="1"/>
  <c r="N20" i="33"/>
  <c r="O20" i="33" s="1"/>
  <c r="J53" i="33"/>
  <c r="N5" i="35"/>
  <c r="O5" i="35" s="1"/>
  <c r="H49" i="35"/>
  <c r="L53" i="42"/>
  <c r="N53" i="42" s="1"/>
  <c r="O53" i="42" s="1"/>
  <c r="D50" i="41"/>
  <c r="N50" i="41" s="1"/>
  <c r="O50" i="41" s="1"/>
  <c r="H47" i="38"/>
  <c r="N47" i="38" s="1"/>
  <c r="O47" i="38" s="1"/>
  <c r="N34" i="38"/>
  <c r="O34" i="38" s="1"/>
  <c r="N20" i="39"/>
  <c r="O20" i="39" s="1"/>
  <c r="F49" i="35"/>
  <c r="N49" i="35" s="1"/>
  <c r="O49" i="35" s="1"/>
  <c r="N28" i="39"/>
  <c r="O28" i="39" s="1"/>
  <c r="I47" i="38"/>
  <c r="H53" i="46"/>
  <c r="N53" i="46" s="1"/>
  <c r="O53" i="46" s="1"/>
  <c r="K53" i="33"/>
  <c r="H51" i="37"/>
  <c r="N5" i="37"/>
  <c r="O5" i="37" s="1"/>
  <c r="N5" i="41"/>
  <c r="O5" i="41" s="1"/>
  <c r="N39" i="34"/>
  <c r="O39" i="34" s="1"/>
  <c r="M49" i="44"/>
  <c r="G49" i="35"/>
  <c r="N40" i="33"/>
  <c r="O40" i="33" s="1"/>
  <c r="N5" i="34"/>
  <c r="O5" i="34" s="1"/>
  <c r="N15" i="36"/>
  <c r="O15" i="36" s="1"/>
  <c r="K47" i="36"/>
  <c r="N15" i="38"/>
  <c r="O15" i="38" s="1"/>
  <c r="F42" i="47"/>
  <c r="O42" i="47" s="1"/>
  <c r="P42" i="47" s="1"/>
  <c r="J51" i="37"/>
  <c r="N35" i="37"/>
  <c r="O35" i="37" s="1"/>
  <c r="N5" i="38"/>
  <c r="O5" i="38" s="1"/>
  <c r="F54" i="34"/>
  <c r="N54" i="34" s="1"/>
  <c r="O54" i="34" s="1"/>
  <c r="N42" i="34"/>
  <c r="O42" i="34" s="1"/>
  <c r="G54" i="34"/>
  <c r="D47" i="36"/>
  <c r="N47" i="36" s="1"/>
  <c r="O47" i="36" s="1"/>
  <c r="H54" i="34"/>
  <c r="I50" i="39"/>
  <c r="N50" i="39" s="1"/>
  <c r="O50" i="39" s="1"/>
  <c r="N44" i="39"/>
  <c r="O44" i="39" s="1"/>
  <c r="L50" i="39"/>
  <c r="N32" i="34"/>
  <c r="O32" i="34" s="1"/>
  <c r="N20" i="36"/>
  <c r="O20" i="36" s="1"/>
</calcChain>
</file>

<file path=xl/sharedStrings.xml><?xml version="1.0" encoding="utf-8"?>
<sst xmlns="http://schemas.openxmlformats.org/spreadsheetml/2006/main" count="990" uniqueCount="145">
  <si>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</si>
  <si>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</si>
  <si>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</si>
  <si>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</si>
  <si>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</si>
  <si>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</si>
  <si>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</si>
  <si>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</si>
  <si>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</si>
  <si>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</si>
  <si>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Second Local Option Fuel Tax (1 to 5 Cents)</t>
  </si>
  <si>
    <t>First Local Option Fuel Tax (1 to 6 Cents)</t>
  </si>
  <si>
    <t>Discretionary Sales Surtaxes</t>
  </si>
  <si>
    <t>Utility Service Tax - Electricity</t>
  </si>
  <si>
    <t>Utility Service Tax - Propane</t>
  </si>
  <si>
    <t>Communications Services Taxes</t>
  </si>
  <si>
    <t>Local Business Tax</t>
  </si>
  <si>
    <t>Permits, Fees, and Special Assessments</t>
  </si>
  <si>
    <t>Franchise Fee - Electricity</t>
  </si>
  <si>
    <t>Franchise Fee - Solid Waste</t>
  </si>
  <si>
    <t>Special Assessments - Charges for Public Services</t>
  </si>
  <si>
    <t>Federal Grant - Public Safety</t>
  </si>
  <si>
    <t>Intergovernmental Revenue</t>
  </si>
  <si>
    <t>State Grant - Physical Environment - Garbage / Solid Waste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</si>
  <si>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</si>
  <si>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</si>
  <si>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</si>
  <si>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</si>
  <si>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</si>
  <si>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Transportation - Other Transportation</t>
  </si>
  <si>
    <t>Grants from Other Local Units - Physical Environment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</si>
  <si>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</si>
  <si>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</si>
  <si>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</si>
  <si>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</si>
  <si>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</si>
  <si>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</si>
  <si>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</si>
  <si>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Public Safety - Fire Protection</t>
  </si>
  <si>
    <t>Physical Environment - Water Utility</t>
  </si>
  <si>
    <t>Physical Environment - Garbage / Solid Waste</t>
  </si>
  <si>
    <t>Physical Environment - Sewer / Wastewater Utility</t>
  </si>
  <si>
    <t>Transportation (User Fees) - Other Transportation Charges</t>
  </si>
  <si>
    <t>Human Services - Animal Control and Shelter Fees</t>
  </si>
  <si>
    <t>Total - All Account Codes</t>
  </si>
  <si>
    <t>Local Fiscal Year Ended September 30, 2009</t>
  </si>
  <si>
    <t>Court-Ordered Judgments and Fines - As Decided by County Court Criminal</t>
  </si>
  <si>
    <t>Fines - Local Ordinance Violations</t>
  </si>
  <si>
    <t>Interest and Other Earnings - Interest</t>
  </si>
  <si>
    <t>Interest and Other Earnings - Net Increase (Decrease) in Fair Value of Investments</t>
  </si>
  <si>
    <t>Rents and Royalties</t>
  </si>
  <si>
    <t>Pension Fund Contributions</t>
  </si>
  <si>
    <t>Other Miscellaneous Revenues - Other</t>
  </si>
  <si>
    <t>Non-Operating - Inter-Fund Group Transfers In</t>
  </si>
  <si>
    <t>Proprietary Non-Operating Sources - Interest</t>
  </si>
  <si>
    <t>Proprietary Non-Operating Sources - Capital Contributions from Federal Government</t>
  </si>
  <si>
    <t>Proprietary Non-Operating Sources - Capital Contributions from State Government</t>
  </si>
  <si>
    <t>Proprietary Non-Operating Sources - Capital Contributions from Other Public Source</t>
  </si>
  <si>
    <t>Proprietary Non-Operating Sources - Capital Contributions from Private Source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</si>
  <si>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</si>
  <si>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</si>
  <si>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</si>
  <si>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</si>
  <si>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</si>
  <si>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</si>
  <si>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</si>
  <si>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</si>
  <si>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LaBelle Revenues Reported by Account Code and Fund Type</t>
  </si>
  <si>
    <t>Local Fiscal Year Ended September 30, 2010</t>
  </si>
  <si>
    <t>Fire Insurance Premium Tax for Firefighters' Pension</t>
  </si>
  <si>
    <t>Impact Fees - Residential - Transportation</t>
  </si>
  <si>
    <t>Grants from Other Local Units - Culture / Recreation</t>
  </si>
  <si>
    <t>Contributions and Donations from Private Sources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</si>
  <si>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</si>
  <si>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</si>
  <si>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</si>
  <si>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</si>
  <si>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</si>
  <si>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Proceeds - Debt Proceeds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</si>
  <si>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</si>
  <si>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</si>
  <si>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</si>
  <si>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</si>
  <si>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Federal Grant - Culture / Recreation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</si>
  <si>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</si>
  <si>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</si>
  <si>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</si>
  <si>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</si>
  <si>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Transportation - Other Transportation Charges</t>
  </si>
  <si>
    <t>Proprietary Non-Operating - Interest</t>
  </si>
  <si>
    <t>Proprietary Non-Operating - Federal Grants and Donations</t>
  </si>
  <si>
    <t>Proprietary Non-Operating - Capital Contributions from Other Public Source</t>
  </si>
  <si>
    <t>Proprietary Non-Operating - Capital Contributions from Private Source</t>
  </si>
  <si>
    <t>2013 Municipal Population:</t>
  </si>
  <si>
    <t>Local Fiscal Year Ended September 30, 2008</t>
  </si>
  <si>
    <t>Permits and Franchise Fees</t>
  </si>
  <si>
    <t>Interest and Other Earnings - Gain or Loss on Sale of Investments</t>
  </si>
  <si>
    <t>2008 Municipal Population:</t>
  </si>
  <si>
    <t>Local Fiscal Year Ended September 30, 2014</t>
  </si>
  <si>
    <t>Federal Grant - Transportation - Other Transportation</t>
  </si>
  <si>
    <t>State Grant - General Government</t>
  </si>
  <si>
    <t>2014 Municipal Population:</t>
  </si>
  <si>
    <t>Local Fiscal Year Ended September 30, 2015</t>
  </si>
  <si>
    <t>Franchise Fee - Cable Television</t>
  </si>
  <si>
    <t>Proprietary Non-Operating - State Grants and Donations</t>
  </si>
  <si>
    <t>2015 Municipal Population:</t>
  </si>
  <si>
    <t>Local Fiscal Year Ended September 30, 2016</t>
  </si>
  <si>
    <t>State Grant - Transportation - Other Transportation</t>
  </si>
  <si>
    <t>Sales - Disposition of Fixed Assets</t>
  </si>
  <si>
    <t>2016 Municipal Population:</t>
  </si>
  <si>
    <t>Local Fiscal Year Ended September 30, 2017</t>
  </si>
  <si>
    <t>2017 Municipal Population:</t>
  </si>
  <si>
    <t>Local Fiscal Year Ended September 30, 2018</t>
  </si>
  <si>
    <t>State Grant - Public Safety</t>
  </si>
  <si>
    <t>State Grant - Physical Environment - Stormwater Management</t>
  </si>
  <si>
    <t>2018 Municipal Population:</t>
  </si>
  <si>
    <t>Local Fiscal Year Ended September 30, 2019</t>
  </si>
  <si>
    <t>Federal Grant - Human Services - Public Assistance</t>
  </si>
  <si>
    <t>2019 Municipal Population:</t>
  </si>
  <si>
    <t>Local Fiscal Year Ended September 30, 2020</t>
  </si>
  <si>
    <t>Federal Grant - Physical Environment - Water Supply System</t>
  </si>
  <si>
    <t>Federal Grant - Physical Environment - Sewer / Wastewater</t>
  </si>
  <si>
    <t>State Grant - Physical Environment - Sewer / Wastewater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</si>
  <si>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</si>
  <si>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</si>
  <si>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</si>
  <si>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</si>
  <si>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</si>
  <si>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</si>
  <si>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</si>
  <si>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Discretionary Surtax on Documents</t>
  </si>
  <si>
    <t>State Communications Services Taxes</t>
  </si>
  <si>
    <t>Building Permits (Buildling Permit Fees)</t>
  </si>
  <si>
    <t>Other Fees and Special Assessments</t>
  </si>
  <si>
    <t>Intergovernmental Revenues</t>
  </si>
  <si>
    <t>Federal Grant - Other Federal Grants</t>
  </si>
  <si>
    <t>State Shared Revenues - General Government - Local Government Half-Cent Sales Tax Program</t>
  </si>
  <si>
    <t>State Shared Revenues - General Government - Other General Government</t>
  </si>
  <si>
    <t>General Government - Other General Government Charges and Fees</t>
  </si>
  <si>
    <t>Other Miscellaneous Revenues - Settlements</t>
  </si>
  <si>
    <t>2021 Municipal Population:</t>
  </si>
  <si>
    <t>Local Fiscal Year Ended September 30, 2022</t>
  </si>
  <si>
    <t>Second Local Option Fuel Tax (1 to 5 Cents Local Option Fuel Tax) - Municipal Proceeds</t>
  </si>
  <si>
    <t>State Grant - Other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</si>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</sst>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1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141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59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8"/>
      <c r="M3" s="69"/>
      <c r="N3" s="36"/>
      <c r="O3" s="37"/>
      <c r="P3" s="70" t="s">
        <v>125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126</v>
      </c>
      <c r="N4" s="35" t="s">
        <v>9</v>
      </c>
      <c r="O4" s="35" t="s">
        <v>127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128</v>
      </c>
      <c r="B5" s="26"/>
      <c r="C5" s="26"/>
      <c r="D5" s="27">
        <f>SUM(D6:D13)</f>
        <v>2388237</v>
      </c>
      <c r="E5" s="27">
        <f>SUM(E6:E13)</f>
        <v>0</v>
      </c>
      <c r="F5" s="27">
        <f>SUM(F6:F13)</f>
        <v>0</v>
      </c>
      <c r="G5" s="27">
        <f>SUM(G6:G13)</f>
        <v>0</v>
      </c>
      <c r="H5" s="27">
        <f>SUM(H6:H13)</f>
        <v>0</v>
      </c>
      <c r="I5" s="27">
        <f>SUM(I6:I13)</f>
        <v>0</v>
      </c>
      <c r="J5" s="27">
        <f>SUM(J6:J13)</f>
        <v>0</v>
      </c>
      <c r="K5" s="27">
        <f>SUM(K6:K13)</f>
        <v>0</v>
      </c>
      <c r="L5" s="27">
        <f>SUM(L6:L13)</f>
        <v>0</v>
      </c>
      <c r="M5" s="27">
        <f>SUM(M6:M13)</f>
        <v>0</v>
      </c>
      <c r="N5" s="27">
        <f>SUM(N6:N13)</f>
        <v>0</v>
      </c>
      <c r="O5" s="28">
        <f>SUM(D5:N5)</f>
        <v>2388237</v>
      </c>
      <c r="P5" s="33">
        <f>(O5/P$49)</f>
        <v>473.76254711366795</v>
      </c>
      <c r="Q5" s="6"/>
    </row>
    <row r="6" spans="1:134">
      <c r="A6" s="12"/>
      <c r="B6" s="25">
        <v>311</v>
      </c>
      <c r="C6" s="20" t="s">
        <v>2</v>
      </c>
      <c r="D6" s="47">
        <v>1012298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1012298</v>
      </c>
      <c r="P6" s="46">
        <f>(O6/P$49)</f>
        <v>200.81293394167824</v>
      </c>
      <c r="Q6" s="9"/>
    </row>
    <row r="7" spans="1:134">
      <c r="A7" s="12"/>
      <c r="B7" s="25">
        <v>312.41000000000003</v>
      </c>
      <c r="C7" s="20" t="s">
        <v>129</v>
      </c>
      <c r="D7" s="47">
        <v>290945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3" si="0">SUM(D7:N7)</f>
        <v>290945</v>
      </c>
      <c r="P7" s="46">
        <f>(O7/P$49)</f>
        <v>57.715731005752829</v>
      </c>
      <c r="Q7" s="9"/>
    </row>
    <row r="8" spans="1:134">
      <c r="A8" s="12"/>
      <c r="B8" s="25">
        <v>312.43</v>
      </c>
      <c r="C8" s="20" t="s">
        <v>142</v>
      </c>
      <c r="D8" s="47">
        <v>644425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0"/>
        <v>644425</v>
      </c>
      <c r="P8" s="46">
        <f>(O8/P$49)</f>
        <v>127.83673874231303</v>
      </c>
      <c r="Q8" s="9"/>
    </row>
    <row r="9" spans="1:134">
      <c r="A9" s="12"/>
      <c r="B9" s="25">
        <v>312.51</v>
      </c>
      <c r="C9" s="20" t="s">
        <v>66</v>
      </c>
      <c r="D9" s="47">
        <v>15644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0"/>
        <v>15644</v>
      </c>
      <c r="P9" s="46">
        <f>(O9/P$49)</f>
        <v>3.1033525094227334</v>
      </c>
      <c r="Q9" s="9"/>
    </row>
    <row r="10" spans="1:134">
      <c r="A10" s="12"/>
      <c r="B10" s="25">
        <v>314.10000000000002</v>
      </c>
      <c r="C10" s="20" t="s">
        <v>13</v>
      </c>
      <c r="D10" s="47">
        <v>238020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0"/>
        <v>238020</v>
      </c>
      <c r="P10" s="46">
        <f>(O10/P$49)</f>
        <v>47.216822059115252</v>
      </c>
      <c r="Q10" s="9"/>
    </row>
    <row r="11" spans="1:134">
      <c r="A11" s="12"/>
      <c r="B11" s="25">
        <v>314.8</v>
      </c>
      <c r="C11" s="20" t="s">
        <v>14</v>
      </c>
      <c r="D11" s="47">
        <v>30005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0"/>
        <v>30005</v>
      </c>
      <c r="P11" s="46">
        <f>(O11/P$49)</f>
        <v>5.9521920253917875</v>
      </c>
      <c r="Q11" s="9"/>
    </row>
    <row r="12" spans="1:134">
      <c r="A12" s="12"/>
      <c r="B12" s="25">
        <v>315.10000000000002</v>
      </c>
      <c r="C12" s="20" t="s">
        <v>131</v>
      </c>
      <c r="D12" s="47">
        <v>155370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0"/>
        <v>155370</v>
      </c>
      <c r="P12" s="46">
        <f>(O12/P$49)</f>
        <v>30.821265621900416</v>
      </c>
      <c r="Q12" s="9"/>
    </row>
    <row r="13" spans="1:134">
      <c r="A13" s="12"/>
      <c r="B13" s="25">
        <v>316</v>
      </c>
      <c r="C13" s="20" t="s">
        <v>82</v>
      </c>
      <c r="D13" s="47">
        <v>1530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0"/>
        <v>1530</v>
      </c>
      <c r="P13" s="46">
        <f>(O13/P$49)</f>
        <v>0.30351120809363219</v>
      </c>
      <c r="Q13" s="9"/>
    </row>
    <row r="14" spans="1:134" ht="15.75">
      <c r="A14" s="29" t="s">
        <v>17</v>
      </c>
      <c r="B14" s="30"/>
      <c r="C14" s="31"/>
      <c r="D14" s="32">
        <f>SUM(D15:D20)</f>
        <v>1382532</v>
      </c>
      <c r="E14" s="32">
        <f>SUM(E15:E20)</f>
        <v>0</v>
      </c>
      <c r="F14" s="32">
        <f>SUM(F15:F20)</f>
        <v>0</v>
      </c>
      <c r="G14" s="32">
        <f>SUM(G15:G20)</f>
        <v>0</v>
      </c>
      <c r="H14" s="32">
        <f>SUM(H15:H20)</f>
        <v>0</v>
      </c>
      <c r="I14" s="32">
        <f>SUM(I15:I20)</f>
        <v>0</v>
      </c>
      <c r="J14" s="32">
        <f>SUM(J15:J20)</f>
        <v>0</v>
      </c>
      <c r="K14" s="32">
        <f>SUM(K15:K20)</f>
        <v>0</v>
      </c>
      <c r="L14" s="32">
        <f>SUM(L15:L20)</f>
        <v>0</v>
      </c>
      <c r="M14" s="32">
        <f>SUM(M15:M20)</f>
        <v>0</v>
      </c>
      <c r="N14" s="32">
        <f>SUM(N15:N20)</f>
        <v>0</v>
      </c>
      <c r="O14" s="44">
        <f>SUM(D14:N14)</f>
        <v>1382532</v>
      </c>
      <c r="P14" s="45">
        <f>(O14/P$49)</f>
        <v>274.25748859353303</v>
      </c>
      <c r="Q14" s="10"/>
    </row>
    <row r="15" spans="1:134">
      <c r="A15" s="12"/>
      <c r="B15" s="25">
        <v>322</v>
      </c>
      <c r="C15" s="20" t="s">
        <v>132</v>
      </c>
      <c r="D15" s="47">
        <v>82288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>SUM(D15:N15)</f>
        <v>82288</v>
      </c>
      <c r="P15" s="46">
        <f>(O15/P$49)</f>
        <v>16.323745288633209</v>
      </c>
      <c r="Q15" s="9"/>
    </row>
    <row r="16" spans="1:134">
      <c r="A16" s="12"/>
      <c r="B16" s="25">
        <v>323.10000000000002</v>
      </c>
      <c r="C16" s="20" t="s">
        <v>18</v>
      </c>
      <c r="D16" s="47">
        <v>377524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ref="O16:O20" si="1">SUM(D16:N16)</f>
        <v>377524</v>
      </c>
      <c r="P16" s="46">
        <f>(O16/P$49)</f>
        <v>74.890696290418575</v>
      </c>
      <c r="Q16" s="9"/>
    </row>
    <row r="17" spans="1:17">
      <c r="A17" s="12"/>
      <c r="B17" s="25">
        <v>323.5</v>
      </c>
      <c r="C17" s="20" t="s">
        <v>103</v>
      </c>
      <c r="D17" s="47">
        <v>8051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1"/>
        <v>8051</v>
      </c>
      <c r="P17" s="46">
        <f>(O17/P$49)</f>
        <v>1.5971037492561</v>
      </c>
      <c r="Q17" s="9"/>
    </row>
    <row r="18" spans="1:17">
      <c r="A18" s="12"/>
      <c r="B18" s="25">
        <v>323.7</v>
      </c>
      <c r="C18" s="20" t="s">
        <v>19</v>
      </c>
      <c r="D18" s="47">
        <v>3346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1"/>
        <v>3346</v>
      </c>
      <c r="P18" s="46">
        <f>(O18/P$49)</f>
        <v>0.66375719103352504</v>
      </c>
      <c r="Q18" s="9"/>
    </row>
    <row r="19" spans="1:17">
      <c r="A19" s="12"/>
      <c r="B19" s="25">
        <v>325.2</v>
      </c>
      <c r="C19" s="20" t="s">
        <v>20</v>
      </c>
      <c r="D19" s="47">
        <v>900864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1"/>
        <v>900864</v>
      </c>
      <c r="P19" s="46">
        <f>(O19/P$49)</f>
        <v>178.70739932553064</v>
      </c>
      <c r="Q19" s="9"/>
    </row>
    <row r="20" spans="1:17">
      <c r="A20" s="12"/>
      <c r="B20" s="25">
        <v>329.5</v>
      </c>
      <c r="C20" s="20" t="s">
        <v>133</v>
      </c>
      <c r="D20" s="47">
        <v>10459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1"/>
        <v>10459</v>
      </c>
      <c r="P20" s="46">
        <f>(O20/P$49)</f>
        <v>2.0747867486609799</v>
      </c>
      <c r="Q20" s="9"/>
    </row>
    <row r="21" spans="1:17" ht="15.75">
      <c r="A21" s="29" t="s">
        <v>134</v>
      </c>
      <c r="B21" s="30"/>
      <c r="C21" s="31"/>
      <c r="D21" s="32">
        <f>SUM(D22:D27)</f>
        <v>684901</v>
      </c>
      <c r="E21" s="32">
        <f>SUM(E22:E27)</f>
        <v>0</v>
      </c>
      <c r="F21" s="32">
        <f>SUM(F22:F27)</f>
        <v>0</v>
      </c>
      <c r="G21" s="32">
        <f>SUM(G22:G27)</f>
        <v>0</v>
      </c>
      <c r="H21" s="32">
        <f>SUM(H22:H27)</f>
        <v>0</v>
      </c>
      <c r="I21" s="32">
        <f>SUM(I22:I27)</f>
        <v>0</v>
      </c>
      <c r="J21" s="32">
        <f>SUM(J22:J27)</f>
        <v>0</v>
      </c>
      <c r="K21" s="32">
        <f>SUM(K22:K27)</f>
        <v>0</v>
      </c>
      <c r="L21" s="32">
        <f>SUM(L22:L27)</f>
        <v>0</v>
      </c>
      <c r="M21" s="32">
        <f>SUM(M22:M27)</f>
        <v>0</v>
      </c>
      <c r="N21" s="32">
        <f>SUM(N22:N27)</f>
        <v>0</v>
      </c>
      <c r="O21" s="44">
        <f>SUM(D21:N21)</f>
        <v>684901</v>
      </c>
      <c r="P21" s="45">
        <f>(O21/P$49)</f>
        <v>135.86609799642929</v>
      </c>
      <c r="Q21" s="10"/>
    </row>
    <row r="22" spans="1:17">
      <c r="A22" s="12"/>
      <c r="B22" s="25">
        <v>331.9</v>
      </c>
      <c r="C22" s="20" t="s">
        <v>135</v>
      </c>
      <c r="D22" s="47">
        <v>77972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ref="O22:O27" si="2">SUM(D22:N22)</f>
        <v>77972</v>
      </c>
      <c r="P22" s="46">
        <f>(O22/P$49)</f>
        <v>15.467565959135092</v>
      </c>
      <c r="Q22" s="9"/>
    </row>
    <row r="23" spans="1:17">
      <c r="A23" s="12"/>
      <c r="B23" s="25">
        <v>334.9</v>
      </c>
      <c r="C23" s="20" t="s">
        <v>143</v>
      </c>
      <c r="D23" s="47">
        <v>56411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2"/>
        <v>56411</v>
      </c>
      <c r="P23" s="46">
        <f>(O23/P$49)</f>
        <v>11.190438405078357</v>
      </c>
      <c r="Q23" s="9"/>
    </row>
    <row r="24" spans="1:17">
      <c r="A24" s="12"/>
      <c r="B24" s="25">
        <v>335.14</v>
      </c>
      <c r="C24" s="20" t="s">
        <v>85</v>
      </c>
      <c r="D24" s="47">
        <v>7122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2"/>
        <v>7122</v>
      </c>
      <c r="P24" s="46">
        <f>(O24/P$49)</f>
        <v>1.4128149176750644</v>
      </c>
      <c r="Q24" s="9"/>
    </row>
    <row r="25" spans="1:17">
      <c r="A25" s="12"/>
      <c r="B25" s="25">
        <v>335.15</v>
      </c>
      <c r="C25" s="20" t="s">
        <v>86</v>
      </c>
      <c r="D25" s="47">
        <v>6258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2"/>
        <v>6258</v>
      </c>
      <c r="P25" s="46">
        <f>(O25/P$49)</f>
        <v>1.2414203531045427</v>
      </c>
      <c r="Q25" s="9"/>
    </row>
    <row r="26" spans="1:17">
      <c r="A26" s="12"/>
      <c r="B26" s="25">
        <v>335.18</v>
      </c>
      <c r="C26" s="20" t="s">
        <v>136</v>
      </c>
      <c r="D26" s="47">
        <v>297070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2"/>
        <v>297070</v>
      </c>
      <c r="P26" s="46">
        <f>(O26/P$49)</f>
        <v>58.930767704820475</v>
      </c>
      <c r="Q26" s="9"/>
    </row>
    <row r="27" spans="1:17">
      <c r="A27" s="12"/>
      <c r="B27" s="25">
        <v>335.19</v>
      </c>
      <c r="C27" s="20" t="s">
        <v>137</v>
      </c>
      <c r="D27" s="47">
        <v>240068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2"/>
        <v>240068</v>
      </c>
      <c r="P27" s="46">
        <f>(O27/P$49)</f>
        <v>47.623090656615751</v>
      </c>
      <c r="Q27" s="9"/>
    </row>
    <row r="28" spans="1:17" ht="15.75">
      <c r="A28" s="29" t="s">
        <v>35</v>
      </c>
      <c r="B28" s="30"/>
      <c r="C28" s="31"/>
      <c r="D28" s="32">
        <f>SUM(D29:D34)</f>
        <v>583713</v>
      </c>
      <c r="E28" s="32">
        <f>SUM(E29:E34)</f>
        <v>0</v>
      </c>
      <c r="F28" s="32">
        <f>SUM(F29:F34)</f>
        <v>0</v>
      </c>
      <c r="G28" s="32">
        <f>SUM(G29:G34)</f>
        <v>0</v>
      </c>
      <c r="H28" s="32">
        <f>SUM(H29:H34)</f>
        <v>0</v>
      </c>
      <c r="I28" s="32">
        <f>SUM(I29:I34)</f>
        <v>4493917</v>
      </c>
      <c r="J28" s="32">
        <f>SUM(J29:J34)</f>
        <v>0</v>
      </c>
      <c r="K28" s="32">
        <f>SUM(K29:K34)</f>
        <v>0</v>
      </c>
      <c r="L28" s="32">
        <f>SUM(L29:L34)</f>
        <v>0</v>
      </c>
      <c r="M28" s="32">
        <f>SUM(M29:M34)</f>
        <v>0</v>
      </c>
      <c r="N28" s="32">
        <f>SUM(N29:N34)</f>
        <v>0</v>
      </c>
      <c r="O28" s="32">
        <f>SUM(D28:N28)</f>
        <v>5077630</v>
      </c>
      <c r="P28" s="45">
        <f>(O28/P$49)</f>
        <v>1007.2664153937711</v>
      </c>
      <c r="Q28" s="10"/>
    </row>
    <row r="29" spans="1:17">
      <c r="A29" s="12"/>
      <c r="B29" s="25">
        <v>341.9</v>
      </c>
      <c r="C29" s="20" t="s">
        <v>138</v>
      </c>
      <c r="D29" s="47">
        <v>44820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ref="O29:O34" si="3">SUM(D29:N29)</f>
        <v>44820</v>
      </c>
      <c r="P29" s="46">
        <f>(O29/P$49)</f>
        <v>8.8910930370958141</v>
      </c>
      <c r="Q29" s="9"/>
    </row>
    <row r="30" spans="1:17">
      <c r="A30" s="12"/>
      <c r="B30" s="25">
        <v>342.2</v>
      </c>
      <c r="C30" s="20" t="s">
        <v>38</v>
      </c>
      <c r="D30" s="47">
        <v>435344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3"/>
        <v>435344</v>
      </c>
      <c r="P30" s="46">
        <f>(O30/P$49)</f>
        <v>86.36064272961714</v>
      </c>
      <c r="Q30" s="9"/>
    </row>
    <row r="31" spans="1:17">
      <c r="A31" s="12"/>
      <c r="B31" s="25">
        <v>343.3</v>
      </c>
      <c r="C31" s="20" t="s">
        <v>39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2083509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3"/>
        <v>2083509</v>
      </c>
      <c r="P31" s="46">
        <f>(O31/P$49)</f>
        <v>413.3126363816703</v>
      </c>
      <c r="Q31" s="9"/>
    </row>
    <row r="32" spans="1:17">
      <c r="A32" s="12"/>
      <c r="B32" s="25">
        <v>343.4</v>
      </c>
      <c r="C32" s="20" t="s">
        <v>40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1169376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3"/>
        <v>1169376</v>
      </c>
      <c r="P32" s="46">
        <f>(O32/P$49)</f>
        <v>231.97302122594724</v>
      </c>
      <c r="Q32" s="9"/>
    </row>
    <row r="33" spans="1:120">
      <c r="A33" s="12"/>
      <c r="B33" s="25">
        <v>343.5</v>
      </c>
      <c r="C33" s="20" t="s">
        <v>41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1241032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3"/>
        <v>1241032</v>
      </c>
      <c r="P33" s="46">
        <f>(O33/P$49)</f>
        <v>246.18766117833763</v>
      </c>
      <c r="Q33" s="9"/>
    </row>
    <row r="34" spans="1:120">
      <c r="A34" s="12"/>
      <c r="B34" s="25">
        <v>346.4</v>
      </c>
      <c r="C34" s="20" t="s">
        <v>43</v>
      </c>
      <c r="D34" s="47">
        <v>103549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3"/>
        <v>103549</v>
      </c>
      <c r="P34" s="46">
        <f>(O34/P$49)</f>
        <v>20.541360841102957</v>
      </c>
      <c r="Q34" s="9"/>
    </row>
    <row r="35" spans="1:120" ht="15.75">
      <c r="A35" s="29" t="s">
        <v>36</v>
      </c>
      <c r="B35" s="30"/>
      <c r="C35" s="31"/>
      <c r="D35" s="32">
        <f>SUM(D36:D36)</f>
        <v>48701</v>
      </c>
      <c r="E35" s="32">
        <f>SUM(E36:E36)</f>
        <v>0</v>
      </c>
      <c r="F35" s="32">
        <f>SUM(F36:F36)</f>
        <v>0</v>
      </c>
      <c r="G35" s="32">
        <f>SUM(G36:G36)</f>
        <v>0</v>
      </c>
      <c r="H35" s="32">
        <f>SUM(H36:H36)</f>
        <v>0</v>
      </c>
      <c r="I35" s="32">
        <f>SUM(I36:I36)</f>
        <v>0</v>
      </c>
      <c r="J35" s="32">
        <f>SUM(J36:J36)</f>
        <v>0</v>
      </c>
      <c r="K35" s="32">
        <f>SUM(K36:K36)</f>
        <v>0</v>
      </c>
      <c r="L35" s="32">
        <f>SUM(L36:L36)</f>
        <v>0</v>
      </c>
      <c r="M35" s="32">
        <f>SUM(M36:M36)</f>
        <v>0</v>
      </c>
      <c r="N35" s="32">
        <f>SUM(N36:N36)</f>
        <v>0</v>
      </c>
      <c r="O35" s="32">
        <f>SUM(D35:N35)</f>
        <v>48701</v>
      </c>
      <c r="P35" s="45">
        <f>(O35/P$49)</f>
        <v>9.6609799642927996</v>
      </c>
      <c r="Q35" s="10"/>
    </row>
    <row r="36" spans="1:120">
      <c r="A36" s="13"/>
      <c r="B36" s="39">
        <v>351.1</v>
      </c>
      <c r="C36" s="21" t="s">
        <v>46</v>
      </c>
      <c r="D36" s="47">
        <v>48701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>SUM(D36:N36)</f>
        <v>48701</v>
      </c>
      <c r="P36" s="46">
        <f>(O36/P$49)</f>
        <v>9.6609799642927996</v>
      </c>
      <c r="Q36" s="9"/>
    </row>
    <row r="37" spans="1:120" ht="15.75">
      <c r="A37" s="29" t="s">
        <v>3</v>
      </c>
      <c r="B37" s="30"/>
      <c r="C37" s="31"/>
      <c r="D37" s="32">
        <f>SUM(D38:D44)</f>
        <v>142451</v>
      </c>
      <c r="E37" s="32">
        <f>SUM(E38:E44)</f>
        <v>0</v>
      </c>
      <c r="F37" s="32">
        <f>SUM(F38:F44)</f>
        <v>0</v>
      </c>
      <c r="G37" s="32">
        <f>SUM(G38:G44)</f>
        <v>0</v>
      </c>
      <c r="H37" s="32">
        <f>SUM(H38:H44)</f>
        <v>0</v>
      </c>
      <c r="I37" s="32">
        <f>SUM(I38:I44)</f>
        <v>6241</v>
      </c>
      <c r="J37" s="32">
        <f>SUM(J38:J44)</f>
        <v>0</v>
      </c>
      <c r="K37" s="32">
        <f>SUM(K38:K44)</f>
        <v>-234547</v>
      </c>
      <c r="L37" s="32">
        <f>SUM(L38:L44)</f>
        <v>0</v>
      </c>
      <c r="M37" s="32">
        <f>SUM(M38:M44)</f>
        <v>0</v>
      </c>
      <c r="N37" s="32">
        <f>SUM(N38:N44)</f>
        <v>0</v>
      </c>
      <c r="O37" s="32">
        <f>SUM(D37:N37)</f>
        <v>-85855</v>
      </c>
      <c r="P37" s="45">
        <f>(O37/P$49)</f>
        <v>-17.03134298750248</v>
      </c>
      <c r="Q37" s="10"/>
    </row>
    <row r="38" spans="1:120">
      <c r="A38" s="12"/>
      <c r="B38" s="25">
        <v>361.1</v>
      </c>
      <c r="C38" s="20" t="s">
        <v>48</v>
      </c>
      <c r="D38" s="47">
        <v>4548</v>
      </c>
      <c r="E38" s="47">
        <v>0</v>
      </c>
      <c r="F38" s="47">
        <v>0</v>
      </c>
      <c r="G38" s="47">
        <v>0</v>
      </c>
      <c r="H38" s="47">
        <v>0</v>
      </c>
      <c r="I38" s="47">
        <v>6241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>SUM(D38:N38)</f>
        <v>10789</v>
      </c>
      <c r="P38" s="46">
        <f>(O38/P$49)</f>
        <v>2.1402499504066652</v>
      </c>
      <c r="Q38" s="9"/>
    </row>
    <row r="39" spans="1:120">
      <c r="A39" s="12"/>
      <c r="B39" s="25">
        <v>361.3</v>
      </c>
      <c r="C39" s="20" t="s">
        <v>49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-309184</v>
      </c>
      <c r="L39" s="47">
        <v>0</v>
      </c>
      <c r="M39" s="47">
        <v>0</v>
      </c>
      <c r="N39" s="47">
        <v>0</v>
      </c>
      <c r="O39" s="47">
        <f t="shared" ref="O39:O46" si="4">SUM(D39:N39)</f>
        <v>-309184</v>
      </c>
      <c r="P39" s="46">
        <f>(O39/P$49)</f>
        <v>-61.333862328902995</v>
      </c>
      <c r="Q39" s="9"/>
    </row>
    <row r="40" spans="1:120">
      <c r="A40" s="12"/>
      <c r="B40" s="25">
        <v>362</v>
      </c>
      <c r="C40" s="20" t="s">
        <v>50</v>
      </c>
      <c r="D40" s="47">
        <v>28128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4"/>
        <v>28128</v>
      </c>
      <c r="P40" s="46">
        <f>(O40/P$49)</f>
        <v>5.5798452687958742</v>
      </c>
      <c r="Q40" s="9"/>
    </row>
    <row r="41" spans="1:120">
      <c r="A41" s="12"/>
      <c r="B41" s="25">
        <v>364</v>
      </c>
      <c r="C41" s="20" t="s">
        <v>108</v>
      </c>
      <c r="D41" s="47">
        <v>84350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4"/>
        <v>84350</v>
      </c>
      <c r="P41" s="46">
        <f>(O41/P$49)</f>
        <v>16.73279111287443</v>
      </c>
      <c r="Q41" s="9"/>
    </row>
    <row r="42" spans="1:120">
      <c r="A42" s="12"/>
      <c r="B42" s="25">
        <v>368</v>
      </c>
      <c r="C42" s="20" t="s">
        <v>51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74637</v>
      </c>
      <c r="L42" s="47">
        <v>0</v>
      </c>
      <c r="M42" s="47">
        <v>0</v>
      </c>
      <c r="N42" s="47">
        <v>0</v>
      </c>
      <c r="O42" s="47">
        <f t="shared" si="4"/>
        <v>74637</v>
      </c>
      <c r="P42" s="46">
        <f>(O42/P$49)</f>
        <v>14.805990874826424</v>
      </c>
      <c r="Q42" s="9"/>
    </row>
    <row r="43" spans="1:120">
      <c r="A43" s="12"/>
      <c r="B43" s="25">
        <v>369.3</v>
      </c>
      <c r="C43" s="20" t="s">
        <v>139</v>
      </c>
      <c r="D43" s="47">
        <v>21593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>SUM(D43:N43)</f>
        <v>21593</v>
      </c>
      <c r="P43" s="46">
        <f>(O43/P$49)</f>
        <v>4.2834755008926804</v>
      </c>
      <c r="Q43" s="9"/>
    </row>
    <row r="44" spans="1:120">
      <c r="A44" s="12"/>
      <c r="B44" s="25">
        <v>369.9</v>
      </c>
      <c r="C44" s="20" t="s">
        <v>52</v>
      </c>
      <c r="D44" s="47">
        <v>3832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4"/>
        <v>3832</v>
      </c>
      <c r="P44" s="46">
        <f>(O44/P$49)</f>
        <v>0.76016663360444359</v>
      </c>
      <c r="Q44" s="9"/>
    </row>
    <row r="45" spans="1:120" ht="15.75">
      <c r="A45" s="29" t="s">
        <v>37</v>
      </c>
      <c r="B45" s="30"/>
      <c r="C45" s="31"/>
      <c r="D45" s="32">
        <f>SUM(D46:D46)</f>
        <v>126000</v>
      </c>
      <c r="E45" s="32">
        <f>SUM(E46:E46)</f>
        <v>0</v>
      </c>
      <c r="F45" s="32">
        <f>SUM(F46:F46)</f>
        <v>0</v>
      </c>
      <c r="G45" s="32">
        <f>SUM(G46:G46)</f>
        <v>0</v>
      </c>
      <c r="H45" s="32">
        <f>SUM(H46:H46)</f>
        <v>0</v>
      </c>
      <c r="I45" s="32">
        <f>SUM(I46:I46)</f>
        <v>0</v>
      </c>
      <c r="J45" s="32">
        <f>SUM(J46:J46)</f>
        <v>0</v>
      </c>
      <c r="K45" s="32">
        <f>SUM(K46:K46)</f>
        <v>0</v>
      </c>
      <c r="L45" s="32">
        <f>SUM(L46:L46)</f>
        <v>0</v>
      </c>
      <c r="M45" s="32">
        <f>SUM(M46:M46)</f>
        <v>0</v>
      </c>
      <c r="N45" s="32">
        <f>SUM(N46:N46)</f>
        <v>0</v>
      </c>
      <c r="O45" s="32">
        <f t="shared" si="4"/>
        <v>126000</v>
      </c>
      <c r="P45" s="45">
        <f>(O45/P$49)</f>
        <v>24.995040666534418</v>
      </c>
      <c r="Q45" s="9"/>
    </row>
    <row r="46" spans="1:120" ht="15.75" thickBot="1">
      <c r="A46" s="12"/>
      <c r="B46" s="25">
        <v>384</v>
      </c>
      <c r="C46" s="20" t="s">
        <v>78</v>
      </c>
      <c r="D46" s="47">
        <v>126000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4"/>
        <v>126000</v>
      </c>
      <c r="P46" s="46">
        <f>(O46/P$49)</f>
        <v>24.995040666534418</v>
      </c>
      <c r="Q46" s="9"/>
    </row>
    <row r="47" spans="1:120" ht="16.5" thickBot="1">
      <c r="A47" s="14" t="s">
        <v>44</v>
      </c>
      <c r="B47" s="23"/>
      <c r="C47" s="22"/>
      <c r="D47" s="15">
        <f>SUM(D5,D14,D21,D28,D35,D37,D45)</f>
        <v>5356535</v>
      </c>
      <c r="E47" s="15">
        <f>SUM(E5,E14,E21,E28,E35,E37,E45)</f>
        <v>0</v>
      </c>
      <c r="F47" s="15">
        <f>SUM(F5,F14,F21,F28,F35,F37,F45)</f>
        <v>0</v>
      </c>
      <c r="G47" s="15">
        <f>SUM(G5,G14,G21,G28,G35,G37,G45)</f>
        <v>0</v>
      </c>
      <c r="H47" s="15">
        <f>SUM(H5,H14,H21,H28,H35,H37,H45)</f>
        <v>0</v>
      </c>
      <c r="I47" s="15">
        <f>SUM(I5,I14,I21,I28,I35,I37,I45)</f>
        <v>4500158</v>
      </c>
      <c r="J47" s="15">
        <f>SUM(J5,J14,J21,J28,J35,J37,J45)</f>
        <v>0</v>
      </c>
      <c r="K47" s="15">
        <f>SUM(K5,K14,K21,K28,K35,K37,K45)</f>
        <v>-234547</v>
      </c>
      <c r="L47" s="15">
        <f>SUM(L5,L14,L21,L28,L35,L37,L45)</f>
        <v>0</v>
      </c>
      <c r="M47" s="15">
        <f>SUM(M5,M14,M21,M28,M35,M37,M45)</f>
        <v>0</v>
      </c>
      <c r="N47" s="15">
        <f>SUM(N5,N14,N21,N28,N35,N37,N45)</f>
        <v>0</v>
      </c>
      <c r="O47" s="15">
        <f>SUM(D47:N47)</f>
        <v>9622146</v>
      </c>
      <c r="P47" s="38">
        <f>(O47/P$49)</f>
        <v>1908.7772267407261</v>
      </c>
      <c r="Q47" s="6"/>
      <c r="R47" s="2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</row>
    <row r="48" spans="1:120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9"/>
    </row>
    <row r="49" spans="1:16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42"/>
      <c r="M49" s="48" t="s">
        <v>144</v>
      </c>
      <c r="N49" s="48"/>
      <c r="O49" s="48"/>
      <c r="P49" s="43">
        <v>5041</v>
      </c>
    </row>
    <row r="50" spans="1:16">
      <c r="A50" s="49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1"/>
    </row>
    <row r="51" spans="1:16" ht="15.75" customHeight="1" thickBot="1">
      <c r="A51" s="52" t="s">
        <v>74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4"/>
    </row>
  </sheetData>
  <mergeCells count="10">
    <mergeCell ref="M49:O49"/>
    <mergeCell ref="A50:P50"/>
    <mergeCell ref="A51:P5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59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9"/>
      <c r="M3" s="36"/>
      <c r="N3" s="37"/>
      <c r="O3" s="70" t="s">
        <v>64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1399115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26276</v>
      </c>
      <c r="L5" s="27">
        <f t="shared" si="0"/>
        <v>0</v>
      </c>
      <c r="M5" s="27">
        <f t="shared" si="0"/>
        <v>0</v>
      </c>
      <c r="N5" s="28">
        <f>SUM(D5:M5)</f>
        <v>1425391</v>
      </c>
      <c r="O5" s="33">
        <f t="shared" ref="O5:O51" si="1">(N5/O$53)</f>
        <v>305.28828442921395</v>
      </c>
      <c r="P5" s="6"/>
    </row>
    <row r="6" spans="1:133">
      <c r="A6" s="12"/>
      <c r="B6" s="25">
        <v>311</v>
      </c>
      <c r="C6" s="20" t="s">
        <v>2</v>
      </c>
      <c r="D6" s="47">
        <v>513393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513393</v>
      </c>
      <c r="O6" s="46">
        <f t="shared" si="1"/>
        <v>109.95780681088027</v>
      </c>
      <c r="P6" s="9"/>
    </row>
    <row r="7" spans="1:133">
      <c r="A7" s="12"/>
      <c r="B7" s="25">
        <v>312.41000000000003</v>
      </c>
      <c r="C7" s="20" t="s">
        <v>11</v>
      </c>
      <c r="D7" s="47">
        <v>188247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4" si="2">SUM(D7:M7)</f>
        <v>188247</v>
      </c>
      <c r="O7" s="46">
        <f t="shared" si="1"/>
        <v>40.31848361533519</v>
      </c>
      <c r="P7" s="9"/>
    </row>
    <row r="8" spans="1:133">
      <c r="A8" s="12"/>
      <c r="B8" s="25">
        <v>312.42</v>
      </c>
      <c r="C8" s="20" t="s">
        <v>10</v>
      </c>
      <c r="D8" s="47">
        <v>39883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39883</v>
      </c>
      <c r="O8" s="46">
        <f t="shared" si="1"/>
        <v>8.5420860998072392</v>
      </c>
      <c r="P8" s="9"/>
    </row>
    <row r="9" spans="1:133">
      <c r="A9" s="12"/>
      <c r="B9" s="25">
        <v>312.51</v>
      </c>
      <c r="C9" s="20" t="s">
        <v>66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26276</v>
      </c>
      <c r="L9" s="47">
        <v>0</v>
      </c>
      <c r="M9" s="47">
        <v>0</v>
      </c>
      <c r="N9" s="47">
        <f>SUM(D9:M9)</f>
        <v>26276</v>
      </c>
      <c r="O9" s="46">
        <f t="shared" si="1"/>
        <v>5.62775754979653</v>
      </c>
      <c r="P9" s="9"/>
    </row>
    <row r="10" spans="1:133">
      <c r="A10" s="12"/>
      <c r="B10" s="25">
        <v>312.60000000000002</v>
      </c>
      <c r="C10" s="20" t="s">
        <v>12</v>
      </c>
      <c r="D10" s="47">
        <v>289951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289951</v>
      </c>
      <c r="O10" s="46">
        <f t="shared" si="1"/>
        <v>62.101306489612334</v>
      </c>
      <c r="P10" s="9"/>
    </row>
    <row r="11" spans="1:133">
      <c r="A11" s="12"/>
      <c r="B11" s="25">
        <v>314.10000000000002</v>
      </c>
      <c r="C11" s="20" t="s">
        <v>13</v>
      </c>
      <c r="D11" s="47">
        <v>172992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172992</v>
      </c>
      <c r="O11" s="46">
        <f t="shared" si="1"/>
        <v>37.051188691368601</v>
      </c>
      <c r="P11" s="9"/>
    </row>
    <row r="12" spans="1:133">
      <c r="A12" s="12"/>
      <c r="B12" s="25">
        <v>314.8</v>
      </c>
      <c r="C12" s="20" t="s">
        <v>14</v>
      </c>
      <c r="D12" s="47">
        <v>23016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23016</v>
      </c>
      <c r="O12" s="46">
        <f t="shared" si="1"/>
        <v>4.9295352323838078</v>
      </c>
      <c r="P12" s="9"/>
    </row>
    <row r="13" spans="1:133">
      <c r="A13" s="12"/>
      <c r="B13" s="25">
        <v>315</v>
      </c>
      <c r="C13" s="20" t="s">
        <v>81</v>
      </c>
      <c r="D13" s="47">
        <v>156303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156303</v>
      </c>
      <c r="O13" s="46">
        <f t="shared" si="1"/>
        <v>33.476761619190405</v>
      </c>
      <c r="P13" s="9"/>
    </row>
    <row r="14" spans="1:133">
      <c r="A14" s="12"/>
      <c r="B14" s="25">
        <v>316</v>
      </c>
      <c r="C14" s="20" t="s">
        <v>82</v>
      </c>
      <c r="D14" s="47">
        <v>15330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15330</v>
      </c>
      <c r="O14" s="46">
        <f t="shared" si="1"/>
        <v>3.28335832083958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SUM(D16:D19)</f>
        <v>1053393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8" si="4">SUM(D15:M15)</f>
        <v>1053393</v>
      </c>
      <c r="O15" s="45">
        <f t="shared" si="1"/>
        <v>225.61426429642322</v>
      </c>
      <c r="P15" s="10"/>
    </row>
    <row r="16" spans="1:133">
      <c r="A16" s="12"/>
      <c r="B16" s="25">
        <v>322</v>
      </c>
      <c r="C16" s="20" t="s">
        <v>0</v>
      </c>
      <c r="D16" s="47">
        <v>21920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21920</v>
      </c>
      <c r="O16" s="46">
        <f t="shared" si="1"/>
        <v>4.6947954594131502</v>
      </c>
      <c r="P16" s="9"/>
    </row>
    <row r="17" spans="1:16">
      <c r="A17" s="12"/>
      <c r="B17" s="25">
        <v>323.10000000000002</v>
      </c>
      <c r="C17" s="20" t="s">
        <v>18</v>
      </c>
      <c r="D17" s="47">
        <v>276535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276535</v>
      </c>
      <c r="O17" s="46">
        <f t="shared" si="1"/>
        <v>59.227886056971514</v>
      </c>
      <c r="P17" s="9"/>
    </row>
    <row r="18" spans="1:16">
      <c r="A18" s="12"/>
      <c r="B18" s="25">
        <v>323.7</v>
      </c>
      <c r="C18" s="20" t="s">
        <v>19</v>
      </c>
      <c r="D18" s="47">
        <v>6303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6303</v>
      </c>
      <c r="O18" s="46">
        <f t="shared" si="1"/>
        <v>1.3499678732062541</v>
      </c>
      <c r="P18" s="9"/>
    </row>
    <row r="19" spans="1:16">
      <c r="A19" s="12"/>
      <c r="B19" s="25">
        <v>325.2</v>
      </c>
      <c r="C19" s="20" t="s">
        <v>20</v>
      </c>
      <c r="D19" s="47">
        <v>748635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748635</v>
      </c>
      <c r="O19" s="46">
        <f t="shared" si="1"/>
        <v>160.34161490683229</v>
      </c>
      <c r="P19" s="9"/>
    </row>
    <row r="20" spans="1:16" ht="15.75">
      <c r="A20" s="29" t="s">
        <v>22</v>
      </c>
      <c r="B20" s="30"/>
      <c r="C20" s="31"/>
      <c r="D20" s="32">
        <f t="shared" ref="D20:M20" si="5">SUM(D21:D27)</f>
        <v>686950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686950</v>
      </c>
      <c r="O20" s="45">
        <f t="shared" si="1"/>
        <v>147.13000642535874</v>
      </c>
      <c r="P20" s="10"/>
    </row>
    <row r="21" spans="1:16">
      <c r="A21" s="12"/>
      <c r="B21" s="25">
        <v>331.2</v>
      </c>
      <c r="C21" s="20" t="s">
        <v>21</v>
      </c>
      <c r="D21" s="47">
        <v>9589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9589</v>
      </c>
      <c r="O21" s="46">
        <f t="shared" si="1"/>
        <v>2.05375883486828</v>
      </c>
      <c r="P21" s="9"/>
    </row>
    <row r="22" spans="1:16">
      <c r="A22" s="12"/>
      <c r="B22" s="25">
        <v>331.7</v>
      </c>
      <c r="C22" s="20" t="s">
        <v>83</v>
      </c>
      <c r="D22" s="47">
        <v>392298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392298</v>
      </c>
      <c r="O22" s="46">
        <f t="shared" si="1"/>
        <v>84.021846219747275</v>
      </c>
      <c r="P22" s="9"/>
    </row>
    <row r="23" spans="1:16">
      <c r="A23" s="12"/>
      <c r="B23" s="25">
        <v>335.12</v>
      </c>
      <c r="C23" s="20" t="s">
        <v>84</v>
      </c>
      <c r="D23" s="47">
        <v>107875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107875</v>
      </c>
      <c r="O23" s="46">
        <f t="shared" si="1"/>
        <v>23.104519168986936</v>
      </c>
      <c r="P23" s="9"/>
    </row>
    <row r="24" spans="1:16">
      <c r="A24" s="12"/>
      <c r="B24" s="25">
        <v>335.14</v>
      </c>
      <c r="C24" s="20" t="s">
        <v>85</v>
      </c>
      <c r="D24" s="47">
        <v>7350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7350</v>
      </c>
      <c r="O24" s="46">
        <f t="shared" si="1"/>
        <v>1.5742128935532234</v>
      </c>
      <c r="P24" s="9"/>
    </row>
    <row r="25" spans="1:16">
      <c r="A25" s="12"/>
      <c r="B25" s="25">
        <v>335.15</v>
      </c>
      <c r="C25" s="20" t="s">
        <v>86</v>
      </c>
      <c r="D25" s="47">
        <v>8338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8338</v>
      </c>
      <c r="O25" s="46">
        <f t="shared" si="1"/>
        <v>1.7858213750267724</v>
      </c>
      <c r="P25" s="9"/>
    </row>
    <row r="26" spans="1:16">
      <c r="A26" s="12"/>
      <c r="B26" s="25">
        <v>335.18</v>
      </c>
      <c r="C26" s="20" t="s">
        <v>87</v>
      </c>
      <c r="D26" s="47">
        <v>161139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161139</v>
      </c>
      <c r="O26" s="46">
        <f t="shared" si="1"/>
        <v>34.512529449560937</v>
      </c>
      <c r="P26" s="9"/>
    </row>
    <row r="27" spans="1:16">
      <c r="A27" s="12"/>
      <c r="B27" s="25">
        <v>335.49</v>
      </c>
      <c r="C27" s="20" t="s">
        <v>29</v>
      </c>
      <c r="D27" s="47">
        <v>361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361</v>
      </c>
      <c r="O27" s="46">
        <f t="shared" si="1"/>
        <v>7.7318483615335193E-2</v>
      </c>
      <c r="P27" s="9"/>
    </row>
    <row r="28" spans="1:16" ht="15.75">
      <c r="A28" s="29" t="s">
        <v>35</v>
      </c>
      <c r="B28" s="30"/>
      <c r="C28" s="31"/>
      <c r="D28" s="32">
        <f t="shared" ref="D28:M28" si="6">SUM(D29:D34)</f>
        <v>430600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2079086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2509686</v>
      </c>
      <c r="O28" s="45">
        <f t="shared" si="1"/>
        <v>537.52109659455982</v>
      </c>
      <c r="P28" s="10"/>
    </row>
    <row r="29" spans="1:16">
      <c r="A29" s="12"/>
      <c r="B29" s="25">
        <v>342.2</v>
      </c>
      <c r="C29" s="20" t="s">
        <v>38</v>
      </c>
      <c r="D29" s="47">
        <v>267627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34" si="7">SUM(D29:M29)</f>
        <v>267627</v>
      </c>
      <c r="O29" s="46">
        <f t="shared" si="1"/>
        <v>57.319982865710003</v>
      </c>
      <c r="P29" s="9"/>
    </row>
    <row r="30" spans="1:16">
      <c r="A30" s="12"/>
      <c r="B30" s="25">
        <v>343.3</v>
      </c>
      <c r="C30" s="20" t="s">
        <v>39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1341527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1341527</v>
      </c>
      <c r="O30" s="46">
        <f t="shared" si="1"/>
        <v>287.32640822445921</v>
      </c>
      <c r="P30" s="9"/>
    </row>
    <row r="31" spans="1:16">
      <c r="A31" s="12"/>
      <c r="B31" s="25">
        <v>343.4</v>
      </c>
      <c r="C31" s="20" t="s">
        <v>40</v>
      </c>
      <c r="D31" s="47">
        <v>40618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40618</v>
      </c>
      <c r="O31" s="46">
        <f t="shared" si="1"/>
        <v>8.6995073891625623</v>
      </c>
      <c r="P31" s="9"/>
    </row>
    <row r="32" spans="1:16">
      <c r="A32" s="12"/>
      <c r="B32" s="25">
        <v>343.5</v>
      </c>
      <c r="C32" s="20" t="s">
        <v>41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737559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737559</v>
      </c>
      <c r="O32" s="46">
        <f t="shared" si="1"/>
        <v>157.96937245662883</v>
      </c>
      <c r="P32" s="9"/>
    </row>
    <row r="33" spans="1:16">
      <c r="A33" s="12"/>
      <c r="B33" s="25">
        <v>344.9</v>
      </c>
      <c r="C33" s="20" t="s">
        <v>88</v>
      </c>
      <c r="D33" s="47">
        <v>29875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29875</v>
      </c>
      <c r="O33" s="46">
        <f t="shared" si="1"/>
        <v>6.3985864210751764</v>
      </c>
      <c r="P33" s="9"/>
    </row>
    <row r="34" spans="1:16">
      <c r="A34" s="12"/>
      <c r="B34" s="25">
        <v>346.4</v>
      </c>
      <c r="C34" s="20" t="s">
        <v>43</v>
      </c>
      <c r="D34" s="47">
        <v>92480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92480</v>
      </c>
      <c r="O34" s="46">
        <f t="shared" si="1"/>
        <v>19.807239237524094</v>
      </c>
      <c r="P34" s="9"/>
    </row>
    <row r="35" spans="1:16" ht="15.75">
      <c r="A35" s="29" t="s">
        <v>36</v>
      </c>
      <c r="B35" s="30"/>
      <c r="C35" s="31"/>
      <c r="D35" s="32">
        <f t="shared" ref="D35:M35" si="8">SUM(D36:D37)</f>
        <v>16261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ref="N35:N51" si="9">SUM(D35:M35)</f>
        <v>16261</v>
      </c>
      <c r="O35" s="45">
        <f t="shared" si="1"/>
        <v>3.4827586206896552</v>
      </c>
      <c r="P35" s="10"/>
    </row>
    <row r="36" spans="1:16">
      <c r="A36" s="13"/>
      <c r="B36" s="39">
        <v>351.1</v>
      </c>
      <c r="C36" s="21" t="s">
        <v>46</v>
      </c>
      <c r="D36" s="47">
        <v>6512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9"/>
        <v>6512</v>
      </c>
      <c r="O36" s="46">
        <f t="shared" si="1"/>
        <v>1.3947312058256587</v>
      </c>
      <c r="P36" s="9"/>
    </row>
    <row r="37" spans="1:16">
      <c r="A37" s="13"/>
      <c r="B37" s="39">
        <v>354</v>
      </c>
      <c r="C37" s="21" t="s">
        <v>47</v>
      </c>
      <c r="D37" s="47">
        <v>9749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9"/>
        <v>9749</v>
      </c>
      <c r="O37" s="46">
        <f t="shared" si="1"/>
        <v>2.0880274148639968</v>
      </c>
      <c r="P37" s="9"/>
    </row>
    <row r="38" spans="1:16" ht="15.75">
      <c r="A38" s="29" t="s">
        <v>3</v>
      </c>
      <c r="B38" s="30"/>
      <c r="C38" s="31"/>
      <c r="D38" s="32">
        <f t="shared" ref="D38:M38" si="10">SUM(D39:D44)</f>
        <v>445272</v>
      </c>
      <c r="E38" s="32">
        <f t="shared" si="10"/>
        <v>0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0</v>
      </c>
      <c r="J38" s="32">
        <f t="shared" si="10"/>
        <v>0</v>
      </c>
      <c r="K38" s="32">
        <f t="shared" si="10"/>
        <v>130291</v>
      </c>
      <c r="L38" s="32">
        <f t="shared" si="10"/>
        <v>0</v>
      </c>
      <c r="M38" s="32">
        <f t="shared" si="10"/>
        <v>0</v>
      </c>
      <c r="N38" s="32">
        <f t="shared" si="9"/>
        <v>575563</v>
      </c>
      <c r="O38" s="45">
        <f t="shared" si="1"/>
        <v>123.27329192546584</v>
      </c>
      <c r="P38" s="10"/>
    </row>
    <row r="39" spans="1:16">
      <c r="A39" s="12"/>
      <c r="B39" s="25">
        <v>361.1</v>
      </c>
      <c r="C39" s="20" t="s">
        <v>48</v>
      </c>
      <c r="D39" s="47">
        <v>1953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9"/>
        <v>1953</v>
      </c>
      <c r="O39" s="46">
        <f t="shared" si="1"/>
        <v>0.41829085457271364</v>
      </c>
      <c r="P39" s="9"/>
    </row>
    <row r="40" spans="1:16">
      <c r="A40" s="12"/>
      <c r="B40" s="25">
        <v>361.3</v>
      </c>
      <c r="C40" s="20" t="s">
        <v>49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109347</v>
      </c>
      <c r="L40" s="47">
        <v>0</v>
      </c>
      <c r="M40" s="47">
        <v>0</v>
      </c>
      <c r="N40" s="47">
        <f t="shared" si="9"/>
        <v>109347</v>
      </c>
      <c r="O40" s="46">
        <f t="shared" si="1"/>
        <v>23.419790104947527</v>
      </c>
      <c r="P40" s="9"/>
    </row>
    <row r="41" spans="1:16">
      <c r="A41" s="12"/>
      <c r="B41" s="25">
        <v>362</v>
      </c>
      <c r="C41" s="20" t="s">
        <v>50</v>
      </c>
      <c r="D41" s="47">
        <v>26341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9"/>
        <v>26341</v>
      </c>
      <c r="O41" s="46">
        <f t="shared" si="1"/>
        <v>5.6416791604197902</v>
      </c>
      <c r="P41" s="9"/>
    </row>
    <row r="42" spans="1:16">
      <c r="A42" s="12"/>
      <c r="B42" s="25">
        <v>366</v>
      </c>
      <c r="C42" s="20" t="s">
        <v>72</v>
      </c>
      <c r="D42" s="47">
        <v>390300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9"/>
        <v>390300</v>
      </c>
      <c r="O42" s="46">
        <f t="shared" si="1"/>
        <v>83.593917327050761</v>
      </c>
      <c r="P42" s="9"/>
    </row>
    <row r="43" spans="1:16">
      <c r="A43" s="12"/>
      <c r="B43" s="25">
        <v>368</v>
      </c>
      <c r="C43" s="20" t="s">
        <v>51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20944</v>
      </c>
      <c r="L43" s="47">
        <v>0</v>
      </c>
      <c r="M43" s="47">
        <v>0</v>
      </c>
      <c r="N43" s="47">
        <f t="shared" si="9"/>
        <v>20944</v>
      </c>
      <c r="O43" s="46">
        <f t="shared" si="1"/>
        <v>4.4857571214392804</v>
      </c>
      <c r="P43" s="9"/>
    </row>
    <row r="44" spans="1:16">
      <c r="A44" s="12"/>
      <c r="B44" s="25">
        <v>369.9</v>
      </c>
      <c r="C44" s="20" t="s">
        <v>52</v>
      </c>
      <c r="D44" s="47">
        <v>26678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26678</v>
      </c>
      <c r="O44" s="46">
        <f t="shared" si="1"/>
        <v>5.713857357035768</v>
      </c>
      <c r="P44" s="9"/>
    </row>
    <row r="45" spans="1:16" ht="15.75">
      <c r="A45" s="29" t="s">
        <v>37</v>
      </c>
      <c r="B45" s="30"/>
      <c r="C45" s="31"/>
      <c r="D45" s="32">
        <f t="shared" ref="D45:M45" si="11">SUM(D46:D50)</f>
        <v>301000</v>
      </c>
      <c r="E45" s="32">
        <f t="shared" si="11"/>
        <v>0</v>
      </c>
      <c r="F45" s="32">
        <f t="shared" si="11"/>
        <v>0</v>
      </c>
      <c r="G45" s="32">
        <f t="shared" si="11"/>
        <v>0</v>
      </c>
      <c r="H45" s="32">
        <f t="shared" si="11"/>
        <v>0</v>
      </c>
      <c r="I45" s="32">
        <f t="shared" si="11"/>
        <v>3407251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0</v>
      </c>
      <c r="N45" s="32">
        <f t="shared" si="9"/>
        <v>3708251</v>
      </c>
      <c r="O45" s="45">
        <f t="shared" si="1"/>
        <v>794.22810023559646</v>
      </c>
      <c r="P45" s="9"/>
    </row>
    <row r="46" spans="1:16">
      <c r="A46" s="12"/>
      <c r="B46" s="25">
        <v>384</v>
      </c>
      <c r="C46" s="20" t="s">
        <v>78</v>
      </c>
      <c r="D46" s="47">
        <v>301000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301000</v>
      </c>
      <c r="O46" s="46">
        <f t="shared" si="1"/>
        <v>64.467766116941533</v>
      </c>
      <c r="P46" s="9"/>
    </row>
    <row r="47" spans="1:16">
      <c r="A47" s="12"/>
      <c r="B47" s="25">
        <v>389.1</v>
      </c>
      <c r="C47" s="20" t="s">
        <v>89</v>
      </c>
      <c r="D47" s="47">
        <v>0</v>
      </c>
      <c r="E47" s="47">
        <v>0</v>
      </c>
      <c r="F47" s="47">
        <v>0</v>
      </c>
      <c r="G47" s="47">
        <v>0</v>
      </c>
      <c r="H47" s="47">
        <v>0</v>
      </c>
      <c r="I47" s="47">
        <v>8367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8367</v>
      </c>
      <c r="O47" s="46">
        <f t="shared" si="1"/>
        <v>1.7920325551509959</v>
      </c>
      <c r="P47" s="9"/>
    </row>
    <row r="48" spans="1:16">
      <c r="A48" s="12"/>
      <c r="B48" s="25">
        <v>389.2</v>
      </c>
      <c r="C48" s="20" t="s">
        <v>90</v>
      </c>
      <c r="D48" s="47">
        <v>0</v>
      </c>
      <c r="E48" s="47">
        <v>0</v>
      </c>
      <c r="F48" s="47">
        <v>0</v>
      </c>
      <c r="G48" s="47">
        <v>0</v>
      </c>
      <c r="H48" s="47">
        <v>0</v>
      </c>
      <c r="I48" s="47">
        <v>3040143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3040143</v>
      </c>
      <c r="O48" s="46">
        <f t="shared" si="1"/>
        <v>651.13364746198329</v>
      </c>
      <c r="P48" s="9"/>
    </row>
    <row r="49" spans="1:119">
      <c r="A49" s="12"/>
      <c r="B49" s="25">
        <v>389.7</v>
      </c>
      <c r="C49" s="20" t="s">
        <v>91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  <c r="I49" s="47">
        <v>300000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300000</v>
      </c>
      <c r="O49" s="46">
        <f t="shared" si="1"/>
        <v>64.253587491968304</v>
      </c>
      <c r="P49" s="9"/>
    </row>
    <row r="50" spans="1:119" ht="15.75" thickBot="1">
      <c r="A50" s="12"/>
      <c r="B50" s="25">
        <v>389.8</v>
      </c>
      <c r="C50" s="20" t="s">
        <v>92</v>
      </c>
      <c r="D50" s="47">
        <v>0</v>
      </c>
      <c r="E50" s="47">
        <v>0</v>
      </c>
      <c r="F50" s="47">
        <v>0</v>
      </c>
      <c r="G50" s="47">
        <v>0</v>
      </c>
      <c r="H50" s="47">
        <v>0</v>
      </c>
      <c r="I50" s="47">
        <v>58741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58741</v>
      </c>
      <c r="O50" s="46">
        <f t="shared" si="1"/>
        <v>12.581066609552368</v>
      </c>
      <c r="P50" s="9"/>
    </row>
    <row r="51" spans="1:119" ht="16.5" thickBot="1">
      <c r="A51" s="14" t="s">
        <v>44</v>
      </c>
      <c r="B51" s="23"/>
      <c r="C51" s="22"/>
      <c r="D51" s="15">
        <f t="shared" ref="D51:M51" si="12">SUM(D5,D15,D20,D28,D35,D38,D45)</f>
        <v>4332591</v>
      </c>
      <c r="E51" s="15">
        <f t="shared" si="12"/>
        <v>0</v>
      </c>
      <c r="F51" s="15">
        <f t="shared" si="12"/>
        <v>0</v>
      </c>
      <c r="G51" s="15">
        <f t="shared" si="12"/>
        <v>0</v>
      </c>
      <c r="H51" s="15">
        <f t="shared" si="12"/>
        <v>0</v>
      </c>
      <c r="I51" s="15">
        <f t="shared" si="12"/>
        <v>5486337</v>
      </c>
      <c r="J51" s="15">
        <f t="shared" si="12"/>
        <v>0</v>
      </c>
      <c r="K51" s="15">
        <f t="shared" si="12"/>
        <v>156567</v>
      </c>
      <c r="L51" s="15">
        <f t="shared" si="12"/>
        <v>0</v>
      </c>
      <c r="M51" s="15">
        <f t="shared" si="12"/>
        <v>0</v>
      </c>
      <c r="N51" s="15">
        <f t="shared" si="9"/>
        <v>9975495</v>
      </c>
      <c r="O51" s="38">
        <f t="shared" si="1"/>
        <v>2136.5378025273076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48" t="s">
        <v>93</v>
      </c>
      <c r="M53" s="48"/>
      <c r="N53" s="48"/>
      <c r="O53" s="43">
        <v>4669</v>
      </c>
    </row>
    <row r="54" spans="1:119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1"/>
    </row>
    <row r="55" spans="1:119" ht="15.75" customHeight="1" thickBot="1">
      <c r="A55" s="52" t="s">
        <v>74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4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59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9"/>
      <c r="M3" s="36"/>
      <c r="N3" s="37"/>
      <c r="O3" s="70" t="s">
        <v>64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1402932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25343</v>
      </c>
      <c r="L5" s="27">
        <f t="shared" si="0"/>
        <v>0</v>
      </c>
      <c r="M5" s="27">
        <f t="shared" si="0"/>
        <v>0</v>
      </c>
      <c r="N5" s="28">
        <f>SUM(D5:M5)</f>
        <v>1428275</v>
      </c>
      <c r="O5" s="33">
        <f t="shared" ref="O5:O47" si="1">(N5/O$49)</f>
        <v>308.549362713329</v>
      </c>
      <c r="P5" s="6"/>
    </row>
    <row r="6" spans="1:133">
      <c r="A6" s="12"/>
      <c r="B6" s="25">
        <v>311</v>
      </c>
      <c r="C6" s="20" t="s">
        <v>2</v>
      </c>
      <c r="D6" s="47">
        <v>518969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518969</v>
      </c>
      <c r="O6" s="46">
        <f t="shared" si="1"/>
        <v>112.11255130697775</v>
      </c>
      <c r="P6" s="9"/>
    </row>
    <row r="7" spans="1:133">
      <c r="A7" s="12"/>
      <c r="B7" s="25">
        <v>312.41000000000003</v>
      </c>
      <c r="C7" s="20" t="s">
        <v>11</v>
      </c>
      <c r="D7" s="47">
        <v>191131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4" si="2">SUM(D7:M7)</f>
        <v>191131</v>
      </c>
      <c r="O7" s="46">
        <f t="shared" si="1"/>
        <v>41.289911427954202</v>
      </c>
      <c r="P7" s="9"/>
    </row>
    <row r="8" spans="1:133">
      <c r="A8" s="12"/>
      <c r="B8" s="25">
        <v>312.42</v>
      </c>
      <c r="C8" s="20" t="s">
        <v>10</v>
      </c>
      <c r="D8" s="47">
        <v>40639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40639</v>
      </c>
      <c r="O8" s="46">
        <f t="shared" si="1"/>
        <v>8.7792179736444158</v>
      </c>
      <c r="P8" s="9"/>
    </row>
    <row r="9" spans="1:133">
      <c r="A9" s="12"/>
      <c r="B9" s="25">
        <v>312.51</v>
      </c>
      <c r="C9" s="20" t="s">
        <v>69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25343</v>
      </c>
      <c r="L9" s="47">
        <v>0</v>
      </c>
      <c r="M9" s="47">
        <v>0</v>
      </c>
      <c r="N9" s="47">
        <f>SUM(D9:M9)</f>
        <v>25343</v>
      </c>
      <c r="O9" s="46">
        <f t="shared" si="1"/>
        <v>5.4748325772305035</v>
      </c>
      <c r="P9" s="9"/>
    </row>
    <row r="10" spans="1:133">
      <c r="A10" s="12"/>
      <c r="B10" s="25">
        <v>312.60000000000002</v>
      </c>
      <c r="C10" s="20" t="s">
        <v>12</v>
      </c>
      <c r="D10" s="47">
        <v>279716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279716</v>
      </c>
      <c r="O10" s="46">
        <f t="shared" si="1"/>
        <v>60.426874054871462</v>
      </c>
      <c r="P10" s="9"/>
    </row>
    <row r="11" spans="1:133">
      <c r="A11" s="12"/>
      <c r="B11" s="25">
        <v>314.10000000000002</v>
      </c>
      <c r="C11" s="20" t="s">
        <v>13</v>
      </c>
      <c r="D11" s="47">
        <v>167632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167632</v>
      </c>
      <c r="O11" s="46">
        <f t="shared" si="1"/>
        <v>36.213437027435731</v>
      </c>
      <c r="P11" s="9"/>
    </row>
    <row r="12" spans="1:133">
      <c r="A12" s="12"/>
      <c r="B12" s="25">
        <v>314.8</v>
      </c>
      <c r="C12" s="20" t="s">
        <v>14</v>
      </c>
      <c r="D12" s="47">
        <v>29253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29253</v>
      </c>
      <c r="O12" s="46">
        <f t="shared" si="1"/>
        <v>6.3195074530136095</v>
      </c>
      <c r="P12" s="9"/>
    </row>
    <row r="13" spans="1:133">
      <c r="A13" s="12"/>
      <c r="B13" s="25">
        <v>315</v>
      </c>
      <c r="C13" s="20" t="s">
        <v>15</v>
      </c>
      <c r="D13" s="47">
        <v>153620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153620</v>
      </c>
      <c r="O13" s="46">
        <f t="shared" si="1"/>
        <v>33.18643335493627</v>
      </c>
      <c r="P13" s="9"/>
    </row>
    <row r="14" spans="1:133">
      <c r="A14" s="12"/>
      <c r="B14" s="25">
        <v>316</v>
      </c>
      <c r="C14" s="20" t="s">
        <v>16</v>
      </c>
      <c r="D14" s="47">
        <v>21972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21972</v>
      </c>
      <c r="O14" s="46">
        <f t="shared" si="1"/>
        <v>4.7465975372650684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SUM(D16:D19)</f>
        <v>1052844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6" si="4">SUM(D15:M15)</f>
        <v>1052844</v>
      </c>
      <c r="O15" s="45">
        <f t="shared" si="1"/>
        <v>227.44523655217108</v>
      </c>
      <c r="P15" s="10"/>
    </row>
    <row r="16" spans="1:133">
      <c r="A16" s="12"/>
      <c r="B16" s="25">
        <v>322</v>
      </c>
      <c r="C16" s="20" t="s">
        <v>0</v>
      </c>
      <c r="D16" s="47">
        <v>23382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23382</v>
      </c>
      <c r="O16" s="46">
        <f t="shared" si="1"/>
        <v>5.051198963058976</v>
      </c>
      <c r="P16" s="9"/>
    </row>
    <row r="17" spans="1:16">
      <c r="A17" s="12"/>
      <c r="B17" s="25">
        <v>323.10000000000002</v>
      </c>
      <c r="C17" s="20" t="s">
        <v>18</v>
      </c>
      <c r="D17" s="47">
        <v>292228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292228</v>
      </c>
      <c r="O17" s="46">
        <f t="shared" si="1"/>
        <v>63.129833657377404</v>
      </c>
      <c r="P17" s="9"/>
    </row>
    <row r="18" spans="1:16">
      <c r="A18" s="12"/>
      <c r="B18" s="25">
        <v>323.7</v>
      </c>
      <c r="C18" s="20" t="s">
        <v>19</v>
      </c>
      <c r="D18" s="47">
        <v>7228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7228</v>
      </c>
      <c r="O18" s="46">
        <f t="shared" si="1"/>
        <v>1.5614603586087707</v>
      </c>
      <c r="P18" s="9"/>
    </row>
    <row r="19" spans="1:16">
      <c r="A19" s="12"/>
      <c r="B19" s="25">
        <v>325.2</v>
      </c>
      <c r="C19" s="20" t="s">
        <v>20</v>
      </c>
      <c r="D19" s="47">
        <v>730006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730006</v>
      </c>
      <c r="O19" s="46">
        <f t="shared" si="1"/>
        <v>157.70274357312596</v>
      </c>
      <c r="P19" s="9"/>
    </row>
    <row r="20" spans="1:16" ht="15.75">
      <c r="A20" s="29" t="s">
        <v>22</v>
      </c>
      <c r="B20" s="30"/>
      <c r="C20" s="31"/>
      <c r="D20" s="32">
        <f t="shared" ref="D20:M20" si="5">SUM(D21:D25)</f>
        <v>275754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275754</v>
      </c>
      <c r="O20" s="45">
        <f t="shared" si="1"/>
        <v>59.570965651328578</v>
      </c>
      <c r="P20" s="10"/>
    </row>
    <row r="21" spans="1:16">
      <c r="A21" s="12"/>
      <c r="B21" s="25">
        <v>335.12</v>
      </c>
      <c r="C21" s="20" t="s">
        <v>25</v>
      </c>
      <c r="D21" s="47">
        <v>104416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104416</v>
      </c>
      <c r="O21" s="46">
        <f t="shared" si="1"/>
        <v>22.556923741628861</v>
      </c>
      <c r="P21" s="9"/>
    </row>
    <row r="22" spans="1:16">
      <c r="A22" s="12"/>
      <c r="B22" s="25">
        <v>335.14</v>
      </c>
      <c r="C22" s="20" t="s">
        <v>26</v>
      </c>
      <c r="D22" s="47">
        <v>7379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7379</v>
      </c>
      <c r="O22" s="46">
        <f t="shared" si="1"/>
        <v>1.5940807949881184</v>
      </c>
      <c r="P22" s="9"/>
    </row>
    <row r="23" spans="1:16">
      <c r="A23" s="12"/>
      <c r="B23" s="25">
        <v>335.15</v>
      </c>
      <c r="C23" s="20" t="s">
        <v>27</v>
      </c>
      <c r="D23" s="47">
        <v>3381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3381</v>
      </c>
      <c r="O23" s="46">
        <f t="shared" si="1"/>
        <v>0.73039533376539212</v>
      </c>
      <c r="P23" s="9"/>
    </row>
    <row r="24" spans="1:16">
      <c r="A24" s="12"/>
      <c r="B24" s="25">
        <v>335.18</v>
      </c>
      <c r="C24" s="20" t="s">
        <v>28</v>
      </c>
      <c r="D24" s="47">
        <v>160054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160054</v>
      </c>
      <c r="O24" s="46">
        <f t="shared" si="1"/>
        <v>34.576366385828472</v>
      </c>
      <c r="P24" s="9"/>
    </row>
    <row r="25" spans="1:16">
      <c r="A25" s="12"/>
      <c r="B25" s="25">
        <v>335.49</v>
      </c>
      <c r="C25" s="20" t="s">
        <v>29</v>
      </c>
      <c r="D25" s="47">
        <v>524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524</v>
      </c>
      <c r="O25" s="46">
        <f t="shared" si="1"/>
        <v>0.11319939511773601</v>
      </c>
      <c r="P25" s="9"/>
    </row>
    <row r="26" spans="1:16" ht="15.75">
      <c r="A26" s="29" t="s">
        <v>35</v>
      </c>
      <c r="B26" s="30"/>
      <c r="C26" s="31"/>
      <c r="D26" s="32">
        <f t="shared" ref="D26:M26" si="6">SUM(D27:D32)</f>
        <v>469431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1880148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2349579</v>
      </c>
      <c r="O26" s="45">
        <f t="shared" si="1"/>
        <v>507.57809462086846</v>
      </c>
      <c r="P26" s="10"/>
    </row>
    <row r="27" spans="1:16">
      <c r="A27" s="12"/>
      <c r="B27" s="25">
        <v>342.2</v>
      </c>
      <c r="C27" s="20" t="s">
        <v>38</v>
      </c>
      <c r="D27" s="47">
        <v>311922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32" si="7">SUM(D27:M27)</f>
        <v>311922</v>
      </c>
      <c r="O27" s="46">
        <f t="shared" si="1"/>
        <v>67.384316267012309</v>
      </c>
      <c r="P27" s="9"/>
    </row>
    <row r="28" spans="1:16">
      <c r="A28" s="12"/>
      <c r="B28" s="25">
        <v>343.3</v>
      </c>
      <c r="C28" s="20" t="s">
        <v>39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1169478</v>
      </c>
      <c r="J28" s="47">
        <v>0</v>
      </c>
      <c r="K28" s="47">
        <v>0</v>
      </c>
      <c r="L28" s="47">
        <v>0</v>
      </c>
      <c r="M28" s="47">
        <v>0</v>
      </c>
      <c r="N28" s="47">
        <f t="shared" si="7"/>
        <v>1169478</v>
      </c>
      <c r="O28" s="46">
        <f t="shared" si="1"/>
        <v>252.64160725858716</v>
      </c>
      <c r="P28" s="9"/>
    </row>
    <row r="29" spans="1:16">
      <c r="A29" s="12"/>
      <c r="B29" s="25">
        <v>343.4</v>
      </c>
      <c r="C29" s="20" t="s">
        <v>40</v>
      </c>
      <c r="D29" s="47">
        <v>37345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7"/>
        <v>37345</v>
      </c>
      <c r="O29" s="46">
        <f t="shared" si="1"/>
        <v>8.0676171959386469</v>
      </c>
      <c r="P29" s="9"/>
    </row>
    <row r="30" spans="1:16">
      <c r="A30" s="12"/>
      <c r="B30" s="25">
        <v>343.5</v>
      </c>
      <c r="C30" s="20" t="s">
        <v>41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710670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710670</v>
      </c>
      <c r="O30" s="46">
        <f t="shared" si="1"/>
        <v>153.5255994815295</v>
      </c>
      <c r="P30" s="9"/>
    </row>
    <row r="31" spans="1:16">
      <c r="A31" s="12"/>
      <c r="B31" s="25">
        <v>344.9</v>
      </c>
      <c r="C31" s="20" t="s">
        <v>42</v>
      </c>
      <c r="D31" s="47">
        <v>29005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29005</v>
      </c>
      <c r="O31" s="46">
        <f t="shared" si="1"/>
        <v>6.2659321667746815</v>
      </c>
      <c r="P31" s="9"/>
    </row>
    <row r="32" spans="1:16">
      <c r="A32" s="12"/>
      <c r="B32" s="25">
        <v>346.4</v>
      </c>
      <c r="C32" s="20" t="s">
        <v>43</v>
      </c>
      <c r="D32" s="47">
        <v>91159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91159</v>
      </c>
      <c r="O32" s="46">
        <f t="shared" si="1"/>
        <v>19.693022251026139</v>
      </c>
      <c r="P32" s="9"/>
    </row>
    <row r="33" spans="1:119" ht="15.75">
      <c r="A33" s="29" t="s">
        <v>36</v>
      </c>
      <c r="B33" s="30"/>
      <c r="C33" s="31"/>
      <c r="D33" s="32">
        <f t="shared" ref="D33:M33" si="8">SUM(D34:D35)</f>
        <v>17237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ref="N33:N47" si="9">SUM(D33:M33)</f>
        <v>17237</v>
      </c>
      <c r="O33" s="45">
        <f t="shared" si="1"/>
        <v>3.7236984229855259</v>
      </c>
      <c r="P33" s="10"/>
    </row>
    <row r="34" spans="1:119">
      <c r="A34" s="13"/>
      <c r="B34" s="39">
        <v>351.1</v>
      </c>
      <c r="C34" s="21" t="s">
        <v>46</v>
      </c>
      <c r="D34" s="47">
        <v>8302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9"/>
        <v>8302</v>
      </c>
      <c r="O34" s="46">
        <f t="shared" si="1"/>
        <v>1.7934759127241304</v>
      </c>
      <c r="P34" s="9"/>
    </row>
    <row r="35" spans="1:119">
      <c r="A35" s="13"/>
      <c r="B35" s="39">
        <v>354</v>
      </c>
      <c r="C35" s="21" t="s">
        <v>47</v>
      </c>
      <c r="D35" s="47">
        <v>8935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9"/>
        <v>8935</v>
      </c>
      <c r="O35" s="46">
        <f t="shared" si="1"/>
        <v>1.9302225102613955</v>
      </c>
      <c r="P35" s="9"/>
    </row>
    <row r="36" spans="1:119" ht="15.75">
      <c r="A36" s="29" t="s">
        <v>3</v>
      </c>
      <c r="B36" s="30"/>
      <c r="C36" s="31"/>
      <c r="D36" s="32">
        <f t="shared" ref="D36:M36" si="10">SUM(D37:D41)</f>
        <v>53374</v>
      </c>
      <c r="E36" s="32">
        <f t="shared" si="10"/>
        <v>0</v>
      </c>
      <c r="F36" s="32">
        <f t="shared" si="10"/>
        <v>0</v>
      </c>
      <c r="G36" s="32">
        <f t="shared" si="10"/>
        <v>0</v>
      </c>
      <c r="H36" s="32">
        <f t="shared" si="10"/>
        <v>0</v>
      </c>
      <c r="I36" s="32">
        <f t="shared" si="10"/>
        <v>0</v>
      </c>
      <c r="J36" s="32">
        <f t="shared" si="10"/>
        <v>0</v>
      </c>
      <c r="K36" s="32">
        <f t="shared" si="10"/>
        <v>152157</v>
      </c>
      <c r="L36" s="32">
        <f t="shared" si="10"/>
        <v>0</v>
      </c>
      <c r="M36" s="32">
        <f t="shared" si="10"/>
        <v>0</v>
      </c>
      <c r="N36" s="32">
        <f t="shared" si="9"/>
        <v>205531</v>
      </c>
      <c r="O36" s="45">
        <f t="shared" si="1"/>
        <v>44.400734499891982</v>
      </c>
      <c r="P36" s="10"/>
    </row>
    <row r="37" spans="1:119">
      <c r="A37" s="12"/>
      <c r="B37" s="25">
        <v>361.1</v>
      </c>
      <c r="C37" s="20" t="s">
        <v>48</v>
      </c>
      <c r="D37" s="47">
        <v>1777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9"/>
        <v>1777</v>
      </c>
      <c r="O37" s="46">
        <f t="shared" si="1"/>
        <v>0.38388420825232233</v>
      </c>
      <c r="P37" s="9"/>
    </row>
    <row r="38" spans="1:119">
      <c r="A38" s="12"/>
      <c r="B38" s="25">
        <v>361.3</v>
      </c>
      <c r="C38" s="20" t="s">
        <v>49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127653</v>
      </c>
      <c r="L38" s="47">
        <v>0</v>
      </c>
      <c r="M38" s="47">
        <v>0</v>
      </c>
      <c r="N38" s="47">
        <f t="shared" si="9"/>
        <v>127653</v>
      </c>
      <c r="O38" s="46">
        <f t="shared" si="1"/>
        <v>27.576798444588466</v>
      </c>
      <c r="P38" s="9"/>
    </row>
    <row r="39" spans="1:119">
      <c r="A39" s="12"/>
      <c r="B39" s="25">
        <v>362</v>
      </c>
      <c r="C39" s="20" t="s">
        <v>50</v>
      </c>
      <c r="D39" s="47">
        <v>31621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9"/>
        <v>31621</v>
      </c>
      <c r="O39" s="46">
        <f t="shared" si="1"/>
        <v>6.8310650248433786</v>
      </c>
      <c r="P39" s="9"/>
    </row>
    <row r="40" spans="1:119">
      <c r="A40" s="12"/>
      <c r="B40" s="25">
        <v>368</v>
      </c>
      <c r="C40" s="20" t="s">
        <v>51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24504</v>
      </c>
      <c r="L40" s="47">
        <v>0</v>
      </c>
      <c r="M40" s="47">
        <v>0</v>
      </c>
      <c r="N40" s="47">
        <f t="shared" si="9"/>
        <v>24504</v>
      </c>
      <c r="O40" s="46">
        <f t="shared" si="1"/>
        <v>5.2935839274141285</v>
      </c>
      <c r="P40" s="9"/>
    </row>
    <row r="41" spans="1:119">
      <c r="A41" s="12"/>
      <c r="B41" s="25">
        <v>369.9</v>
      </c>
      <c r="C41" s="20" t="s">
        <v>52</v>
      </c>
      <c r="D41" s="47">
        <v>19976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9"/>
        <v>19976</v>
      </c>
      <c r="O41" s="46">
        <f t="shared" si="1"/>
        <v>4.3154028947936922</v>
      </c>
      <c r="P41" s="9"/>
    </row>
    <row r="42" spans="1:119" ht="15.75">
      <c r="A42" s="29" t="s">
        <v>37</v>
      </c>
      <c r="B42" s="30"/>
      <c r="C42" s="31"/>
      <c r="D42" s="32">
        <f t="shared" ref="D42:M42" si="11">SUM(D43:D46)</f>
        <v>23787</v>
      </c>
      <c r="E42" s="32">
        <f t="shared" si="11"/>
        <v>0</v>
      </c>
      <c r="F42" s="32">
        <f t="shared" si="11"/>
        <v>0</v>
      </c>
      <c r="G42" s="32">
        <f t="shared" si="11"/>
        <v>0</v>
      </c>
      <c r="H42" s="32">
        <f t="shared" si="11"/>
        <v>0</v>
      </c>
      <c r="I42" s="32">
        <f t="shared" si="11"/>
        <v>150549</v>
      </c>
      <c r="J42" s="32">
        <f t="shared" si="11"/>
        <v>0</v>
      </c>
      <c r="K42" s="32">
        <f t="shared" si="11"/>
        <v>0</v>
      </c>
      <c r="L42" s="32">
        <f t="shared" si="11"/>
        <v>0</v>
      </c>
      <c r="M42" s="32">
        <f t="shared" si="11"/>
        <v>0</v>
      </c>
      <c r="N42" s="32">
        <f t="shared" si="9"/>
        <v>174336</v>
      </c>
      <c r="O42" s="45">
        <f t="shared" si="1"/>
        <v>37.661697990926768</v>
      </c>
      <c r="P42" s="9"/>
    </row>
    <row r="43" spans="1:119">
      <c r="A43" s="12"/>
      <c r="B43" s="25">
        <v>384</v>
      </c>
      <c r="C43" s="20" t="s">
        <v>78</v>
      </c>
      <c r="D43" s="47">
        <v>23787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9"/>
        <v>23787</v>
      </c>
      <c r="O43" s="46">
        <f t="shared" si="1"/>
        <v>5.138690861957226</v>
      </c>
      <c r="P43" s="9"/>
    </row>
    <row r="44" spans="1:119">
      <c r="A44" s="12"/>
      <c r="B44" s="25">
        <v>389.1</v>
      </c>
      <c r="C44" s="20" t="s">
        <v>54</v>
      </c>
      <c r="D44" s="47">
        <v>0</v>
      </c>
      <c r="E44" s="47">
        <v>0</v>
      </c>
      <c r="F44" s="47">
        <v>0</v>
      </c>
      <c r="G44" s="47">
        <v>0</v>
      </c>
      <c r="H44" s="47">
        <v>0</v>
      </c>
      <c r="I44" s="47">
        <v>11249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11249</v>
      </c>
      <c r="O44" s="46">
        <f t="shared" si="1"/>
        <v>2.4301144955713978</v>
      </c>
      <c r="P44" s="9"/>
    </row>
    <row r="45" spans="1:119">
      <c r="A45" s="12"/>
      <c r="B45" s="25">
        <v>389.7</v>
      </c>
      <c r="C45" s="20" t="s">
        <v>57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37160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37160</v>
      </c>
      <c r="O45" s="46">
        <f t="shared" si="1"/>
        <v>8.0276517606394471</v>
      </c>
      <c r="P45" s="9"/>
    </row>
    <row r="46" spans="1:119" ht="15.75" thickBot="1">
      <c r="A46" s="12"/>
      <c r="B46" s="25">
        <v>389.8</v>
      </c>
      <c r="C46" s="20" t="s">
        <v>58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102140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102140</v>
      </c>
      <c r="O46" s="46">
        <f t="shared" si="1"/>
        <v>22.065240872758697</v>
      </c>
      <c r="P46" s="9"/>
    </row>
    <row r="47" spans="1:119" ht="16.5" thickBot="1">
      <c r="A47" s="14" t="s">
        <v>44</v>
      </c>
      <c r="B47" s="23"/>
      <c r="C47" s="22"/>
      <c r="D47" s="15">
        <f t="shared" ref="D47:M47" si="12">SUM(D5,D15,D20,D26,D33,D36,D42)</f>
        <v>3295359</v>
      </c>
      <c r="E47" s="15">
        <f t="shared" si="12"/>
        <v>0</v>
      </c>
      <c r="F47" s="15">
        <f t="shared" si="12"/>
        <v>0</v>
      </c>
      <c r="G47" s="15">
        <f t="shared" si="12"/>
        <v>0</v>
      </c>
      <c r="H47" s="15">
        <f t="shared" si="12"/>
        <v>0</v>
      </c>
      <c r="I47" s="15">
        <f t="shared" si="12"/>
        <v>2030697</v>
      </c>
      <c r="J47" s="15">
        <f t="shared" si="12"/>
        <v>0</v>
      </c>
      <c r="K47" s="15">
        <f t="shared" si="12"/>
        <v>177500</v>
      </c>
      <c r="L47" s="15">
        <f t="shared" si="12"/>
        <v>0</v>
      </c>
      <c r="M47" s="15">
        <f t="shared" si="12"/>
        <v>0</v>
      </c>
      <c r="N47" s="15">
        <f t="shared" si="9"/>
        <v>5503556</v>
      </c>
      <c r="O47" s="38">
        <f t="shared" si="1"/>
        <v>1188.9297904515015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48" t="s">
        <v>79</v>
      </c>
      <c r="M49" s="48"/>
      <c r="N49" s="48"/>
      <c r="O49" s="43">
        <v>4629</v>
      </c>
    </row>
    <row r="50" spans="1:15">
      <c r="A50" s="49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1"/>
    </row>
    <row r="51" spans="1:15" ht="15.75" customHeight="1" thickBot="1">
      <c r="A51" s="52" t="s">
        <v>74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4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59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9"/>
      <c r="M3" s="36"/>
      <c r="N3" s="37"/>
      <c r="O3" s="70" t="s">
        <v>64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1479490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23006</v>
      </c>
      <c r="L5" s="27">
        <f t="shared" si="0"/>
        <v>0</v>
      </c>
      <c r="M5" s="27">
        <f t="shared" si="0"/>
        <v>0</v>
      </c>
      <c r="N5" s="28">
        <f>SUM(D5:M5)</f>
        <v>1502496</v>
      </c>
      <c r="O5" s="33">
        <f t="shared" ref="O5:O49" si="1">(N5/O$51)</f>
        <v>324.65341400172861</v>
      </c>
      <c r="P5" s="6"/>
    </row>
    <row r="6" spans="1:133">
      <c r="A6" s="12"/>
      <c r="B6" s="25">
        <v>311</v>
      </c>
      <c r="C6" s="20" t="s">
        <v>2</v>
      </c>
      <c r="D6" s="47">
        <v>613348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613348</v>
      </c>
      <c r="O6" s="46">
        <f t="shared" si="1"/>
        <v>132.52981849611064</v>
      </c>
      <c r="P6" s="9"/>
    </row>
    <row r="7" spans="1:133">
      <c r="A7" s="12"/>
      <c r="B7" s="25">
        <v>312.41000000000003</v>
      </c>
      <c r="C7" s="20" t="s">
        <v>11</v>
      </c>
      <c r="D7" s="47">
        <v>193790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4" si="2">SUM(D7:M7)</f>
        <v>193790</v>
      </c>
      <c r="O7" s="46">
        <f t="shared" si="1"/>
        <v>41.873379429559208</v>
      </c>
      <c r="P7" s="9"/>
    </row>
    <row r="8" spans="1:133">
      <c r="A8" s="12"/>
      <c r="B8" s="25">
        <v>312.42</v>
      </c>
      <c r="C8" s="20" t="s">
        <v>10</v>
      </c>
      <c r="D8" s="47">
        <v>40894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40894</v>
      </c>
      <c r="O8" s="46">
        <f t="shared" si="1"/>
        <v>8.8362143474503032</v>
      </c>
      <c r="P8" s="9"/>
    </row>
    <row r="9" spans="1:133">
      <c r="A9" s="12"/>
      <c r="B9" s="25">
        <v>312.51</v>
      </c>
      <c r="C9" s="20" t="s">
        <v>69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23006</v>
      </c>
      <c r="L9" s="47">
        <v>0</v>
      </c>
      <c r="M9" s="47">
        <v>0</v>
      </c>
      <c r="N9" s="47">
        <f>SUM(D9:M9)</f>
        <v>23006</v>
      </c>
      <c r="O9" s="46">
        <f t="shared" si="1"/>
        <v>4.97104580812446</v>
      </c>
      <c r="P9" s="9"/>
    </row>
    <row r="10" spans="1:133">
      <c r="A10" s="12"/>
      <c r="B10" s="25">
        <v>312.60000000000002</v>
      </c>
      <c r="C10" s="20" t="s">
        <v>12</v>
      </c>
      <c r="D10" s="47">
        <v>253637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253637</v>
      </c>
      <c r="O10" s="46">
        <f t="shared" si="1"/>
        <v>54.804883318928262</v>
      </c>
      <c r="P10" s="9"/>
    </row>
    <row r="11" spans="1:133">
      <c r="A11" s="12"/>
      <c r="B11" s="25">
        <v>314.10000000000002</v>
      </c>
      <c r="C11" s="20" t="s">
        <v>13</v>
      </c>
      <c r="D11" s="47">
        <v>170173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170173</v>
      </c>
      <c r="O11" s="46">
        <f t="shared" si="1"/>
        <v>36.77031114952463</v>
      </c>
      <c r="P11" s="9"/>
    </row>
    <row r="12" spans="1:133">
      <c r="A12" s="12"/>
      <c r="B12" s="25">
        <v>314.8</v>
      </c>
      <c r="C12" s="20" t="s">
        <v>14</v>
      </c>
      <c r="D12" s="47">
        <v>32605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32605</v>
      </c>
      <c r="O12" s="46">
        <f t="shared" si="1"/>
        <v>7.0451598962834918</v>
      </c>
      <c r="P12" s="9"/>
    </row>
    <row r="13" spans="1:133">
      <c r="A13" s="12"/>
      <c r="B13" s="25">
        <v>315</v>
      </c>
      <c r="C13" s="20" t="s">
        <v>15</v>
      </c>
      <c r="D13" s="47">
        <v>158452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158452</v>
      </c>
      <c r="O13" s="46">
        <f t="shared" si="1"/>
        <v>34.237683664649957</v>
      </c>
      <c r="P13" s="9"/>
    </row>
    <row r="14" spans="1:133">
      <c r="A14" s="12"/>
      <c r="B14" s="25">
        <v>316</v>
      </c>
      <c r="C14" s="20" t="s">
        <v>16</v>
      </c>
      <c r="D14" s="47">
        <v>16591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16591</v>
      </c>
      <c r="O14" s="46">
        <f t="shared" si="1"/>
        <v>3.5849178910976662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SUM(D16:D20)</f>
        <v>1144615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1" si="4">SUM(D15:M15)</f>
        <v>1144615</v>
      </c>
      <c r="O15" s="45">
        <f t="shared" si="1"/>
        <v>247.32389801210027</v>
      </c>
      <c r="P15" s="10"/>
    </row>
    <row r="16" spans="1:133">
      <c r="A16" s="12"/>
      <c r="B16" s="25">
        <v>322</v>
      </c>
      <c r="C16" s="20" t="s">
        <v>0</v>
      </c>
      <c r="D16" s="47">
        <v>28674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28674</v>
      </c>
      <c r="O16" s="46">
        <f t="shared" si="1"/>
        <v>6.1957649092480551</v>
      </c>
      <c r="P16" s="9"/>
    </row>
    <row r="17" spans="1:16">
      <c r="A17" s="12"/>
      <c r="B17" s="25">
        <v>323.10000000000002</v>
      </c>
      <c r="C17" s="20" t="s">
        <v>18</v>
      </c>
      <c r="D17" s="47">
        <v>312146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312146</v>
      </c>
      <c r="O17" s="46">
        <f t="shared" si="1"/>
        <v>67.447277441659466</v>
      </c>
      <c r="P17" s="9"/>
    </row>
    <row r="18" spans="1:16">
      <c r="A18" s="12"/>
      <c r="B18" s="25">
        <v>323.7</v>
      </c>
      <c r="C18" s="20" t="s">
        <v>19</v>
      </c>
      <c r="D18" s="47">
        <v>7202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7202</v>
      </c>
      <c r="O18" s="46">
        <f t="shared" si="1"/>
        <v>1.5561797752808988</v>
      </c>
      <c r="P18" s="9"/>
    </row>
    <row r="19" spans="1:16">
      <c r="A19" s="12"/>
      <c r="B19" s="25">
        <v>324.31</v>
      </c>
      <c r="C19" s="20" t="s">
        <v>70</v>
      </c>
      <c r="D19" s="47">
        <v>110344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110344</v>
      </c>
      <c r="O19" s="46">
        <f t="shared" si="1"/>
        <v>23.842696629213481</v>
      </c>
      <c r="P19" s="9"/>
    </row>
    <row r="20" spans="1:16">
      <c r="A20" s="12"/>
      <c r="B20" s="25">
        <v>325.2</v>
      </c>
      <c r="C20" s="20" t="s">
        <v>20</v>
      </c>
      <c r="D20" s="47">
        <v>686249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686249</v>
      </c>
      <c r="O20" s="46">
        <f t="shared" si="1"/>
        <v>148.28197925669835</v>
      </c>
      <c r="P20" s="9"/>
    </row>
    <row r="21" spans="1:16" ht="15.75">
      <c r="A21" s="29" t="s">
        <v>22</v>
      </c>
      <c r="B21" s="30"/>
      <c r="C21" s="31"/>
      <c r="D21" s="32">
        <f t="shared" ref="D21:M21" si="5">SUM(D22:D27)</f>
        <v>387738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387738</v>
      </c>
      <c r="O21" s="45">
        <f t="shared" si="1"/>
        <v>83.780898876404493</v>
      </c>
      <c r="P21" s="10"/>
    </row>
    <row r="22" spans="1:16">
      <c r="A22" s="12"/>
      <c r="B22" s="25">
        <v>334.7</v>
      </c>
      <c r="C22" s="20" t="s">
        <v>24</v>
      </c>
      <c r="D22" s="47">
        <v>135611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27" si="6">SUM(D22:M22)</f>
        <v>135611</v>
      </c>
      <c r="O22" s="46">
        <f t="shared" si="1"/>
        <v>29.302290406222991</v>
      </c>
      <c r="P22" s="9"/>
    </row>
    <row r="23" spans="1:16">
      <c r="A23" s="12"/>
      <c r="B23" s="25">
        <v>335.12</v>
      </c>
      <c r="C23" s="20" t="s">
        <v>25</v>
      </c>
      <c r="D23" s="47">
        <v>101476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101476</v>
      </c>
      <c r="O23" s="46">
        <f t="shared" si="1"/>
        <v>21.926534140017285</v>
      </c>
      <c r="P23" s="9"/>
    </row>
    <row r="24" spans="1:16">
      <c r="A24" s="12"/>
      <c r="B24" s="25">
        <v>335.14</v>
      </c>
      <c r="C24" s="20" t="s">
        <v>26</v>
      </c>
      <c r="D24" s="47">
        <v>7490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7490</v>
      </c>
      <c r="O24" s="46">
        <f t="shared" si="1"/>
        <v>1.618409680207433</v>
      </c>
      <c r="P24" s="9"/>
    </row>
    <row r="25" spans="1:16">
      <c r="A25" s="12"/>
      <c r="B25" s="25">
        <v>335.15</v>
      </c>
      <c r="C25" s="20" t="s">
        <v>27</v>
      </c>
      <c r="D25" s="47">
        <v>3851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3851</v>
      </c>
      <c r="O25" s="46">
        <f t="shared" si="1"/>
        <v>0.83210890233362145</v>
      </c>
      <c r="P25" s="9"/>
    </row>
    <row r="26" spans="1:16">
      <c r="A26" s="12"/>
      <c r="B26" s="25">
        <v>335.18</v>
      </c>
      <c r="C26" s="20" t="s">
        <v>28</v>
      </c>
      <c r="D26" s="47">
        <v>138954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138954</v>
      </c>
      <c r="O26" s="46">
        <f t="shared" si="1"/>
        <v>30.024632670700086</v>
      </c>
      <c r="P26" s="9"/>
    </row>
    <row r="27" spans="1:16">
      <c r="A27" s="12"/>
      <c r="B27" s="25">
        <v>335.49</v>
      </c>
      <c r="C27" s="20" t="s">
        <v>29</v>
      </c>
      <c r="D27" s="47">
        <v>356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356</v>
      </c>
      <c r="O27" s="46">
        <f t="shared" si="1"/>
        <v>7.6923076923076927E-2</v>
      </c>
      <c r="P27" s="9"/>
    </row>
    <row r="28" spans="1:16" ht="15.75">
      <c r="A28" s="29" t="s">
        <v>35</v>
      </c>
      <c r="B28" s="30"/>
      <c r="C28" s="31"/>
      <c r="D28" s="32">
        <f t="shared" ref="D28:M28" si="7">SUM(D29:D34)</f>
        <v>475940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1729835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>SUM(D28:M28)</f>
        <v>2205775</v>
      </c>
      <c r="O28" s="45">
        <f t="shared" si="1"/>
        <v>476.61516853932585</v>
      </c>
      <c r="P28" s="10"/>
    </row>
    <row r="29" spans="1:16">
      <c r="A29" s="12"/>
      <c r="B29" s="25">
        <v>342.2</v>
      </c>
      <c r="C29" s="20" t="s">
        <v>38</v>
      </c>
      <c r="D29" s="47">
        <v>330442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34" si="8">SUM(D29:M29)</f>
        <v>330442</v>
      </c>
      <c r="O29" s="46">
        <f t="shared" si="1"/>
        <v>71.400605012964562</v>
      </c>
      <c r="P29" s="9"/>
    </row>
    <row r="30" spans="1:16">
      <c r="A30" s="12"/>
      <c r="B30" s="25">
        <v>343.3</v>
      </c>
      <c r="C30" s="20" t="s">
        <v>39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1020612</v>
      </c>
      <c r="J30" s="47">
        <v>0</v>
      </c>
      <c r="K30" s="47">
        <v>0</v>
      </c>
      <c r="L30" s="47">
        <v>0</v>
      </c>
      <c r="M30" s="47">
        <v>0</v>
      </c>
      <c r="N30" s="47">
        <f t="shared" si="8"/>
        <v>1020612</v>
      </c>
      <c r="O30" s="46">
        <f t="shared" si="1"/>
        <v>220.52981849611064</v>
      </c>
      <c r="P30" s="9"/>
    </row>
    <row r="31" spans="1:16">
      <c r="A31" s="12"/>
      <c r="B31" s="25">
        <v>343.4</v>
      </c>
      <c r="C31" s="20" t="s">
        <v>40</v>
      </c>
      <c r="D31" s="47">
        <v>35401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8"/>
        <v>35401</v>
      </c>
      <c r="O31" s="46">
        <f t="shared" si="1"/>
        <v>7.6493085566119277</v>
      </c>
      <c r="P31" s="9"/>
    </row>
    <row r="32" spans="1:16">
      <c r="A32" s="12"/>
      <c r="B32" s="25">
        <v>343.5</v>
      </c>
      <c r="C32" s="20" t="s">
        <v>41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709223</v>
      </c>
      <c r="J32" s="47">
        <v>0</v>
      </c>
      <c r="K32" s="47">
        <v>0</v>
      </c>
      <c r="L32" s="47">
        <v>0</v>
      </c>
      <c r="M32" s="47">
        <v>0</v>
      </c>
      <c r="N32" s="47">
        <f t="shared" si="8"/>
        <v>709223</v>
      </c>
      <c r="O32" s="46">
        <f t="shared" si="1"/>
        <v>153.2461106309421</v>
      </c>
      <c r="P32" s="9"/>
    </row>
    <row r="33" spans="1:16">
      <c r="A33" s="12"/>
      <c r="B33" s="25">
        <v>344.9</v>
      </c>
      <c r="C33" s="20" t="s">
        <v>42</v>
      </c>
      <c r="D33" s="47">
        <v>28159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8"/>
        <v>28159</v>
      </c>
      <c r="O33" s="46">
        <f t="shared" si="1"/>
        <v>6.0844857389801206</v>
      </c>
      <c r="P33" s="9"/>
    </row>
    <row r="34" spans="1:16">
      <c r="A34" s="12"/>
      <c r="B34" s="25">
        <v>346.4</v>
      </c>
      <c r="C34" s="20" t="s">
        <v>43</v>
      </c>
      <c r="D34" s="47">
        <v>81938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8"/>
        <v>81938</v>
      </c>
      <c r="O34" s="46">
        <f t="shared" si="1"/>
        <v>17.70484010371651</v>
      </c>
      <c r="P34" s="9"/>
    </row>
    <row r="35" spans="1:16" ht="15.75">
      <c r="A35" s="29" t="s">
        <v>36</v>
      </c>
      <c r="B35" s="30"/>
      <c r="C35" s="31"/>
      <c r="D35" s="32">
        <f t="shared" ref="D35:M35" si="9">SUM(D36:D37)</f>
        <v>25623</v>
      </c>
      <c r="E35" s="32">
        <f t="shared" si="9"/>
        <v>0</v>
      </c>
      <c r="F35" s="32">
        <f t="shared" si="9"/>
        <v>0</v>
      </c>
      <c r="G35" s="32">
        <f t="shared" si="9"/>
        <v>0</v>
      </c>
      <c r="H35" s="32">
        <f t="shared" si="9"/>
        <v>0</v>
      </c>
      <c r="I35" s="32">
        <f t="shared" si="9"/>
        <v>0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ref="N35:N49" si="10">SUM(D35:M35)</f>
        <v>25623</v>
      </c>
      <c r="O35" s="45">
        <f t="shared" si="1"/>
        <v>5.536516853932584</v>
      </c>
      <c r="P35" s="10"/>
    </row>
    <row r="36" spans="1:16">
      <c r="A36" s="13"/>
      <c r="B36" s="39">
        <v>351.1</v>
      </c>
      <c r="C36" s="21" t="s">
        <v>46</v>
      </c>
      <c r="D36" s="47">
        <v>11442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10"/>
        <v>11442</v>
      </c>
      <c r="O36" s="46">
        <f t="shared" si="1"/>
        <v>2.472342264477096</v>
      </c>
      <c r="P36" s="9"/>
    </row>
    <row r="37" spans="1:16">
      <c r="A37" s="13"/>
      <c r="B37" s="39">
        <v>354</v>
      </c>
      <c r="C37" s="21" t="s">
        <v>47</v>
      </c>
      <c r="D37" s="47">
        <v>14181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10"/>
        <v>14181</v>
      </c>
      <c r="O37" s="46">
        <f t="shared" si="1"/>
        <v>3.0641745894554884</v>
      </c>
      <c r="P37" s="9"/>
    </row>
    <row r="38" spans="1:16" ht="15.75">
      <c r="A38" s="29" t="s">
        <v>3</v>
      </c>
      <c r="B38" s="30"/>
      <c r="C38" s="31"/>
      <c r="D38" s="32">
        <f t="shared" ref="D38:M38" si="11">SUM(D39:D44)</f>
        <v>40349</v>
      </c>
      <c r="E38" s="32">
        <f t="shared" si="11"/>
        <v>0</v>
      </c>
      <c r="F38" s="32">
        <f t="shared" si="11"/>
        <v>0</v>
      </c>
      <c r="G38" s="32">
        <f t="shared" si="11"/>
        <v>0</v>
      </c>
      <c r="H38" s="32">
        <f t="shared" si="11"/>
        <v>0</v>
      </c>
      <c r="I38" s="32">
        <f t="shared" si="11"/>
        <v>0</v>
      </c>
      <c r="J38" s="32">
        <f t="shared" si="11"/>
        <v>0</v>
      </c>
      <c r="K38" s="32">
        <f t="shared" si="11"/>
        <v>36330</v>
      </c>
      <c r="L38" s="32">
        <f t="shared" si="11"/>
        <v>0</v>
      </c>
      <c r="M38" s="32">
        <f t="shared" si="11"/>
        <v>0</v>
      </c>
      <c r="N38" s="32">
        <f t="shared" si="10"/>
        <v>76679</v>
      </c>
      <c r="O38" s="45">
        <f t="shared" si="1"/>
        <v>16.568496110630942</v>
      </c>
      <c r="P38" s="10"/>
    </row>
    <row r="39" spans="1:16">
      <c r="A39" s="12"/>
      <c r="B39" s="25">
        <v>361.1</v>
      </c>
      <c r="C39" s="20" t="s">
        <v>48</v>
      </c>
      <c r="D39" s="47">
        <v>1888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10"/>
        <v>1888</v>
      </c>
      <c r="O39" s="46">
        <f t="shared" si="1"/>
        <v>0.40795159896283489</v>
      </c>
      <c r="P39" s="9"/>
    </row>
    <row r="40" spans="1:16">
      <c r="A40" s="12"/>
      <c r="B40" s="25">
        <v>361.3</v>
      </c>
      <c r="C40" s="20" t="s">
        <v>49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5813</v>
      </c>
      <c r="L40" s="47">
        <v>0</v>
      </c>
      <c r="M40" s="47">
        <v>0</v>
      </c>
      <c r="N40" s="47">
        <f t="shared" si="10"/>
        <v>5813</v>
      </c>
      <c r="O40" s="46">
        <f t="shared" si="1"/>
        <v>1.2560501296456352</v>
      </c>
      <c r="P40" s="9"/>
    </row>
    <row r="41" spans="1:16">
      <c r="A41" s="12"/>
      <c r="B41" s="25">
        <v>362</v>
      </c>
      <c r="C41" s="20" t="s">
        <v>50</v>
      </c>
      <c r="D41" s="47">
        <v>24764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10"/>
        <v>24764</v>
      </c>
      <c r="O41" s="46">
        <f t="shared" si="1"/>
        <v>5.350907519446845</v>
      </c>
      <c r="P41" s="9"/>
    </row>
    <row r="42" spans="1:16">
      <c r="A42" s="12"/>
      <c r="B42" s="25">
        <v>366</v>
      </c>
      <c r="C42" s="20" t="s">
        <v>72</v>
      </c>
      <c r="D42" s="47">
        <v>1905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10"/>
        <v>1905</v>
      </c>
      <c r="O42" s="46">
        <f t="shared" si="1"/>
        <v>0.41162489196197061</v>
      </c>
      <c r="P42" s="9"/>
    </row>
    <row r="43" spans="1:16">
      <c r="A43" s="12"/>
      <c r="B43" s="25">
        <v>368</v>
      </c>
      <c r="C43" s="20" t="s">
        <v>51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30517</v>
      </c>
      <c r="L43" s="47">
        <v>0</v>
      </c>
      <c r="M43" s="47">
        <v>0</v>
      </c>
      <c r="N43" s="47">
        <f t="shared" si="10"/>
        <v>30517</v>
      </c>
      <c r="O43" s="46">
        <f t="shared" si="1"/>
        <v>6.5939930855661189</v>
      </c>
      <c r="P43" s="9"/>
    </row>
    <row r="44" spans="1:16">
      <c r="A44" s="12"/>
      <c r="B44" s="25">
        <v>369.9</v>
      </c>
      <c r="C44" s="20" t="s">
        <v>52</v>
      </c>
      <c r="D44" s="47">
        <v>11792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10"/>
        <v>11792</v>
      </c>
      <c r="O44" s="46">
        <f t="shared" si="1"/>
        <v>2.5479688850475366</v>
      </c>
      <c r="P44" s="9"/>
    </row>
    <row r="45" spans="1:16" ht="15.75">
      <c r="A45" s="29" t="s">
        <v>37</v>
      </c>
      <c r="B45" s="30"/>
      <c r="C45" s="31"/>
      <c r="D45" s="32">
        <f t="shared" ref="D45:M45" si="12">SUM(D46:D48)</f>
        <v>0</v>
      </c>
      <c r="E45" s="32">
        <f t="shared" si="12"/>
        <v>0</v>
      </c>
      <c r="F45" s="32">
        <f t="shared" si="12"/>
        <v>0</v>
      </c>
      <c r="G45" s="32">
        <f t="shared" si="12"/>
        <v>0</v>
      </c>
      <c r="H45" s="32">
        <f t="shared" si="12"/>
        <v>0</v>
      </c>
      <c r="I45" s="32">
        <f t="shared" si="12"/>
        <v>360350</v>
      </c>
      <c r="J45" s="32">
        <f t="shared" si="12"/>
        <v>0</v>
      </c>
      <c r="K45" s="32">
        <f t="shared" si="12"/>
        <v>0</v>
      </c>
      <c r="L45" s="32">
        <f t="shared" si="12"/>
        <v>0</v>
      </c>
      <c r="M45" s="32">
        <f t="shared" si="12"/>
        <v>0</v>
      </c>
      <c r="N45" s="32">
        <f t="shared" si="10"/>
        <v>360350</v>
      </c>
      <c r="O45" s="45">
        <f t="shared" si="1"/>
        <v>77.863007778738123</v>
      </c>
      <c r="P45" s="9"/>
    </row>
    <row r="46" spans="1:16">
      <c r="A46" s="12"/>
      <c r="B46" s="25">
        <v>389.1</v>
      </c>
      <c r="C46" s="20" t="s">
        <v>54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11276</v>
      </c>
      <c r="J46" s="47">
        <v>0</v>
      </c>
      <c r="K46" s="47">
        <v>0</v>
      </c>
      <c r="L46" s="47">
        <v>0</v>
      </c>
      <c r="M46" s="47">
        <v>0</v>
      </c>
      <c r="N46" s="47">
        <f t="shared" si="10"/>
        <v>11276</v>
      </c>
      <c r="O46" s="46">
        <f t="shared" si="1"/>
        <v>2.4364736387208299</v>
      </c>
      <c r="P46" s="9"/>
    </row>
    <row r="47" spans="1:16">
      <c r="A47" s="12"/>
      <c r="B47" s="25">
        <v>389.7</v>
      </c>
      <c r="C47" s="20" t="s">
        <v>57</v>
      </c>
      <c r="D47" s="47">
        <v>0</v>
      </c>
      <c r="E47" s="47">
        <v>0</v>
      </c>
      <c r="F47" s="47">
        <v>0</v>
      </c>
      <c r="G47" s="47">
        <v>0</v>
      </c>
      <c r="H47" s="47">
        <v>0</v>
      </c>
      <c r="I47" s="47">
        <v>49874</v>
      </c>
      <c r="J47" s="47">
        <v>0</v>
      </c>
      <c r="K47" s="47">
        <v>0</v>
      </c>
      <c r="L47" s="47">
        <v>0</v>
      </c>
      <c r="M47" s="47">
        <v>0</v>
      </c>
      <c r="N47" s="47">
        <f t="shared" si="10"/>
        <v>49874</v>
      </c>
      <c r="O47" s="46">
        <f t="shared" si="1"/>
        <v>10.77657735522904</v>
      </c>
      <c r="P47" s="9"/>
    </row>
    <row r="48" spans="1:16" ht="15.75" thickBot="1">
      <c r="A48" s="12"/>
      <c r="B48" s="25">
        <v>389.8</v>
      </c>
      <c r="C48" s="20" t="s">
        <v>58</v>
      </c>
      <c r="D48" s="47">
        <v>0</v>
      </c>
      <c r="E48" s="47">
        <v>0</v>
      </c>
      <c r="F48" s="47">
        <v>0</v>
      </c>
      <c r="G48" s="47">
        <v>0</v>
      </c>
      <c r="H48" s="47">
        <v>0</v>
      </c>
      <c r="I48" s="47">
        <v>299200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299200</v>
      </c>
      <c r="O48" s="46">
        <f t="shared" si="1"/>
        <v>64.649956784788245</v>
      </c>
      <c r="P48" s="9"/>
    </row>
    <row r="49" spans="1:119" ht="16.5" thickBot="1">
      <c r="A49" s="14" t="s">
        <v>44</v>
      </c>
      <c r="B49" s="23"/>
      <c r="C49" s="22"/>
      <c r="D49" s="15">
        <f t="shared" ref="D49:M49" si="13">SUM(D5,D15,D21,D28,D35,D38,D45)</f>
        <v>3553755</v>
      </c>
      <c r="E49" s="15">
        <f t="shared" si="13"/>
        <v>0</v>
      </c>
      <c r="F49" s="15">
        <f t="shared" si="13"/>
        <v>0</v>
      </c>
      <c r="G49" s="15">
        <f t="shared" si="13"/>
        <v>0</v>
      </c>
      <c r="H49" s="15">
        <f t="shared" si="13"/>
        <v>0</v>
      </c>
      <c r="I49" s="15">
        <f t="shared" si="13"/>
        <v>2090185</v>
      </c>
      <c r="J49" s="15">
        <f t="shared" si="13"/>
        <v>0</v>
      </c>
      <c r="K49" s="15">
        <f t="shared" si="13"/>
        <v>59336</v>
      </c>
      <c r="L49" s="15">
        <f t="shared" si="13"/>
        <v>0</v>
      </c>
      <c r="M49" s="15">
        <f t="shared" si="13"/>
        <v>0</v>
      </c>
      <c r="N49" s="15">
        <f t="shared" si="10"/>
        <v>5703276</v>
      </c>
      <c r="O49" s="38">
        <f t="shared" si="1"/>
        <v>1232.3414001728609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48" t="s">
        <v>76</v>
      </c>
      <c r="M51" s="48"/>
      <c r="N51" s="48"/>
      <c r="O51" s="43">
        <v>4628</v>
      </c>
    </row>
    <row r="52" spans="1:119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1"/>
    </row>
    <row r="53" spans="1:119" ht="15.75" customHeight="1" thickBot="1">
      <c r="A53" s="52" t="s">
        <v>74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4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59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9"/>
      <c r="M3" s="36"/>
      <c r="N3" s="37"/>
      <c r="O3" s="70" t="s">
        <v>64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1574368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21675</v>
      </c>
      <c r="L5" s="27">
        <f t="shared" si="0"/>
        <v>0</v>
      </c>
      <c r="M5" s="27">
        <f t="shared" si="0"/>
        <v>0</v>
      </c>
      <c r="N5" s="28">
        <f>SUM(D5:M5)</f>
        <v>1596043</v>
      </c>
      <c r="O5" s="33">
        <f t="shared" ref="O5:O36" si="1">(N5/O$56)</f>
        <v>343.97478448275859</v>
      </c>
      <c r="P5" s="6"/>
    </row>
    <row r="6" spans="1:133">
      <c r="A6" s="12"/>
      <c r="B6" s="25">
        <v>311</v>
      </c>
      <c r="C6" s="20" t="s">
        <v>2</v>
      </c>
      <c r="D6" s="47">
        <v>708610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708610</v>
      </c>
      <c r="O6" s="46">
        <f t="shared" si="1"/>
        <v>152.71767241379311</v>
      </c>
      <c r="P6" s="9"/>
    </row>
    <row r="7" spans="1:133">
      <c r="A7" s="12"/>
      <c r="B7" s="25">
        <v>312.41000000000003</v>
      </c>
      <c r="C7" s="20" t="s">
        <v>11</v>
      </c>
      <c r="D7" s="47">
        <v>201375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4" si="2">SUM(D7:M7)</f>
        <v>201375</v>
      </c>
      <c r="O7" s="46">
        <f t="shared" si="1"/>
        <v>43.399784482758619</v>
      </c>
      <c r="P7" s="9"/>
    </row>
    <row r="8" spans="1:133">
      <c r="A8" s="12"/>
      <c r="B8" s="25">
        <v>312.42</v>
      </c>
      <c r="C8" s="20" t="s">
        <v>10</v>
      </c>
      <c r="D8" s="47">
        <v>43503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43503</v>
      </c>
      <c r="O8" s="46">
        <f t="shared" si="1"/>
        <v>9.3756465517241381</v>
      </c>
      <c r="P8" s="9"/>
    </row>
    <row r="9" spans="1:133">
      <c r="A9" s="12"/>
      <c r="B9" s="25">
        <v>312.51</v>
      </c>
      <c r="C9" s="20" t="s">
        <v>69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21675</v>
      </c>
      <c r="L9" s="47">
        <v>0</v>
      </c>
      <c r="M9" s="47">
        <v>0</v>
      </c>
      <c r="N9" s="47">
        <f>SUM(D9:M9)</f>
        <v>21675</v>
      </c>
      <c r="O9" s="46">
        <f t="shared" si="1"/>
        <v>4.6713362068965516</v>
      </c>
      <c r="P9" s="9"/>
    </row>
    <row r="10" spans="1:133">
      <c r="A10" s="12"/>
      <c r="B10" s="25">
        <v>312.60000000000002</v>
      </c>
      <c r="C10" s="20" t="s">
        <v>12</v>
      </c>
      <c r="D10" s="47">
        <v>253989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253989</v>
      </c>
      <c r="O10" s="46">
        <f t="shared" si="1"/>
        <v>54.739008620689653</v>
      </c>
      <c r="P10" s="9"/>
    </row>
    <row r="11" spans="1:133">
      <c r="A11" s="12"/>
      <c r="B11" s="25">
        <v>314.10000000000002</v>
      </c>
      <c r="C11" s="20" t="s">
        <v>13</v>
      </c>
      <c r="D11" s="47">
        <v>171043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171043</v>
      </c>
      <c r="O11" s="46">
        <f t="shared" si="1"/>
        <v>36.862715517241377</v>
      </c>
      <c r="P11" s="9"/>
    </row>
    <row r="12" spans="1:133">
      <c r="A12" s="12"/>
      <c r="B12" s="25">
        <v>314.8</v>
      </c>
      <c r="C12" s="20" t="s">
        <v>14</v>
      </c>
      <c r="D12" s="47">
        <v>6407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6407</v>
      </c>
      <c r="O12" s="46">
        <f t="shared" si="1"/>
        <v>1.3808189655172414</v>
      </c>
      <c r="P12" s="9"/>
    </row>
    <row r="13" spans="1:133">
      <c r="A13" s="12"/>
      <c r="B13" s="25">
        <v>315</v>
      </c>
      <c r="C13" s="20" t="s">
        <v>15</v>
      </c>
      <c r="D13" s="47">
        <v>177003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177003</v>
      </c>
      <c r="O13" s="46">
        <f t="shared" si="1"/>
        <v>38.147198275862067</v>
      </c>
      <c r="P13" s="9"/>
    </row>
    <row r="14" spans="1:133">
      <c r="A14" s="12"/>
      <c r="B14" s="25">
        <v>316</v>
      </c>
      <c r="C14" s="20" t="s">
        <v>16</v>
      </c>
      <c r="D14" s="47">
        <v>12438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12438</v>
      </c>
      <c r="O14" s="46">
        <f t="shared" si="1"/>
        <v>2.6806034482758623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SUM(D16:D20)</f>
        <v>1303685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3" si="4">SUM(D15:M15)</f>
        <v>1303685</v>
      </c>
      <c r="O15" s="45">
        <f t="shared" si="1"/>
        <v>280.96659482758622</v>
      </c>
      <c r="P15" s="10"/>
    </row>
    <row r="16" spans="1:133">
      <c r="A16" s="12"/>
      <c r="B16" s="25">
        <v>322</v>
      </c>
      <c r="C16" s="20" t="s">
        <v>0</v>
      </c>
      <c r="D16" s="47">
        <v>88093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88093</v>
      </c>
      <c r="O16" s="46">
        <f t="shared" si="1"/>
        <v>18.985560344827586</v>
      </c>
      <c r="P16" s="9"/>
    </row>
    <row r="17" spans="1:16">
      <c r="A17" s="12"/>
      <c r="B17" s="25">
        <v>323.10000000000002</v>
      </c>
      <c r="C17" s="20" t="s">
        <v>18</v>
      </c>
      <c r="D17" s="47">
        <v>326532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326532</v>
      </c>
      <c r="O17" s="46">
        <f t="shared" si="1"/>
        <v>70.373275862068965</v>
      </c>
      <c r="P17" s="9"/>
    </row>
    <row r="18" spans="1:16">
      <c r="A18" s="12"/>
      <c r="B18" s="25">
        <v>323.7</v>
      </c>
      <c r="C18" s="20" t="s">
        <v>19</v>
      </c>
      <c r="D18" s="47">
        <v>6658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6658</v>
      </c>
      <c r="O18" s="46">
        <f t="shared" si="1"/>
        <v>1.4349137931034484</v>
      </c>
      <c r="P18" s="9"/>
    </row>
    <row r="19" spans="1:16">
      <c r="A19" s="12"/>
      <c r="B19" s="25">
        <v>324.31</v>
      </c>
      <c r="C19" s="20" t="s">
        <v>70</v>
      </c>
      <c r="D19" s="47">
        <v>200018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200018</v>
      </c>
      <c r="O19" s="46">
        <f t="shared" si="1"/>
        <v>43.1073275862069</v>
      </c>
      <c r="P19" s="9"/>
    </row>
    <row r="20" spans="1:16">
      <c r="A20" s="12"/>
      <c r="B20" s="25">
        <v>325.2</v>
      </c>
      <c r="C20" s="20" t="s">
        <v>20</v>
      </c>
      <c r="D20" s="47">
        <v>682384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682384</v>
      </c>
      <c r="O20" s="46">
        <f t="shared" si="1"/>
        <v>147.0655172413793</v>
      </c>
      <c r="P20" s="9"/>
    </row>
    <row r="21" spans="1:16" ht="15.75">
      <c r="A21" s="29" t="s">
        <v>22</v>
      </c>
      <c r="B21" s="30"/>
      <c r="C21" s="31"/>
      <c r="D21" s="32">
        <f t="shared" ref="D21:M21" si="5">SUM(D22:D31)</f>
        <v>546164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546164</v>
      </c>
      <c r="O21" s="45">
        <f t="shared" si="1"/>
        <v>117.70775862068966</v>
      </c>
      <c r="P21" s="10"/>
    </row>
    <row r="22" spans="1:16">
      <c r="A22" s="12"/>
      <c r="B22" s="25">
        <v>331.2</v>
      </c>
      <c r="C22" s="20" t="s">
        <v>21</v>
      </c>
      <c r="D22" s="47">
        <v>19230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19230</v>
      </c>
      <c r="O22" s="46">
        <f t="shared" si="1"/>
        <v>4.1443965517241379</v>
      </c>
      <c r="P22" s="9"/>
    </row>
    <row r="23" spans="1:16">
      <c r="A23" s="12"/>
      <c r="B23" s="25">
        <v>334.34</v>
      </c>
      <c r="C23" s="20" t="s">
        <v>23</v>
      </c>
      <c r="D23" s="47">
        <v>44570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44570</v>
      </c>
      <c r="O23" s="46">
        <f t="shared" si="1"/>
        <v>9.6056034482758612</v>
      </c>
      <c r="P23" s="9"/>
    </row>
    <row r="24" spans="1:16">
      <c r="A24" s="12"/>
      <c r="B24" s="25">
        <v>334.7</v>
      </c>
      <c r="C24" s="20" t="s">
        <v>24</v>
      </c>
      <c r="D24" s="47">
        <v>33225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ref="N24:N29" si="6">SUM(D24:M24)</f>
        <v>33225</v>
      </c>
      <c r="O24" s="46">
        <f t="shared" si="1"/>
        <v>7.1605603448275863</v>
      </c>
      <c r="P24" s="9"/>
    </row>
    <row r="25" spans="1:16">
      <c r="A25" s="12"/>
      <c r="B25" s="25">
        <v>335.12</v>
      </c>
      <c r="C25" s="20" t="s">
        <v>25</v>
      </c>
      <c r="D25" s="47">
        <v>97854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97854</v>
      </c>
      <c r="O25" s="46">
        <f t="shared" si="1"/>
        <v>21.089224137931033</v>
      </c>
      <c r="P25" s="9"/>
    </row>
    <row r="26" spans="1:16">
      <c r="A26" s="12"/>
      <c r="B26" s="25">
        <v>335.14</v>
      </c>
      <c r="C26" s="20" t="s">
        <v>26</v>
      </c>
      <c r="D26" s="47">
        <v>7713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7713</v>
      </c>
      <c r="O26" s="46">
        <f t="shared" si="1"/>
        <v>1.6622844827586207</v>
      </c>
      <c r="P26" s="9"/>
    </row>
    <row r="27" spans="1:16">
      <c r="A27" s="12"/>
      <c r="B27" s="25">
        <v>335.15</v>
      </c>
      <c r="C27" s="20" t="s">
        <v>27</v>
      </c>
      <c r="D27" s="47">
        <v>2777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2777</v>
      </c>
      <c r="O27" s="46">
        <f t="shared" si="1"/>
        <v>0.5984913793103448</v>
      </c>
      <c r="P27" s="9"/>
    </row>
    <row r="28" spans="1:16">
      <c r="A28" s="12"/>
      <c r="B28" s="25">
        <v>335.18</v>
      </c>
      <c r="C28" s="20" t="s">
        <v>28</v>
      </c>
      <c r="D28" s="47">
        <v>139798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139798</v>
      </c>
      <c r="O28" s="46">
        <f t="shared" si="1"/>
        <v>30.128879310344828</v>
      </c>
      <c r="P28" s="9"/>
    </row>
    <row r="29" spans="1:16">
      <c r="A29" s="12"/>
      <c r="B29" s="25">
        <v>335.49</v>
      </c>
      <c r="C29" s="20" t="s">
        <v>29</v>
      </c>
      <c r="D29" s="47">
        <v>467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467</v>
      </c>
      <c r="O29" s="46">
        <f t="shared" si="1"/>
        <v>0.10064655172413793</v>
      </c>
      <c r="P29" s="9"/>
    </row>
    <row r="30" spans="1:16">
      <c r="A30" s="12"/>
      <c r="B30" s="25">
        <v>337.3</v>
      </c>
      <c r="C30" s="20" t="s">
        <v>30</v>
      </c>
      <c r="D30" s="47">
        <v>185530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185530</v>
      </c>
      <c r="O30" s="46">
        <f t="shared" si="1"/>
        <v>39.984913793103445</v>
      </c>
      <c r="P30" s="9"/>
    </row>
    <row r="31" spans="1:16">
      <c r="A31" s="12"/>
      <c r="B31" s="25">
        <v>337.7</v>
      </c>
      <c r="C31" s="20" t="s">
        <v>71</v>
      </c>
      <c r="D31" s="47">
        <v>15000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15000</v>
      </c>
      <c r="O31" s="46">
        <f t="shared" si="1"/>
        <v>3.2327586206896552</v>
      </c>
      <c r="P31" s="9"/>
    </row>
    <row r="32" spans="1:16" ht="15.75">
      <c r="A32" s="29" t="s">
        <v>35</v>
      </c>
      <c r="B32" s="30"/>
      <c r="C32" s="31"/>
      <c r="D32" s="32">
        <f t="shared" ref="D32:M32" si="7">SUM(D33:D38)</f>
        <v>505121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1621428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2126549</v>
      </c>
      <c r="O32" s="45">
        <f t="shared" si="1"/>
        <v>458.30797413793101</v>
      </c>
      <c r="P32" s="10"/>
    </row>
    <row r="33" spans="1:16">
      <c r="A33" s="12"/>
      <c r="B33" s="25">
        <v>342.2</v>
      </c>
      <c r="C33" s="20" t="s">
        <v>38</v>
      </c>
      <c r="D33" s="47">
        <v>352604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38" si="8">SUM(D33:M33)</f>
        <v>352604</v>
      </c>
      <c r="O33" s="46">
        <f t="shared" si="1"/>
        <v>75.992241379310343</v>
      </c>
      <c r="P33" s="9"/>
    </row>
    <row r="34" spans="1:16">
      <c r="A34" s="12"/>
      <c r="B34" s="25">
        <v>343.3</v>
      </c>
      <c r="C34" s="20" t="s">
        <v>39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952853</v>
      </c>
      <c r="J34" s="47">
        <v>0</v>
      </c>
      <c r="K34" s="47">
        <v>0</v>
      </c>
      <c r="L34" s="47">
        <v>0</v>
      </c>
      <c r="M34" s="47">
        <v>0</v>
      </c>
      <c r="N34" s="47">
        <f t="shared" si="8"/>
        <v>952853</v>
      </c>
      <c r="O34" s="46">
        <f t="shared" si="1"/>
        <v>205.35624999999999</v>
      </c>
      <c r="P34" s="9"/>
    </row>
    <row r="35" spans="1:16">
      <c r="A35" s="12"/>
      <c r="B35" s="25">
        <v>343.4</v>
      </c>
      <c r="C35" s="20" t="s">
        <v>40</v>
      </c>
      <c r="D35" s="47">
        <v>38787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8"/>
        <v>38787</v>
      </c>
      <c r="O35" s="46">
        <f t="shared" si="1"/>
        <v>8.3592672413793103</v>
      </c>
      <c r="P35" s="9"/>
    </row>
    <row r="36" spans="1:16">
      <c r="A36" s="12"/>
      <c r="B36" s="25">
        <v>343.5</v>
      </c>
      <c r="C36" s="20" t="s">
        <v>41</v>
      </c>
      <c r="D36" s="47">
        <v>0</v>
      </c>
      <c r="E36" s="47">
        <v>0</v>
      </c>
      <c r="F36" s="47">
        <v>0</v>
      </c>
      <c r="G36" s="47">
        <v>0</v>
      </c>
      <c r="H36" s="47">
        <v>0</v>
      </c>
      <c r="I36" s="47">
        <v>668575</v>
      </c>
      <c r="J36" s="47">
        <v>0</v>
      </c>
      <c r="K36" s="47">
        <v>0</v>
      </c>
      <c r="L36" s="47">
        <v>0</v>
      </c>
      <c r="M36" s="47">
        <v>0</v>
      </c>
      <c r="N36" s="47">
        <f t="shared" si="8"/>
        <v>668575</v>
      </c>
      <c r="O36" s="46">
        <f t="shared" si="1"/>
        <v>144.08943965517241</v>
      </c>
      <c r="P36" s="9"/>
    </row>
    <row r="37" spans="1:16">
      <c r="A37" s="12"/>
      <c r="B37" s="25">
        <v>344.9</v>
      </c>
      <c r="C37" s="20" t="s">
        <v>42</v>
      </c>
      <c r="D37" s="47">
        <v>24859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8"/>
        <v>24859</v>
      </c>
      <c r="O37" s="46">
        <f t="shared" ref="O37:O54" si="9">(N37/O$56)</f>
        <v>5.3575431034482754</v>
      </c>
      <c r="P37" s="9"/>
    </row>
    <row r="38" spans="1:16">
      <c r="A38" s="12"/>
      <c r="B38" s="25">
        <v>346.4</v>
      </c>
      <c r="C38" s="20" t="s">
        <v>43</v>
      </c>
      <c r="D38" s="47">
        <v>88871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8"/>
        <v>88871</v>
      </c>
      <c r="O38" s="46">
        <f t="shared" si="9"/>
        <v>19.153232758620689</v>
      </c>
      <c r="P38" s="9"/>
    </row>
    <row r="39" spans="1:16" ht="15.75">
      <c r="A39" s="29" t="s">
        <v>36</v>
      </c>
      <c r="B39" s="30"/>
      <c r="C39" s="31"/>
      <c r="D39" s="32">
        <f t="shared" ref="D39:M39" si="10">SUM(D40:D41)</f>
        <v>18842</v>
      </c>
      <c r="E39" s="32">
        <f t="shared" si="10"/>
        <v>0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0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ref="N39:N54" si="11">SUM(D39:M39)</f>
        <v>18842</v>
      </c>
      <c r="O39" s="45">
        <f t="shared" si="9"/>
        <v>4.0607758620689651</v>
      </c>
      <c r="P39" s="10"/>
    </row>
    <row r="40" spans="1:16">
      <c r="A40" s="13"/>
      <c r="B40" s="39">
        <v>351.1</v>
      </c>
      <c r="C40" s="21" t="s">
        <v>46</v>
      </c>
      <c r="D40" s="47">
        <v>11784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11"/>
        <v>11784</v>
      </c>
      <c r="O40" s="46">
        <f t="shared" si="9"/>
        <v>2.5396551724137932</v>
      </c>
      <c r="P40" s="9"/>
    </row>
    <row r="41" spans="1:16">
      <c r="A41" s="13"/>
      <c r="B41" s="39">
        <v>354</v>
      </c>
      <c r="C41" s="21" t="s">
        <v>47</v>
      </c>
      <c r="D41" s="47">
        <v>7058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11"/>
        <v>7058</v>
      </c>
      <c r="O41" s="46">
        <f t="shared" si="9"/>
        <v>1.5211206896551723</v>
      </c>
      <c r="P41" s="9"/>
    </row>
    <row r="42" spans="1:16" ht="15.75">
      <c r="A42" s="29" t="s">
        <v>3</v>
      </c>
      <c r="B42" s="30"/>
      <c r="C42" s="31"/>
      <c r="D42" s="32">
        <f t="shared" ref="D42:M42" si="12">SUM(D43:D48)</f>
        <v>47764</v>
      </c>
      <c r="E42" s="32">
        <f t="shared" si="12"/>
        <v>0</v>
      </c>
      <c r="F42" s="32">
        <f t="shared" si="12"/>
        <v>0</v>
      </c>
      <c r="G42" s="32">
        <f t="shared" si="12"/>
        <v>0</v>
      </c>
      <c r="H42" s="32">
        <f t="shared" si="12"/>
        <v>0</v>
      </c>
      <c r="I42" s="32">
        <f t="shared" si="12"/>
        <v>0</v>
      </c>
      <c r="J42" s="32">
        <f t="shared" si="12"/>
        <v>0</v>
      </c>
      <c r="K42" s="32">
        <f t="shared" si="12"/>
        <v>79275</v>
      </c>
      <c r="L42" s="32">
        <f t="shared" si="12"/>
        <v>0</v>
      </c>
      <c r="M42" s="32">
        <f t="shared" si="12"/>
        <v>0</v>
      </c>
      <c r="N42" s="32">
        <f t="shared" si="11"/>
        <v>127039</v>
      </c>
      <c r="O42" s="45">
        <f t="shared" si="9"/>
        <v>27.379094827586208</v>
      </c>
      <c r="P42" s="10"/>
    </row>
    <row r="43" spans="1:16">
      <c r="A43" s="12"/>
      <c r="B43" s="25">
        <v>361.1</v>
      </c>
      <c r="C43" s="20" t="s">
        <v>48</v>
      </c>
      <c r="D43" s="47">
        <v>9956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11"/>
        <v>9956</v>
      </c>
      <c r="O43" s="46">
        <f t="shared" si="9"/>
        <v>2.1456896551724136</v>
      </c>
      <c r="P43" s="9"/>
    </row>
    <row r="44" spans="1:16">
      <c r="A44" s="12"/>
      <c r="B44" s="25">
        <v>361.3</v>
      </c>
      <c r="C44" s="20" t="s">
        <v>49</v>
      </c>
      <c r="D44" s="47">
        <v>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53762</v>
      </c>
      <c r="L44" s="47">
        <v>0</v>
      </c>
      <c r="M44" s="47">
        <v>0</v>
      </c>
      <c r="N44" s="47">
        <f t="shared" si="11"/>
        <v>53762</v>
      </c>
      <c r="O44" s="46">
        <f t="shared" si="9"/>
        <v>11.586637931034483</v>
      </c>
      <c r="P44" s="9"/>
    </row>
    <row r="45" spans="1:16">
      <c r="A45" s="12"/>
      <c r="B45" s="25">
        <v>362</v>
      </c>
      <c r="C45" s="20" t="s">
        <v>50</v>
      </c>
      <c r="D45" s="47">
        <v>19924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11"/>
        <v>19924</v>
      </c>
      <c r="O45" s="46">
        <f t="shared" si="9"/>
        <v>4.2939655172413795</v>
      </c>
      <c r="P45" s="9"/>
    </row>
    <row r="46" spans="1:16">
      <c r="A46" s="12"/>
      <c r="B46" s="25">
        <v>366</v>
      </c>
      <c r="C46" s="20" t="s">
        <v>72</v>
      </c>
      <c r="D46" s="47">
        <v>5500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11"/>
        <v>5500</v>
      </c>
      <c r="O46" s="46">
        <f t="shared" si="9"/>
        <v>1.1853448275862069</v>
      </c>
      <c r="P46" s="9"/>
    </row>
    <row r="47" spans="1:16">
      <c r="A47" s="12"/>
      <c r="B47" s="25">
        <v>368</v>
      </c>
      <c r="C47" s="20" t="s">
        <v>51</v>
      </c>
      <c r="D47" s="47">
        <v>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25513</v>
      </c>
      <c r="L47" s="47">
        <v>0</v>
      </c>
      <c r="M47" s="47">
        <v>0</v>
      </c>
      <c r="N47" s="47">
        <f t="shared" si="11"/>
        <v>25513</v>
      </c>
      <c r="O47" s="46">
        <f t="shared" si="9"/>
        <v>5.4984913793103445</v>
      </c>
      <c r="P47" s="9"/>
    </row>
    <row r="48" spans="1:16">
      <c r="A48" s="12"/>
      <c r="B48" s="25">
        <v>369.9</v>
      </c>
      <c r="C48" s="20" t="s">
        <v>52</v>
      </c>
      <c r="D48" s="47">
        <v>12384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1"/>
        <v>12384</v>
      </c>
      <c r="O48" s="46">
        <f t="shared" si="9"/>
        <v>2.6689655172413791</v>
      </c>
      <c r="P48" s="9"/>
    </row>
    <row r="49" spans="1:119" ht="15.75">
      <c r="A49" s="29" t="s">
        <v>37</v>
      </c>
      <c r="B49" s="30"/>
      <c r="C49" s="31"/>
      <c r="D49" s="32">
        <f t="shared" ref="D49:M49" si="13">SUM(D50:D53)</f>
        <v>0</v>
      </c>
      <c r="E49" s="32">
        <f t="shared" si="13"/>
        <v>0</v>
      </c>
      <c r="F49" s="32">
        <f t="shared" si="13"/>
        <v>0</v>
      </c>
      <c r="G49" s="32">
        <f t="shared" si="13"/>
        <v>0</v>
      </c>
      <c r="H49" s="32">
        <f t="shared" si="13"/>
        <v>0</v>
      </c>
      <c r="I49" s="32">
        <f t="shared" si="13"/>
        <v>1694590</v>
      </c>
      <c r="J49" s="32">
        <f t="shared" si="13"/>
        <v>0</v>
      </c>
      <c r="K49" s="32">
        <f t="shared" si="13"/>
        <v>0</v>
      </c>
      <c r="L49" s="32">
        <f t="shared" si="13"/>
        <v>0</v>
      </c>
      <c r="M49" s="32">
        <f t="shared" si="13"/>
        <v>0</v>
      </c>
      <c r="N49" s="32">
        <f t="shared" si="11"/>
        <v>1694590</v>
      </c>
      <c r="O49" s="45">
        <f t="shared" si="9"/>
        <v>365.21336206896552</v>
      </c>
      <c r="P49" s="9"/>
    </row>
    <row r="50" spans="1:119">
      <c r="A50" s="12"/>
      <c r="B50" s="25">
        <v>389.1</v>
      </c>
      <c r="C50" s="20" t="s">
        <v>54</v>
      </c>
      <c r="D50" s="47">
        <v>0</v>
      </c>
      <c r="E50" s="47">
        <v>0</v>
      </c>
      <c r="F50" s="47">
        <v>0</v>
      </c>
      <c r="G50" s="47">
        <v>0</v>
      </c>
      <c r="H50" s="47">
        <v>0</v>
      </c>
      <c r="I50" s="47">
        <v>4747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1"/>
        <v>4747</v>
      </c>
      <c r="O50" s="46">
        <f t="shared" si="9"/>
        <v>1.0230603448275861</v>
      </c>
      <c r="P50" s="9"/>
    </row>
    <row r="51" spans="1:119">
      <c r="A51" s="12"/>
      <c r="B51" s="25">
        <v>389.5</v>
      </c>
      <c r="C51" s="20" t="s">
        <v>55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1476147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1"/>
        <v>1476147</v>
      </c>
      <c r="O51" s="46">
        <f t="shared" si="9"/>
        <v>318.13512931034484</v>
      </c>
      <c r="P51" s="9"/>
    </row>
    <row r="52" spans="1:119">
      <c r="A52" s="12"/>
      <c r="B52" s="25">
        <v>389.7</v>
      </c>
      <c r="C52" s="20" t="s">
        <v>57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33596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1"/>
        <v>33596</v>
      </c>
      <c r="O52" s="46">
        <f t="shared" si="9"/>
        <v>7.24051724137931</v>
      </c>
      <c r="P52" s="9"/>
    </row>
    <row r="53" spans="1:119" ht="15.75" thickBot="1">
      <c r="A53" s="12"/>
      <c r="B53" s="25">
        <v>389.8</v>
      </c>
      <c r="C53" s="20" t="s">
        <v>58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180100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1"/>
        <v>180100</v>
      </c>
      <c r="O53" s="46">
        <f t="shared" si="9"/>
        <v>38.814655172413794</v>
      </c>
      <c r="P53" s="9"/>
    </row>
    <row r="54" spans="1:119" ht="16.5" thickBot="1">
      <c r="A54" s="14" t="s">
        <v>44</v>
      </c>
      <c r="B54" s="23"/>
      <c r="C54" s="22"/>
      <c r="D54" s="15">
        <f t="shared" ref="D54:M54" si="14">SUM(D5,D15,D21,D32,D39,D42,D49)</f>
        <v>3995944</v>
      </c>
      <c r="E54" s="15">
        <f t="shared" si="14"/>
        <v>0</v>
      </c>
      <c r="F54" s="15">
        <f t="shared" si="14"/>
        <v>0</v>
      </c>
      <c r="G54" s="15">
        <f t="shared" si="14"/>
        <v>0</v>
      </c>
      <c r="H54" s="15">
        <f t="shared" si="14"/>
        <v>0</v>
      </c>
      <c r="I54" s="15">
        <f t="shared" si="14"/>
        <v>3316018</v>
      </c>
      <c r="J54" s="15">
        <f t="shared" si="14"/>
        <v>0</v>
      </c>
      <c r="K54" s="15">
        <f t="shared" si="14"/>
        <v>100950</v>
      </c>
      <c r="L54" s="15">
        <f t="shared" si="14"/>
        <v>0</v>
      </c>
      <c r="M54" s="15">
        <f t="shared" si="14"/>
        <v>0</v>
      </c>
      <c r="N54" s="15">
        <f t="shared" si="11"/>
        <v>7412912</v>
      </c>
      <c r="O54" s="38">
        <f t="shared" si="9"/>
        <v>1597.6103448275862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48" t="s">
        <v>73</v>
      </c>
      <c r="M56" s="48"/>
      <c r="N56" s="48"/>
      <c r="O56" s="43">
        <v>4640</v>
      </c>
    </row>
    <row r="57" spans="1:119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1"/>
    </row>
    <row r="58" spans="1:119" ht="15.75" thickBot="1">
      <c r="A58" s="52" t="s">
        <v>74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4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45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59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9"/>
      <c r="M3" s="36"/>
      <c r="N3" s="37"/>
      <c r="O3" s="70" t="s">
        <v>64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1668127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24718</v>
      </c>
      <c r="L5" s="27">
        <f t="shared" si="0"/>
        <v>0</v>
      </c>
      <c r="M5" s="27">
        <f t="shared" si="0"/>
        <v>0</v>
      </c>
      <c r="N5" s="28">
        <f>SUM(D5:M5)</f>
        <v>1692845</v>
      </c>
      <c r="O5" s="33">
        <f t="shared" ref="O5:O36" si="1">(N5/O$55)</f>
        <v>370.5066754213176</v>
      </c>
      <c r="P5" s="6"/>
    </row>
    <row r="6" spans="1:133">
      <c r="A6" s="12"/>
      <c r="B6" s="25">
        <v>311</v>
      </c>
      <c r="C6" s="20" t="s">
        <v>2</v>
      </c>
      <c r="D6" s="47">
        <v>769259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769259</v>
      </c>
      <c r="O6" s="46">
        <f t="shared" si="1"/>
        <v>168.3648500766032</v>
      </c>
      <c r="P6" s="9"/>
    </row>
    <row r="7" spans="1:133">
      <c r="A7" s="12"/>
      <c r="B7" s="25">
        <v>312.41000000000003</v>
      </c>
      <c r="C7" s="20" t="s">
        <v>11</v>
      </c>
      <c r="D7" s="47">
        <v>189086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4" si="2">SUM(D7:M7)</f>
        <v>189086</v>
      </c>
      <c r="O7" s="46">
        <f t="shared" si="1"/>
        <v>41.384548041146857</v>
      </c>
      <c r="P7" s="9"/>
    </row>
    <row r="8" spans="1:133">
      <c r="A8" s="12"/>
      <c r="B8" s="25">
        <v>312.42</v>
      </c>
      <c r="C8" s="20" t="s">
        <v>10</v>
      </c>
      <c r="D8" s="47">
        <v>39869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39869</v>
      </c>
      <c r="O8" s="46">
        <f t="shared" si="1"/>
        <v>8.7259794265703654</v>
      </c>
      <c r="P8" s="9"/>
    </row>
    <row r="9" spans="1:133">
      <c r="A9" s="12"/>
      <c r="B9" s="25">
        <v>312.51</v>
      </c>
      <c r="C9" s="20" t="s">
        <v>66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24718</v>
      </c>
      <c r="L9" s="47">
        <v>0</v>
      </c>
      <c r="M9" s="47">
        <v>0</v>
      </c>
      <c r="N9" s="47">
        <f>SUM(D9:M9)</f>
        <v>24718</v>
      </c>
      <c r="O9" s="46">
        <f t="shared" si="1"/>
        <v>5.4099365287809151</v>
      </c>
      <c r="P9" s="9"/>
    </row>
    <row r="10" spans="1:133">
      <c r="A10" s="12"/>
      <c r="B10" s="25">
        <v>312.60000000000002</v>
      </c>
      <c r="C10" s="20" t="s">
        <v>12</v>
      </c>
      <c r="D10" s="47">
        <v>269425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269425</v>
      </c>
      <c r="O10" s="46">
        <f t="shared" si="1"/>
        <v>58.968045524184724</v>
      </c>
      <c r="P10" s="9"/>
    </row>
    <row r="11" spans="1:133">
      <c r="A11" s="12"/>
      <c r="B11" s="25">
        <v>314.10000000000002</v>
      </c>
      <c r="C11" s="20" t="s">
        <v>13</v>
      </c>
      <c r="D11" s="47">
        <v>156077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156077</v>
      </c>
      <c r="O11" s="46">
        <f t="shared" si="1"/>
        <v>34.15999124534909</v>
      </c>
      <c r="P11" s="9"/>
    </row>
    <row r="12" spans="1:133">
      <c r="A12" s="12"/>
      <c r="B12" s="25">
        <v>314.8</v>
      </c>
      <c r="C12" s="20" t="s">
        <v>14</v>
      </c>
      <c r="D12" s="47">
        <v>10803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10803</v>
      </c>
      <c r="O12" s="46">
        <f t="shared" si="1"/>
        <v>2.3644123440577807</v>
      </c>
      <c r="P12" s="9"/>
    </row>
    <row r="13" spans="1:133">
      <c r="A13" s="12"/>
      <c r="B13" s="25">
        <v>315</v>
      </c>
      <c r="C13" s="20" t="s">
        <v>15</v>
      </c>
      <c r="D13" s="47">
        <v>211781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211781</v>
      </c>
      <c r="O13" s="46">
        <f t="shared" si="1"/>
        <v>46.351718100240753</v>
      </c>
      <c r="P13" s="9"/>
    </row>
    <row r="14" spans="1:133">
      <c r="A14" s="12"/>
      <c r="B14" s="25">
        <v>316</v>
      </c>
      <c r="C14" s="20" t="s">
        <v>16</v>
      </c>
      <c r="D14" s="47">
        <v>21827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21827</v>
      </c>
      <c r="O14" s="46">
        <f t="shared" si="1"/>
        <v>4.7771941343838913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SUM(D16:D19)</f>
        <v>954562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0" si="4">SUM(D15:M15)</f>
        <v>954562</v>
      </c>
      <c r="O15" s="45">
        <f t="shared" si="1"/>
        <v>208.92142700809805</v>
      </c>
      <c r="P15" s="10"/>
    </row>
    <row r="16" spans="1:133">
      <c r="A16" s="12"/>
      <c r="B16" s="25">
        <v>322</v>
      </c>
      <c r="C16" s="20" t="s">
        <v>0</v>
      </c>
      <c r="D16" s="47">
        <v>26130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26130</v>
      </c>
      <c r="O16" s="46">
        <f t="shared" si="1"/>
        <v>5.7189757058437296</v>
      </c>
      <c r="P16" s="9"/>
    </row>
    <row r="17" spans="1:16">
      <c r="A17" s="12"/>
      <c r="B17" s="25">
        <v>323.10000000000002</v>
      </c>
      <c r="C17" s="20" t="s">
        <v>18</v>
      </c>
      <c r="D17" s="47">
        <v>343360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343360</v>
      </c>
      <c r="O17" s="46">
        <f t="shared" si="1"/>
        <v>75.149923396804553</v>
      </c>
      <c r="P17" s="9"/>
    </row>
    <row r="18" spans="1:16">
      <c r="A18" s="12"/>
      <c r="B18" s="25">
        <v>323.7</v>
      </c>
      <c r="C18" s="20" t="s">
        <v>19</v>
      </c>
      <c r="D18" s="47">
        <v>3638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3638</v>
      </c>
      <c r="O18" s="46">
        <f t="shared" si="1"/>
        <v>0.79623550010943311</v>
      </c>
      <c r="P18" s="9"/>
    </row>
    <row r="19" spans="1:16">
      <c r="A19" s="12"/>
      <c r="B19" s="25">
        <v>325.2</v>
      </c>
      <c r="C19" s="20" t="s">
        <v>20</v>
      </c>
      <c r="D19" s="47">
        <v>581434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581434</v>
      </c>
      <c r="O19" s="46">
        <f t="shared" si="1"/>
        <v>127.25629240534033</v>
      </c>
      <c r="P19" s="9"/>
    </row>
    <row r="20" spans="1:16" ht="15.75">
      <c r="A20" s="29" t="s">
        <v>22</v>
      </c>
      <c r="B20" s="30"/>
      <c r="C20" s="31"/>
      <c r="D20" s="32">
        <f t="shared" ref="D20:M20" si="5">SUM(D21:D29)</f>
        <v>715906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715906</v>
      </c>
      <c r="O20" s="45">
        <f t="shared" si="1"/>
        <v>156.68767782884657</v>
      </c>
      <c r="P20" s="10"/>
    </row>
    <row r="21" spans="1:16">
      <c r="A21" s="12"/>
      <c r="B21" s="25">
        <v>331.2</v>
      </c>
      <c r="C21" s="20" t="s">
        <v>21</v>
      </c>
      <c r="D21" s="47">
        <v>50906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28" si="6">SUM(D21:M21)</f>
        <v>50906</v>
      </c>
      <c r="O21" s="46">
        <f t="shared" si="1"/>
        <v>11.141606478441672</v>
      </c>
      <c r="P21" s="9"/>
    </row>
    <row r="22" spans="1:16">
      <c r="A22" s="12"/>
      <c r="B22" s="25">
        <v>334.34</v>
      </c>
      <c r="C22" s="20" t="s">
        <v>23</v>
      </c>
      <c r="D22" s="47">
        <v>55430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55430</v>
      </c>
      <c r="O22" s="46">
        <f t="shared" si="1"/>
        <v>12.13175749616984</v>
      </c>
      <c r="P22" s="9"/>
    </row>
    <row r="23" spans="1:16">
      <c r="A23" s="12"/>
      <c r="B23" s="25">
        <v>334.7</v>
      </c>
      <c r="C23" s="20" t="s">
        <v>24</v>
      </c>
      <c r="D23" s="47">
        <v>318419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318419</v>
      </c>
      <c r="O23" s="46">
        <f t="shared" si="1"/>
        <v>69.691179689209889</v>
      </c>
      <c r="P23" s="9"/>
    </row>
    <row r="24" spans="1:16">
      <c r="A24" s="12"/>
      <c r="B24" s="25">
        <v>335.12</v>
      </c>
      <c r="C24" s="20" t="s">
        <v>25</v>
      </c>
      <c r="D24" s="47">
        <v>99569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99569</v>
      </c>
      <c r="O24" s="46">
        <f t="shared" si="1"/>
        <v>21.7922959072007</v>
      </c>
      <c r="P24" s="9"/>
    </row>
    <row r="25" spans="1:16">
      <c r="A25" s="12"/>
      <c r="B25" s="25">
        <v>335.14</v>
      </c>
      <c r="C25" s="20" t="s">
        <v>26</v>
      </c>
      <c r="D25" s="47">
        <v>7404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7404</v>
      </c>
      <c r="O25" s="46">
        <f t="shared" si="1"/>
        <v>1.6204858831254103</v>
      </c>
      <c r="P25" s="9"/>
    </row>
    <row r="26" spans="1:16">
      <c r="A26" s="12"/>
      <c r="B26" s="25">
        <v>335.15</v>
      </c>
      <c r="C26" s="20" t="s">
        <v>27</v>
      </c>
      <c r="D26" s="47">
        <v>3081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3081</v>
      </c>
      <c r="O26" s="46">
        <f t="shared" si="1"/>
        <v>0.67432698621142484</v>
      </c>
      <c r="P26" s="9"/>
    </row>
    <row r="27" spans="1:16">
      <c r="A27" s="12"/>
      <c r="B27" s="25">
        <v>335.18</v>
      </c>
      <c r="C27" s="20" t="s">
        <v>28</v>
      </c>
      <c r="D27" s="47">
        <v>150999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150999</v>
      </c>
      <c r="O27" s="46">
        <f t="shared" si="1"/>
        <v>33.048588312541035</v>
      </c>
      <c r="P27" s="9"/>
    </row>
    <row r="28" spans="1:16">
      <c r="A28" s="12"/>
      <c r="B28" s="25">
        <v>335.49</v>
      </c>
      <c r="C28" s="20" t="s">
        <v>29</v>
      </c>
      <c r="D28" s="47">
        <v>299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299</v>
      </c>
      <c r="O28" s="46">
        <f t="shared" si="1"/>
        <v>6.5441015539505362E-2</v>
      </c>
      <c r="P28" s="9"/>
    </row>
    <row r="29" spans="1:16">
      <c r="A29" s="12"/>
      <c r="B29" s="25">
        <v>337.3</v>
      </c>
      <c r="C29" s="20" t="s">
        <v>30</v>
      </c>
      <c r="D29" s="47">
        <v>29799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29799</v>
      </c>
      <c r="O29" s="46">
        <f t="shared" si="1"/>
        <v>6.5219960604070915</v>
      </c>
      <c r="P29" s="9"/>
    </row>
    <row r="30" spans="1:16" ht="15.75">
      <c r="A30" s="29" t="s">
        <v>35</v>
      </c>
      <c r="B30" s="30"/>
      <c r="C30" s="31"/>
      <c r="D30" s="32">
        <f t="shared" ref="D30:M30" si="7">SUM(D31:D36)</f>
        <v>575511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1466362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>SUM(D30:M30)</f>
        <v>2041873</v>
      </c>
      <c r="O30" s="45">
        <f t="shared" si="1"/>
        <v>446.89713285182751</v>
      </c>
      <c r="P30" s="10"/>
    </row>
    <row r="31" spans="1:16">
      <c r="A31" s="12"/>
      <c r="B31" s="25">
        <v>342.2</v>
      </c>
      <c r="C31" s="20" t="s">
        <v>38</v>
      </c>
      <c r="D31" s="47">
        <v>372795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ref="N31:N36" si="8">SUM(D31:M31)</f>
        <v>372795</v>
      </c>
      <c r="O31" s="46">
        <f t="shared" si="1"/>
        <v>81.592252133946161</v>
      </c>
      <c r="P31" s="9"/>
    </row>
    <row r="32" spans="1:16">
      <c r="A32" s="12"/>
      <c r="B32" s="25">
        <v>343.3</v>
      </c>
      <c r="C32" s="20" t="s">
        <v>39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864174</v>
      </c>
      <c r="J32" s="47">
        <v>0</v>
      </c>
      <c r="K32" s="47">
        <v>0</v>
      </c>
      <c r="L32" s="47">
        <v>0</v>
      </c>
      <c r="M32" s="47">
        <v>0</v>
      </c>
      <c r="N32" s="47">
        <f t="shared" si="8"/>
        <v>864174</v>
      </c>
      <c r="O32" s="46">
        <f t="shared" si="1"/>
        <v>189.13854235062377</v>
      </c>
      <c r="P32" s="9"/>
    </row>
    <row r="33" spans="1:16">
      <c r="A33" s="12"/>
      <c r="B33" s="25">
        <v>343.4</v>
      </c>
      <c r="C33" s="20" t="s">
        <v>40</v>
      </c>
      <c r="D33" s="47">
        <v>48035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8"/>
        <v>48035</v>
      </c>
      <c r="O33" s="46">
        <f t="shared" si="1"/>
        <v>10.513241409498796</v>
      </c>
      <c r="P33" s="9"/>
    </row>
    <row r="34" spans="1:16">
      <c r="A34" s="12"/>
      <c r="B34" s="25">
        <v>343.5</v>
      </c>
      <c r="C34" s="20" t="s">
        <v>41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602188</v>
      </c>
      <c r="J34" s="47">
        <v>0</v>
      </c>
      <c r="K34" s="47">
        <v>0</v>
      </c>
      <c r="L34" s="47">
        <v>0</v>
      </c>
      <c r="M34" s="47">
        <v>0</v>
      </c>
      <c r="N34" s="47">
        <f t="shared" si="8"/>
        <v>602188</v>
      </c>
      <c r="O34" s="46">
        <f t="shared" si="1"/>
        <v>131.7986430291092</v>
      </c>
      <c r="P34" s="9"/>
    </row>
    <row r="35" spans="1:16">
      <c r="A35" s="12"/>
      <c r="B35" s="25">
        <v>344.9</v>
      </c>
      <c r="C35" s="20" t="s">
        <v>42</v>
      </c>
      <c r="D35" s="47">
        <v>67935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8"/>
        <v>67935</v>
      </c>
      <c r="O35" s="46">
        <f t="shared" si="1"/>
        <v>14.868680236375575</v>
      </c>
      <c r="P35" s="9"/>
    </row>
    <row r="36" spans="1:16">
      <c r="A36" s="12"/>
      <c r="B36" s="25">
        <v>346.4</v>
      </c>
      <c r="C36" s="20" t="s">
        <v>43</v>
      </c>
      <c r="D36" s="47">
        <v>86746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8"/>
        <v>86746</v>
      </c>
      <c r="O36" s="46">
        <f t="shared" si="1"/>
        <v>18.985773692274019</v>
      </c>
      <c r="P36" s="9"/>
    </row>
    <row r="37" spans="1:16" ht="15.75">
      <c r="A37" s="29" t="s">
        <v>36</v>
      </c>
      <c r="B37" s="30"/>
      <c r="C37" s="31"/>
      <c r="D37" s="32">
        <f t="shared" ref="D37:M37" si="9">SUM(D38:D39)</f>
        <v>15221</v>
      </c>
      <c r="E37" s="32">
        <f t="shared" si="9"/>
        <v>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ref="N37:N53" si="10">SUM(D37:M37)</f>
        <v>15221</v>
      </c>
      <c r="O37" s="45">
        <f t="shared" ref="O37:O53" si="11">(N37/O$55)</f>
        <v>3.3313635368789671</v>
      </c>
      <c r="P37" s="10"/>
    </row>
    <row r="38" spans="1:16">
      <c r="A38" s="13"/>
      <c r="B38" s="39">
        <v>351.1</v>
      </c>
      <c r="C38" s="21" t="s">
        <v>46</v>
      </c>
      <c r="D38" s="47">
        <v>9411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10"/>
        <v>9411</v>
      </c>
      <c r="O38" s="46">
        <f t="shared" si="11"/>
        <v>2.0597504924491137</v>
      </c>
      <c r="P38" s="9"/>
    </row>
    <row r="39" spans="1:16">
      <c r="A39" s="13"/>
      <c r="B39" s="39">
        <v>354</v>
      </c>
      <c r="C39" s="21" t="s">
        <v>47</v>
      </c>
      <c r="D39" s="47">
        <v>5810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10"/>
        <v>5810</v>
      </c>
      <c r="O39" s="46">
        <f t="shared" si="11"/>
        <v>1.2716130444298535</v>
      </c>
      <c r="P39" s="9"/>
    </row>
    <row r="40" spans="1:16" ht="15.75">
      <c r="A40" s="29" t="s">
        <v>3</v>
      </c>
      <c r="B40" s="30"/>
      <c r="C40" s="31"/>
      <c r="D40" s="32">
        <f t="shared" ref="D40:M40" si="12">SUM(D41:D45)</f>
        <v>66303</v>
      </c>
      <c r="E40" s="32">
        <f t="shared" si="12"/>
        <v>0</v>
      </c>
      <c r="F40" s="32">
        <f t="shared" si="12"/>
        <v>0</v>
      </c>
      <c r="G40" s="32">
        <f t="shared" si="12"/>
        <v>0</v>
      </c>
      <c r="H40" s="32">
        <f t="shared" si="12"/>
        <v>0</v>
      </c>
      <c r="I40" s="32">
        <f t="shared" si="12"/>
        <v>0</v>
      </c>
      <c r="J40" s="32">
        <f t="shared" si="12"/>
        <v>0</v>
      </c>
      <c r="K40" s="32">
        <f t="shared" si="12"/>
        <v>45944</v>
      </c>
      <c r="L40" s="32">
        <f t="shared" si="12"/>
        <v>0</v>
      </c>
      <c r="M40" s="32">
        <f t="shared" si="12"/>
        <v>0</v>
      </c>
      <c r="N40" s="32">
        <f t="shared" si="10"/>
        <v>112247</v>
      </c>
      <c r="O40" s="45">
        <f t="shared" si="11"/>
        <v>24.567082512584811</v>
      </c>
      <c r="P40" s="10"/>
    </row>
    <row r="41" spans="1:16">
      <c r="A41" s="12"/>
      <c r="B41" s="25">
        <v>361.1</v>
      </c>
      <c r="C41" s="20" t="s">
        <v>48</v>
      </c>
      <c r="D41" s="47">
        <v>30953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10"/>
        <v>30953</v>
      </c>
      <c r="O41" s="46">
        <f t="shared" si="11"/>
        <v>6.7745677391114025</v>
      </c>
      <c r="P41" s="9"/>
    </row>
    <row r="42" spans="1:16">
      <c r="A42" s="12"/>
      <c r="B42" s="25">
        <v>361.3</v>
      </c>
      <c r="C42" s="20" t="s">
        <v>49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15638</v>
      </c>
      <c r="L42" s="47">
        <v>0</v>
      </c>
      <c r="M42" s="47">
        <v>0</v>
      </c>
      <c r="N42" s="47">
        <f t="shared" si="10"/>
        <v>15638</v>
      </c>
      <c r="O42" s="46">
        <f t="shared" si="11"/>
        <v>3.4226307725979428</v>
      </c>
      <c r="P42" s="9"/>
    </row>
    <row r="43" spans="1:16">
      <c r="A43" s="12"/>
      <c r="B43" s="25">
        <v>362</v>
      </c>
      <c r="C43" s="20" t="s">
        <v>50</v>
      </c>
      <c r="D43" s="47">
        <v>25932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10"/>
        <v>25932</v>
      </c>
      <c r="O43" s="46">
        <f t="shared" si="11"/>
        <v>5.6756401838476691</v>
      </c>
      <c r="P43" s="9"/>
    </row>
    <row r="44" spans="1:16">
      <c r="A44" s="12"/>
      <c r="B44" s="25">
        <v>368</v>
      </c>
      <c r="C44" s="20" t="s">
        <v>51</v>
      </c>
      <c r="D44" s="47">
        <v>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30306</v>
      </c>
      <c r="L44" s="47">
        <v>0</v>
      </c>
      <c r="M44" s="47">
        <v>0</v>
      </c>
      <c r="N44" s="47">
        <f t="shared" si="10"/>
        <v>30306</v>
      </c>
      <c r="O44" s="46">
        <f t="shared" si="11"/>
        <v>6.632961260669731</v>
      </c>
      <c r="P44" s="9"/>
    </row>
    <row r="45" spans="1:16">
      <c r="A45" s="12"/>
      <c r="B45" s="25">
        <v>369.9</v>
      </c>
      <c r="C45" s="20" t="s">
        <v>52</v>
      </c>
      <c r="D45" s="47">
        <v>9418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10"/>
        <v>9418</v>
      </c>
      <c r="O45" s="46">
        <f t="shared" si="11"/>
        <v>2.0612825563580652</v>
      </c>
      <c r="P45" s="9"/>
    </row>
    <row r="46" spans="1:16" ht="15.75">
      <c r="A46" s="29" t="s">
        <v>37</v>
      </c>
      <c r="B46" s="30"/>
      <c r="C46" s="31"/>
      <c r="D46" s="32">
        <f t="shared" ref="D46:M46" si="13">SUM(D47:D52)</f>
        <v>0</v>
      </c>
      <c r="E46" s="32">
        <f t="shared" si="13"/>
        <v>0</v>
      </c>
      <c r="F46" s="32">
        <f t="shared" si="13"/>
        <v>0</v>
      </c>
      <c r="G46" s="32">
        <f t="shared" si="13"/>
        <v>0</v>
      </c>
      <c r="H46" s="32">
        <f t="shared" si="13"/>
        <v>0</v>
      </c>
      <c r="I46" s="32">
        <f t="shared" si="13"/>
        <v>1156786</v>
      </c>
      <c r="J46" s="32">
        <f t="shared" si="13"/>
        <v>0</v>
      </c>
      <c r="K46" s="32">
        <f t="shared" si="13"/>
        <v>0</v>
      </c>
      <c r="L46" s="32">
        <f t="shared" si="13"/>
        <v>0</v>
      </c>
      <c r="M46" s="32">
        <f t="shared" si="13"/>
        <v>0</v>
      </c>
      <c r="N46" s="32">
        <f t="shared" si="10"/>
        <v>1156786</v>
      </c>
      <c r="O46" s="45">
        <f t="shared" si="11"/>
        <v>253.18144014007441</v>
      </c>
      <c r="P46" s="9"/>
    </row>
    <row r="47" spans="1:16">
      <c r="A47" s="12"/>
      <c r="B47" s="25">
        <v>381</v>
      </c>
      <c r="C47" s="20" t="s">
        <v>53</v>
      </c>
      <c r="D47" s="47">
        <v>0</v>
      </c>
      <c r="E47" s="47">
        <v>0</v>
      </c>
      <c r="F47" s="47">
        <v>0</v>
      </c>
      <c r="G47" s="47">
        <v>0</v>
      </c>
      <c r="H47" s="47">
        <v>0</v>
      </c>
      <c r="I47" s="47">
        <v>350000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10"/>
        <v>350000</v>
      </c>
      <c r="O47" s="46">
        <f t="shared" si="11"/>
        <v>76.603195447581527</v>
      </c>
      <c r="P47" s="9"/>
    </row>
    <row r="48" spans="1:16">
      <c r="A48" s="12"/>
      <c r="B48" s="25">
        <v>389.1</v>
      </c>
      <c r="C48" s="20" t="s">
        <v>54</v>
      </c>
      <c r="D48" s="47">
        <v>0</v>
      </c>
      <c r="E48" s="47">
        <v>0</v>
      </c>
      <c r="F48" s="47">
        <v>0</v>
      </c>
      <c r="G48" s="47">
        <v>0</v>
      </c>
      <c r="H48" s="47">
        <v>0</v>
      </c>
      <c r="I48" s="47">
        <v>5782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5782</v>
      </c>
      <c r="O48" s="46">
        <f t="shared" si="11"/>
        <v>1.2654847887940468</v>
      </c>
      <c r="P48" s="9"/>
    </row>
    <row r="49" spans="1:119">
      <c r="A49" s="12"/>
      <c r="B49" s="25">
        <v>389.5</v>
      </c>
      <c r="C49" s="20" t="s">
        <v>55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  <c r="I49" s="47">
        <v>565783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565783</v>
      </c>
      <c r="O49" s="46">
        <f t="shared" si="11"/>
        <v>123.8308163711972</v>
      </c>
      <c r="P49" s="9"/>
    </row>
    <row r="50" spans="1:119">
      <c r="A50" s="12"/>
      <c r="B50" s="25">
        <v>389.6</v>
      </c>
      <c r="C50" s="20" t="s">
        <v>56</v>
      </c>
      <c r="D50" s="47">
        <v>0</v>
      </c>
      <c r="E50" s="47">
        <v>0</v>
      </c>
      <c r="F50" s="47">
        <v>0</v>
      </c>
      <c r="G50" s="47">
        <v>0</v>
      </c>
      <c r="H50" s="47">
        <v>0</v>
      </c>
      <c r="I50" s="47">
        <v>38276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38276</v>
      </c>
      <c r="O50" s="46">
        <f t="shared" si="11"/>
        <v>8.3773254541475151</v>
      </c>
      <c r="P50" s="9"/>
    </row>
    <row r="51" spans="1:119">
      <c r="A51" s="12"/>
      <c r="B51" s="25">
        <v>389.7</v>
      </c>
      <c r="C51" s="20" t="s">
        <v>57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143224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143224</v>
      </c>
      <c r="O51" s="46">
        <f t="shared" si="11"/>
        <v>31.346903042241191</v>
      </c>
      <c r="P51" s="9"/>
    </row>
    <row r="52" spans="1:119" ht="15.75" thickBot="1">
      <c r="A52" s="12"/>
      <c r="B52" s="25">
        <v>389.8</v>
      </c>
      <c r="C52" s="20" t="s">
        <v>58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53721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53721</v>
      </c>
      <c r="O52" s="46">
        <f t="shared" si="11"/>
        <v>11.757715036112934</v>
      </c>
      <c r="P52" s="9"/>
    </row>
    <row r="53" spans="1:119" ht="16.5" thickBot="1">
      <c r="A53" s="14" t="s">
        <v>44</v>
      </c>
      <c r="B53" s="23"/>
      <c r="C53" s="22"/>
      <c r="D53" s="15">
        <f t="shared" ref="D53:M53" si="14">SUM(D5,D15,D20,D30,D37,D40,D46)</f>
        <v>3995630</v>
      </c>
      <c r="E53" s="15">
        <f t="shared" si="14"/>
        <v>0</v>
      </c>
      <c r="F53" s="15">
        <f t="shared" si="14"/>
        <v>0</v>
      </c>
      <c r="G53" s="15">
        <f t="shared" si="14"/>
        <v>0</v>
      </c>
      <c r="H53" s="15">
        <f t="shared" si="14"/>
        <v>0</v>
      </c>
      <c r="I53" s="15">
        <f t="shared" si="14"/>
        <v>2623148</v>
      </c>
      <c r="J53" s="15">
        <f t="shared" si="14"/>
        <v>0</v>
      </c>
      <c r="K53" s="15">
        <f t="shared" si="14"/>
        <v>70662</v>
      </c>
      <c r="L53" s="15">
        <f t="shared" si="14"/>
        <v>0</v>
      </c>
      <c r="M53" s="15">
        <f t="shared" si="14"/>
        <v>0</v>
      </c>
      <c r="N53" s="15">
        <f t="shared" si="10"/>
        <v>6689440</v>
      </c>
      <c r="O53" s="38">
        <f t="shared" si="11"/>
        <v>1464.092799299628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48" t="s">
        <v>65</v>
      </c>
      <c r="M55" s="48"/>
      <c r="N55" s="48"/>
      <c r="O55" s="43">
        <v>4569</v>
      </c>
    </row>
    <row r="56" spans="1:119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1"/>
    </row>
    <row r="57" spans="1:119" ht="15.75" thickBot="1">
      <c r="A57" s="52" t="s">
        <v>74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4"/>
    </row>
  </sheetData>
  <mergeCells count="10">
    <mergeCell ref="A57:O57"/>
    <mergeCell ref="A56:O56"/>
    <mergeCell ref="L55:N5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59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9"/>
      <c r="M3" s="36"/>
      <c r="N3" s="37"/>
      <c r="O3" s="70" t="s">
        <v>64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1797470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33901</v>
      </c>
      <c r="L5" s="27">
        <f t="shared" si="0"/>
        <v>0</v>
      </c>
      <c r="M5" s="27">
        <f t="shared" si="0"/>
        <v>0</v>
      </c>
      <c r="N5" s="28">
        <f>SUM(D5:M5)</f>
        <v>1831371</v>
      </c>
      <c r="O5" s="33">
        <f t="shared" ref="O5:O47" si="1">(N5/O$49)</f>
        <v>401.26446099912357</v>
      </c>
      <c r="P5" s="6"/>
    </row>
    <row r="6" spans="1:133">
      <c r="A6" s="12"/>
      <c r="B6" s="25">
        <v>311</v>
      </c>
      <c r="C6" s="20" t="s">
        <v>2</v>
      </c>
      <c r="D6" s="47">
        <v>834732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834732</v>
      </c>
      <c r="O6" s="46">
        <f t="shared" si="1"/>
        <v>182.89482909728309</v>
      </c>
      <c r="P6" s="9"/>
    </row>
    <row r="7" spans="1:133">
      <c r="A7" s="12"/>
      <c r="B7" s="25">
        <v>312.41000000000003</v>
      </c>
      <c r="C7" s="20" t="s">
        <v>11</v>
      </c>
      <c r="D7" s="47">
        <v>214610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4" si="2">SUM(D7:M7)</f>
        <v>214610</v>
      </c>
      <c r="O7" s="46">
        <f t="shared" si="1"/>
        <v>47.022348816827346</v>
      </c>
      <c r="P7" s="9"/>
    </row>
    <row r="8" spans="1:133">
      <c r="A8" s="12"/>
      <c r="B8" s="25">
        <v>312.42</v>
      </c>
      <c r="C8" s="20" t="s">
        <v>10</v>
      </c>
      <c r="D8" s="47">
        <v>43700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43700</v>
      </c>
      <c r="O8" s="46">
        <f t="shared" si="1"/>
        <v>9.5749342681858014</v>
      </c>
      <c r="P8" s="9"/>
    </row>
    <row r="9" spans="1:133">
      <c r="A9" s="12"/>
      <c r="B9" s="25">
        <v>312.51</v>
      </c>
      <c r="C9" s="20" t="s">
        <v>66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33901</v>
      </c>
      <c r="L9" s="47">
        <v>0</v>
      </c>
      <c r="M9" s="47">
        <v>0</v>
      </c>
      <c r="N9" s="47">
        <f>SUM(D9:M9)</f>
        <v>33901</v>
      </c>
      <c r="O9" s="46">
        <f t="shared" si="1"/>
        <v>7.4279141104294482</v>
      </c>
      <c r="P9" s="9"/>
    </row>
    <row r="10" spans="1:133">
      <c r="A10" s="12"/>
      <c r="B10" s="25">
        <v>312.60000000000002</v>
      </c>
      <c r="C10" s="20" t="s">
        <v>12</v>
      </c>
      <c r="D10" s="47">
        <v>287402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287402</v>
      </c>
      <c r="O10" s="46">
        <f t="shared" si="1"/>
        <v>62.971516213847501</v>
      </c>
      <c r="P10" s="9"/>
    </row>
    <row r="11" spans="1:133">
      <c r="A11" s="12"/>
      <c r="B11" s="25">
        <v>314.10000000000002</v>
      </c>
      <c r="C11" s="20" t="s">
        <v>13</v>
      </c>
      <c r="D11" s="47">
        <v>154397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154397</v>
      </c>
      <c r="O11" s="46">
        <f t="shared" si="1"/>
        <v>33.829316389132337</v>
      </c>
      <c r="P11" s="9"/>
    </row>
    <row r="12" spans="1:133">
      <c r="A12" s="12"/>
      <c r="B12" s="25">
        <v>314.8</v>
      </c>
      <c r="C12" s="20" t="s">
        <v>14</v>
      </c>
      <c r="D12" s="47">
        <v>20186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20186</v>
      </c>
      <c r="O12" s="46">
        <f t="shared" si="1"/>
        <v>4.4228746713409288</v>
      </c>
      <c r="P12" s="9"/>
    </row>
    <row r="13" spans="1:133">
      <c r="A13" s="12"/>
      <c r="B13" s="25">
        <v>315</v>
      </c>
      <c r="C13" s="20" t="s">
        <v>15</v>
      </c>
      <c r="D13" s="47">
        <v>220964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220964</v>
      </c>
      <c r="O13" s="46">
        <f t="shared" si="1"/>
        <v>48.41454864154251</v>
      </c>
      <c r="P13" s="9"/>
    </row>
    <row r="14" spans="1:133">
      <c r="A14" s="12"/>
      <c r="B14" s="25">
        <v>316</v>
      </c>
      <c r="C14" s="20" t="s">
        <v>16</v>
      </c>
      <c r="D14" s="47">
        <v>21479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21479</v>
      </c>
      <c r="O14" s="46">
        <f t="shared" si="1"/>
        <v>4.7061787905346186</v>
      </c>
      <c r="P14" s="9"/>
    </row>
    <row r="15" spans="1:133" ht="15.75">
      <c r="A15" s="29" t="s">
        <v>95</v>
      </c>
      <c r="B15" s="30"/>
      <c r="C15" s="31"/>
      <c r="D15" s="32">
        <f t="shared" ref="D15:M15" si="3">SUM(D16:D17)</f>
        <v>359348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359348</v>
      </c>
      <c r="O15" s="45">
        <f t="shared" si="1"/>
        <v>78.735319894829104</v>
      </c>
      <c r="P15" s="10"/>
    </row>
    <row r="16" spans="1:133">
      <c r="A16" s="12"/>
      <c r="B16" s="25">
        <v>322</v>
      </c>
      <c r="C16" s="20" t="s">
        <v>0</v>
      </c>
      <c r="D16" s="47">
        <v>26351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>SUM(D16:M16)</f>
        <v>26351</v>
      </c>
      <c r="O16" s="46">
        <f t="shared" si="1"/>
        <v>5.7736634531113058</v>
      </c>
      <c r="P16" s="9"/>
    </row>
    <row r="17" spans="1:16">
      <c r="A17" s="12"/>
      <c r="B17" s="25">
        <v>323.10000000000002</v>
      </c>
      <c r="C17" s="20" t="s">
        <v>18</v>
      </c>
      <c r="D17" s="47">
        <v>332997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>SUM(D17:M17)</f>
        <v>332997</v>
      </c>
      <c r="O17" s="46">
        <f t="shared" si="1"/>
        <v>72.961656441717793</v>
      </c>
      <c r="P17" s="9"/>
    </row>
    <row r="18" spans="1:16" ht="15.75">
      <c r="A18" s="29" t="s">
        <v>22</v>
      </c>
      <c r="B18" s="30"/>
      <c r="C18" s="31"/>
      <c r="D18" s="32">
        <f t="shared" ref="D18:M18" si="4">SUM(D19:D24)</f>
        <v>482283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>SUM(D18:M18)</f>
        <v>482283</v>
      </c>
      <c r="O18" s="45">
        <f t="shared" si="1"/>
        <v>105.67112182296232</v>
      </c>
      <c r="P18" s="10"/>
    </row>
    <row r="19" spans="1:16">
      <c r="A19" s="12"/>
      <c r="B19" s="25">
        <v>334.7</v>
      </c>
      <c r="C19" s="20" t="s">
        <v>24</v>
      </c>
      <c r="D19" s="47">
        <v>179045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4" si="5">SUM(D19:M19)</f>
        <v>179045</v>
      </c>
      <c r="O19" s="46">
        <f t="shared" si="1"/>
        <v>39.229842243645926</v>
      </c>
      <c r="P19" s="9"/>
    </row>
    <row r="20" spans="1:16">
      <c r="A20" s="12"/>
      <c r="B20" s="25">
        <v>335.12</v>
      </c>
      <c r="C20" s="20" t="s">
        <v>25</v>
      </c>
      <c r="D20" s="47">
        <v>112253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112253</v>
      </c>
      <c r="O20" s="46">
        <f t="shared" si="1"/>
        <v>24.595311130587206</v>
      </c>
      <c r="P20" s="9"/>
    </row>
    <row r="21" spans="1:16">
      <c r="A21" s="12"/>
      <c r="B21" s="25">
        <v>335.14</v>
      </c>
      <c r="C21" s="20" t="s">
        <v>26</v>
      </c>
      <c r="D21" s="47">
        <v>7441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7441</v>
      </c>
      <c r="O21" s="46">
        <f t="shared" si="1"/>
        <v>1.6303680981595092</v>
      </c>
      <c r="P21" s="9"/>
    </row>
    <row r="22" spans="1:16">
      <c r="A22" s="12"/>
      <c r="B22" s="25">
        <v>335.15</v>
      </c>
      <c r="C22" s="20" t="s">
        <v>27</v>
      </c>
      <c r="D22" s="47">
        <v>3083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3083</v>
      </c>
      <c r="O22" s="46">
        <f t="shared" si="1"/>
        <v>0.67550394390885193</v>
      </c>
      <c r="P22" s="9"/>
    </row>
    <row r="23" spans="1:16">
      <c r="A23" s="12"/>
      <c r="B23" s="25">
        <v>335.18</v>
      </c>
      <c r="C23" s="20" t="s">
        <v>28</v>
      </c>
      <c r="D23" s="47">
        <v>175198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175198</v>
      </c>
      <c r="O23" s="46">
        <f t="shared" si="1"/>
        <v>38.386941279579318</v>
      </c>
      <c r="P23" s="9"/>
    </row>
    <row r="24" spans="1:16">
      <c r="A24" s="12"/>
      <c r="B24" s="25">
        <v>335.49</v>
      </c>
      <c r="C24" s="20" t="s">
        <v>29</v>
      </c>
      <c r="D24" s="47">
        <v>5263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5263</v>
      </c>
      <c r="O24" s="46">
        <f t="shared" si="1"/>
        <v>1.1531551270815075</v>
      </c>
      <c r="P24" s="9"/>
    </row>
    <row r="25" spans="1:16" ht="15.75">
      <c r="A25" s="29" t="s">
        <v>35</v>
      </c>
      <c r="B25" s="30"/>
      <c r="C25" s="31"/>
      <c r="D25" s="32">
        <f t="shared" ref="D25:M25" si="6">SUM(D26:D30)</f>
        <v>523453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1412034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>SUM(D25:M25)</f>
        <v>1935487</v>
      </c>
      <c r="O25" s="45">
        <f t="shared" si="1"/>
        <v>424.07690622261174</v>
      </c>
      <c r="P25" s="10"/>
    </row>
    <row r="26" spans="1:16">
      <c r="A26" s="12"/>
      <c r="B26" s="25">
        <v>342.2</v>
      </c>
      <c r="C26" s="20" t="s">
        <v>38</v>
      </c>
      <c r="D26" s="47">
        <v>379688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32" si="7">SUM(D26:M26)</f>
        <v>379688</v>
      </c>
      <c r="O26" s="46">
        <f t="shared" si="1"/>
        <v>83.191936897458376</v>
      </c>
      <c r="P26" s="9"/>
    </row>
    <row r="27" spans="1:16">
      <c r="A27" s="12"/>
      <c r="B27" s="25">
        <v>343.3</v>
      </c>
      <c r="C27" s="20" t="s">
        <v>39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833392</v>
      </c>
      <c r="J27" s="47">
        <v>0</v>
      </c>
      <c r="K27" s="47">
        <v>0</v>
      </c>
      <c r="L27" s="47">
        <v>0</v>
      </c>
      <c r="M27" s="47">
        <v>0</v>
      </c>
      <c r="N27" s="47">
        <f t="shared" si="7"/>
        <v>833392</v>
      </c>
      <c r="O27" s="46">
        <f t="shared" si="1"/>
        <v>182.60122699386503</v>
      </c>
      <c r="P27" s="9"/>
    </row>
    <row r="28" spans="1:16">
      <c r="A28" s="12"/>
      <c r="B28" s="25">
        <v>343.4</v>
      </c>
      <c r="C28" s="20" t="s">
        <v>40</v>
      </c>
      <c r="D28" s="47">
        <v>43907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7"/>
        <v>43907</v>
      </c>
      <c r="O28" s="46">
        <f t="shared" si="1"/>
        <v>9.620289219982471</v>
      </c>
      <c r="P28" s="9"/>
    </row>
    <row r="29" spans="1:16">
      <c r="A29" s="12"/>
      <c r="B29" s="25">
        <v>343.5</v>
      </c>
      <c r="C29" s="20" t="s">
        <v>41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578642</v>
      </c>
      <c r="J29" s="47">
        <v>0</v>
      </c>
      <c r="K29" s="47">
        <v>0</v>
      </c>
      <c r="L29" s="47">
        <v>0</v>
      </c>
      <c r="M29" s="47">
        <v>0</v>
      </c>
      <c r="N29" s="47">
        <f t="shared" si="7"/>
        <v>578642</v>
      </c>
      <c r="O29" s="46">
        <f t="shared" si="1"/>
        <v>126.78396143733568</v>
      </c>
      <c r="P29" s="9"/>
    </row>
    <row r="30" spans="1:16">
      <c r="A30" s="12"/>
      <c r="B30" s="25">
        <v>346.4</v>
      </c>
      <c r="C30" s="20" t="s">
        <v>43</v>
      </c>
      <c r="D30" s="47">
        <v>99858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99858</v>
      </c>
      <c r="O30" s="46">
        <f t="shared" si="1"/>
        <v>21.8794916739702</v>
      </c>
      <c r="P30" s="9"/>
    </row>
    <row r="31" spans="1:16" ht="15.75">
      <c r="A31" s="29" t="s">
        <v>36</v>
      </c>
      <c r="B31" s="30"/>
      <c r="C31" s="31"/>
      <c r="D31" s="32">
        <f t="shared" ref="D31:M31" si="8">SUM(D32:D33)</f>
        <v>24456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7"/>
        <v>24456</v>
      </c>
      <c r="O31" s="45">
        <f t="shared" si="1"/>
        <v>5.358457493426819</v>
      </c>
      <c r="P31" s="10"/>
    </row>
    <row r="32" spans="1:16">
      <c r="A32" s="13"/>
      <c r="B32" s="39">
        <v>351.1</v>
      </c>
      <c r="C32" s="21" t="s">
        <v>46</v>
      </c>
      <c r="D32" s="47">
        <v>21184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21184</v>
      </c>
      <c r="O32" s="46">
        <f t="shared" si="1"/>
        <v>4.641542506573181</v>
      </c>
      <c r="P32" s="9"/>
    </row>
    <row r="33" spans="1:119">
      <c r="A33" s="13"/>
      <c r="B33" s="39">
        <v>354</v>
      </c>
      <c r="C33" s="21" t="s">
        <v>47</v>
      </c>
      <c r="D33" s="47">
        <v>3272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47" si="9">SUM(D33:M33)</f>
        <v>3272</v>
      </c>
      <c r="O33" s="46">
        <f t="shared" si="1"/>
        <v>0.71691498685363719</v>
      </c>
      <c r="P33" s="9"/>
    </row>
    <row r="34" spans="1:119" ht="15.75">
      <c r="A34" s="29" t="s">
        <v>3</v>
      </c>
      <c r="B34" s="30"/>
      <c r="C34" s="31"/>
      <c r="D34" s="32">
        <f t="shared" ref="D34:M34" si="10">SUM(D35:D40)</f>
        <v>694910</v>
      </c>
      <c r="E34" s="32">
        <f t="shared" si="10"/>
        <v>0</v>
      </c>
      <c r="F34" s="32">
        <f t="shared" si="10"/>
        <v>0</v>
      </c>
      <c r="G34" s="32">
        <f t="shared" si="10"/>
        <v>0</v>
      </c>
      <c r="H34" s="32">
        <f t="shared" si="10"/>
        <v>0</v>
      </c>
      <c r="I34" s="32">
        <f t="shared" si="10"/>
        <v>0</v>
      </c>
      <c r="J34" s="32">
        <f t="shared" si="10"/>
        <v>0</v>
      </c>
      <c r="K34" s="32">
        <f t="shared" si="10"/>
        <v>-33194</v>
      </c>
      <c r="L34" s="32">
        <f t="shared" si="10"/>
        <v>0</v>
      </c>
      <c r="M34" s="32">
        <f t="shared" si="10"/>
        <v>0</v>
      </c>
      <c r="N34" s="32">
        <f t="shared" si="9"/>
        <v>661716</v>
      </c>
      <c r="O34" s="45">
        <f t="shared" si="1"/>
        <v>144.98597721297108</v>
      </c>
      <c r="P34" s="10"/>
    </row>
    <row r="35" spans="1:119">
      <c r="A35" s="12"/>
      <c r="B35" s="25">
        <v>361.1</v>
      </c>
      <c r="C35" s="20" t="s">
        <v>48</v>
      </c>
      <c r="D35" s="47">
        <v>61134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9"/>
        <v>61134</v>
      </c>
      <c r="O35" s="46">
        <f t="shared" si="1"/>
        <v>13.394829097283084</v>
      </c>
      <c r="P35" s="9"/>
    </row>
    <row r="36" spans="1:119">
      <c r="A36" s="12"/>
      <c r="B36" s="25">
        <v>361.4</v>
      </c>
      <c r="C36" s="20" t="s">
        <v>96</v>
      </c>
      <c r="D36" s="47">
        <v>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-72120</v>
      </c>
      <c r="L36" s="47">
        <v>0</v>
      </c>
      <c r="M36" s="47">
        <v>0</v>
      </c>
      <c r="N36" s="47">
        <f t="shared" si="9"/>
        <v>-72120</v>
      </c>
      <c r="O36" s="46">
        <f t="shared" si="1"/>
        <v>-15.801928133216476</v>
      </c>
      <c r="P36" s="9"/>
    </row>
    <row r="37" spans="1:119">
      <c r="A37" s="12"/>
      <c r="B37" s="25">
        <v>362</v>
      </c>
      <c r="C37" s="20" t="s">
        <v>50</v>
      </c>
      <c r="D37" s="47">
        <v>27800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9"/>
        <v>27800</v>
      </c>
      <c r="O37" s="46">
        <f t="shared" si="1"/>
        <v>6.091148115687993</v>
      </c>
      <c r="P37" s="9"/>
    </row>
    <row r="38" spans="1:119">
      <c r="A38" s="12"/>
      <c r="B38" s="25">
        <v>363.12</v>
      </c>
      <c r="C38" s="20" t="s">
        <v>20</v>
      </c>
      <c r="D38" s="47">
        <v>594981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9"/>
        <v>594981</v>
      </c>
      <c r="O38" s="46">
        <f t="shared" si="1"/>
        <v>130.36393514461</v>
      </c>
      <c r="P38" s="9"/>
    </row>
    <row r="39" spans="1:119">
      <c r="A39" s="12"/>
      <c r="B39" s="25">
        <v>368</v>
      </c>
      <c r="C39" s="20" t="s">
        <v>51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38926</v>
      </c>
      <c r="L39" s="47">
        <v>0</v>
      </c>
      <c r="M39" s="47">
        <v>0</v>
      </c>
      <c r="N39" s="47">
        <f t="shared" si="9"/>
        <v>38926</v>
      </c>
      <c r="O39" s="46">
        <f t="shared" si="1"/>
        <v>8.5289219982471511</v>
      </c>
      <c r="P39" s="9"/>
    </row>
    <row r="40" spans="1:119">
      <c r="A40" s="12"/>
      <c r="B40" s="25">
        <v>369.9</v>
      </c>
      <c r="C40" s="20" t="s">
        <v>52</v>
      </c>
      <c r="D40" s="47">
        <v>10995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9"/>
        <v>10995</v>
      </c>
      <c r="O40" s="46">
        <f t="shared" si="1"/>
        <v>2.4090709903593339</v>
      </c>
      <c r="P40" s="9"/>
    </row>
    <row r="41" spans="1:119" ht="15.75">
      <c r="A41" s="29" t="s">
        <v>37</v>
      </c>
      <c r="B41" s="30"/>
      <c r="C41" s="31"/>
      <c r="D41" s="32">
        <f t="shared" ref="D41:M41" si="11">SUM(D42:D46)</f>
        <v>0</v>
      </c>
      <c r="E41" s="32">
        <f t="shared" si="11"/>
        <v>0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1589309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0</v>
      </c>
      <c r="N41" s="32">
        <f t="shared" si="9"/>
        <v>1589309</v>
      </c>
      <c r="O41" s="45">
        <f t="shared" si="1"/>
        <v>348.22721297107802</v>
      </c>
      <c r="P41" s="9"/>
    </row>
    <row r="42" spans="1:119">
      <c r="A42" s="12"/>
      <c r="B42" s="25">
        <v>381</v>
      </c>
      <c r="C42" s="20" t="s">
        <v>53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350000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9"/>
        <v>350000</v>
      </c>
      <c r="O42" s="46">
        <f t="shared" si="1"/>
        <v>76.687116564417181</v>
      </c>
      <c r="P42" s="9"/>
    </row>
    <row r="43" spans="1:119">
      <c r="A43" s="12"/>
      <c r="B43" s="25">
        <v>389.1</v>
      </c>
      <c r="C43" s="20" t="s">
        <v>54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16597</v>
      </c>
      <c r="J43" s="47">
        <v>0</v>
      </c>
      <c r="K43" s="47">
        <v>0</v>
      </c>
      <c r="L43" s="47">
        <v>0</v>
      </c>
      <c r="M43" s="47">
        <v>0</v>
      </c>
      <c r="N43" s="47">
        <f t="shared" si="9"/>
        <v>16597</v>
      </c>
      <c r="O43" s="46">
        <f t="shared" si="1"/>
        <v>3.6365030674846626</v>
      </c>
      <c r="P43" s="9"/>
    </row>
    <row r="44" spans="1:119">
      <c r="A44" s="12"/>
      <c r="B44" s="25">
        <v>389.5</v>
      </c>
      <c r="C44" s="20" t="s">
        <v>55</v>
      </c>
      <c r="D44" s="47">
        <v>0</v>
      </c>
      <c r="E44" s="47">
        <v>0</v>
      </c>
      <c r="F44" s="47">
        <v>0</v>
      </c>
      <c r="G44" s="47">
        <v>0</v>
      </c>
      <c r="H44" s="47">
        <v>0</v>
      </c>
      <c r="I44" s="47">
        <v>820440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820440</v>
      </c>
      <c r="O44" s="46">
        <f t="shared" si="1"/>
        <v>179.76336546888695</v>
      </c>
      <c r="P44" s="9"/>
    </row>
    <row r="45" spans="1:119">
      <c r="A45" s="12"/>
      <c r="B45" s="25">
        <v>389.6</v>
      </c>
      <c r="C45" s="20" t="s">
        <v>56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346472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346472</v>
      </c>
      <c r="O45" s="46">
        <f t="shared" si="1"/>
        <v>75.914110429447859</v>
      </c>
      <c r="P45" s="9"/>
    </row>
    <row r="46" spans="1:119" ht="15.75" thickBot="1">
      <c r="A46" s="12"/>
      <c r="B46" s="25">
        <v>389.7</v>
      </c>
      <c r="C46" s="20" t="s">
        <v>57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55800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55800</v>
      </c>
      <c r="O46" s="46">
        <f t="shared" si="1"/>
        <v>12.226117440841367</v>
      </c>
      <c r="P46" s="9"/>
    </row>
    <row r="47" spans="1:119" ht="16.5" thickBot="1">
      <c r="A47" s="14" t="s">
        <v>44</v>
      </c>
      <c r="B47" s="23"/>
      <c r="C47" s="22"/>
      <c r="D47" s="15">
        <f t="shared" ref="D47:M47" si="12">SUM(D5,D15,D18,D25,D31,D34,D41)</f>
        <v>3881920</v>
      </c>
      <c r="E47" s="15">
        <f t="shared" si="12"/>
        <v>0</v>
      </c>
      <c r="F47" s="15">
        <f t="shared" si="12"/>
        <v>0</v>
      </c>
      <c r="G47" s="15">
        <f t="shared" si="12"/>
        <v>0</v>
      </c>
      <c r="H47" s="15">
        <f t="shared" si="12"/>
        <v>0</v>
      </c>
      <c r="I47" s="15">
        <f t="shared" si="12"/>
        <v>3001343</v>
      </c>
      <c r="J47" s="15">
        <f t="shared" si="12"/>
        <v>0</v>
      </c>
      <c r="K47" s="15">
        <f t="shared" si="12"/>
        <v>707</v>
      </c>
      <c r="L47" s="15">
        <f t="shared" si="12"/>
        <v>0</v>
      </c>
      <c r="M47" s="15">
        <f t="shared" si="12"/>
        <v>0</v>
      </c>
      <c r="N47" s="15">
        <f t="shared" si="9"/>
        <v>6883970</v>
      </c>
      <c r="O47" s="38">
        <f t="shared" si="1"/>
        <v>1508.3194566170027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48" t="s">
        <v>97</v>
      </c>
      <c r="M49" s="48"/>
      <c r="N49" s="48"/>
      <c r="O49" s="43">
        <v>4564</v>
      </c>
    </row>
    <row r="50" spans="1:15">
      <c r="A50" s="49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1"/>
    </row>
    <row r="51" spans="1:15" ht="15.75" customHeight="1" thickBot="1">
      <c r="A51" s="52" t="s">
        <v>74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4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124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59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8"/>
      <c r="M3" s="69"/>
      <c r="N3" s="36"/>
      <c r="O3" s="37"/>
      <c r="P3" s="70" t="s">
        <v>125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126</v>
      </c>
      <c r="N4" s="35" t="s">
        <v>9</v>
      </c>
      <c r="O4" s="35" t="s">
        <v>127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128</v>
      </c>
      <c r="B5" s="26"/>
      <c r="C5" s="26"/>
      <c r="D5" s="27">
        <f t="shared" ref="D5:N5" si="0">SUM(D6:D11)</f>
        <v>2107270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25" si="1">SUM(D5:N5)</f>
        <v>2107270</v>
      </c>
      <c r="P5" s="33">
        <f t="shared" ref="P5:P42" si="2">(O5/P$44)</f>
        <v>419.85853755728232</v>
      </c>
      <c r="Q5" s="6"/>
    </row>
    <row r="6" spans="1:134">
      <c r="A6" s="12"/>
      <c r="B6" s="25">
        <v>311</v>
      </c>
      <c r="C6" s="20" t="s">
        <v>2</v>
      </c>
      <c r="D6" s="47">
        <v>920664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 t="shared" si="1"/>
        <v>920664</v>
      </c>
      <c r="P6" s="46">
        <f t="shared" si="2"/>
        <v>183.43574417214586</v>
      </c>
      <c r="Q6" s="9"/>
    </row>
    <row r="7" spans="1:134">
      <c r="A7" s="12"/>
      <c r="B7" s="25">
        <v>312.41000000000003</v>
      </c>
      <c r="C7" s="20" t="s">
        <v>129</v>
      </c>
      <c r="D7" s="47">
        <v>264860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si="1"/>
        <v>264860</v>
      </c>
      <c r="P7" s="46">
        <f t="shared" si="2"/>
        <v>52.771468420003984</v>
      </c>
      <c r="Q7" s="9"/>
    </row>
    <row r="8" spans="1:134">
      <c r="A8" s="12"/>
      <c r="B8" s="25">
        <v>312.61</v>
      </c>
      <c r="C8" s="20" t="s">
        <v>130</v>
      </c>
      <c r="D8" s="47">
        <v>532825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1"/>
        <v>532825</v>
      </c>
      <c r="P8" s="46">
        <f t="shared" si="2"/>
        <v>106.16158597330146</v>
      </c>
      <c r="Q8" s="9"/>
    </row>
    <row r="9" spans="1:134">
      <c r="A9" s="12"/>
      <c r="B9" s="25">
        <v>314.10000000000002</v>
      </c>
      <c r="C9" s="20" t="s">
        <v>13</v>
      </c>
      <c r="D9" s="47">
        <v>222069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1"/>
        <v>222069</v>
      </c>
      <c r="P9" s="46">
        <f t="shared" si="2"/>
        <v>44.245666467423789</v>
      </c>
      <c r="Q9" s="9"/>
    </row>
    <row r="10" spans="1:134">
      <c r="A10" s="12"/>
      <c r="B10" s="25">
        <v>314.8</v>
      </c>
      <c r="C10" s="20" t="s">
        <v>14</v>
      </c>
      <c r="D10" s="47">
        <v>22713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1"/>
        <v>22713</v>
      </c>
      <c r="P10" s="46">
        <f t="shared" si="2"/>
        <v>4.5254034668260612</v>
      </c>
      <c r="Q10" s="9"/>
    </row>
    <row r="11" spans="1:134">
      <c r="A11" s="12"/>
      <c r="B11" s="25">
        <v>315.10000000000002</v>
      </c>
      <c r="C11" s="20" t="s">
        <v>131</v>
      </c>
      <c r="D11" s="47">
        <v>144139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1"/>
        <v>144139</v>
      </c>
      <c r="P11" s="46">
        <f t="shared" si="2"/>
        <v>28.718669057581192</v>
      </c>
      <c r="Q11" s="9"/>
    </row>
    <row r="12" spans="1:134" ht="15.75">
      <c r="A12" s="29" t="s">
        <v>17</v>
      </c>
      <c r="B12" s="30"/>
      <c r="C12" s="31"/>
      <c r="D12" s="32">
        <f t="shared" ref="D12:N12" si="3">SUM(D13:D18)</f>
        <v>1385657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 t="shared" si="1"/>
        <v>1385657</v>
      </c>
      <c r="P12" s="45">
        <f t="shared" si="2"/>
        <v>276.08228730822873</v>
      </c>
      <c r="Q12" s="10"/>
    </row>
    <row r="13" spans="1:134">
      <c r="A13" s="12"/>
      <c r="B13" s="25">
        <v>322</v>
      </c>
      <c r="C13" s="20" t="s">
        <v>132</v>
      </c>
      <c r="D13" s="47">
        <v>164163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1"/>
        <v>164163</v>
      </c>
      <c r="P13" s="46">
        <f t="shared" si="2"/>
        <v>32.708308427973698</v>
      </c>
      <c r="Q13" s="9"/>
    </row>
    <row r="14" spans="1:134">
      <c r="A14" s="12"/>
      <c r="B14" s="25">
        <v>323.10000000000002</v>
      </c>
      <c r="C14" s="20" t="s">
        <v>18</v>
      </c>
      <c r="D14" s="47">
        <v>321135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si="1"/>
        <v>321135</v>
      </c>
      <c r="P14" s="46">
        <f t="shared" si="2"/>
        <v>63.983861326957559</v>
      </c>
      <c r="Q14" s="9"/>
    </row>
    <row r="15" spans="1:134">
      <c r="A15" s="12"/>
      <c r="B15" s="25">
        <v>323.5</v>
      </c>
      <c r="C15" s="20" t="s">
        <v>103</v>
      </c>
      <c r="D15" s="47">
        <v>5875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si="1"/>
        <v>5875</v>
      </c>
      <c r="P15" s="46">
        <f t="shared" si="2"/>
        <v>1.170551902769476</v>
      </c>
      <c r="Q15" s="9"/>
    </row>
    <row r="16" spans="1:134">
      <c r="A16" s="12"/>
      <c r="B16" s="25">
        <v>323.7</v>
      </c>
      <c r="C16" s="20" t="s">
        <v>19</v>
      </c>
      <c r="D16" s="47">
        <v>1087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1"/>
        <v>1087</v>
      </c>
      <c r="P16" s="46">
        <f t="shared" si="2"/>
        <v>0.21657700737198646</v>
      </c>
      <c r="Q16" s="9"/>
    </row>
    <row r="17" spans="1:17">
      <c r="A17" s="12"/>
      <c r="B17" s="25">
        <v>325.2</v>
      </c>
      <c r="C17" s="20" t="s">
        <v>20</v>
      </c>
      <c r="D17" s="47">
        <v>882305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1"/>
        <v>882305</v>
      </c>
      <c r="P17" s="46">
        <f t="shared" si="2"/>
        <v>175.79298665072724</v>
      </c>
      <c r="Q17" s="9"/>
    </row>
    <row r="18" spans="1:17">
      <c r="A18" s="12"/>
      <c r="B18" s="25">
        <v>329.5</v>
      </c>
      <c r="C18" s="20" t="s">
        <v>133</v>
      </c>
      <c r="D18" s="47">
        <v>11092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1"/>
        <v>11092</v>
      </c>
      <c r="P18" s="46">
        <f t="shared" si="2"/>
        <v>2.2100019924287708</v>
      </c>
      <c r="Q18" s="9"/>
    </row>
    <row r="19" spans="1:17" ht="15.75">
      <c r="A19" s="29" t="s">
        <v>134</v>
      </c>
      <c r="B19" s="30"/>
      <c r="C19" s="31"/>
      <c r="D19" s="32">
        <f t="shared" ref="D19:N19" si="4">SUM(D20:D24)</f>
        <v>728217</v>
      </c>
      <c r="E19" s="32">
        <f t="shared" si="4"/>
        <v>0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32">
        <f t="shared" si="4"/>
        <v>0</v>
      </c>
      <c r="O19" s="44">
        <f t="shared" si="1"/>
        <v>728217</v>
      </c>
      <c r="P19" s="45">
        <f t="shared" si="2"/>
        <v>145.09205020920501</v>
      </c>
      <c r="Q19" s="10"/>
    </row>
    <row r="20" spans="1:17">
      <c r="A20" s="12"/>
      <c r="B20" s="25">
        <v>331.9</v>
      </c>
      <c r="C20" s="20" t="s">
        <v>135</v>
      </c>
      <c r="D20" s="47">
        <v>238624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1"/>
        <v>238624</v>
      </c>
      <c r="P20" s="46">
        <f t="shared" si="2"/>
        <v>47.544132297270373</v>
      </c>
      <c r="Q20" s="9"/>
    </row>
    <row r="21" spans="1:17">
      <c r="A21" s="12"/>
      <c r="B21" s="25">
        <v>335.14</v>
      </c>
      <c r="C21" s="20" t="s">
        <v>85</v>
      </c>
      <c r="D21" s="47">
        <v>6920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1"/>
        <v>6920</v>
      </c>
      <c r="P21" s="46">
        <f t="shared" si="2"/>
        <v>1.3787607093046423</v>
      </c>
      <c r="Q21" s="9"/>
    </row>
    <row r="22" spans="1:17">
      <c r="A22" s="12"/>
      <c r="B22" s="25">
        <v>335.15</v>
      </c>
      <c r="C22" s="20" t="s">
        <v>86</v>
      </c>
      <c r="D22" s="47">
        <v>7138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1"/>
        <v>7138</v>
      </c>
      <c r="P22" s="46">
        <f t="shared" si="2"/>
        <v>1.42219565650528</v>
      </c>
      <c r="Q22" s="9"/>
    </row>
    <row r="23" spans="1:17">
      <c r="A23" s="12"/>
      <c r="B23" s="25">
        <v>335.18</v>
      </c>
      <c r="C23" s="20" t="s">
        <v>136</v>
      </c>
      <c r="D23" s="47">
        <v>284278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1"/>
        <v>284278</v>
      </c>
      <c r="P23" s="46">
        <f t="shared" si="2"/>
        <v>56.640366606893807</v>
      </c>
      <c r="Q23" s="9"/>
    </row>
    <row r="24" spans="1:17">
      <c r="A24" s="12"/>
      <c r="B24" s="25">
        <v>335.19</v>
      </c>
      <c r="C24" s="20" t="s">
        <v>137</v>
      </c>
      <c r="D24" s="47">
        <v>191257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1"/>
        <v>191257</v>
      </c>
      <c r="P24" s="46">
        <f t="shared" si="2"/>
        <v>38.106594939230924</v>
      </c>
      <c r="Q24" s="9"/>
    </row>
    <row r="25" spans="1:17" ht="15.75">
      <c r="A25" s="29" t="s">
        <v>35</v>
      </c>
      <c r="B25" s="30"/>
      <c r="C25" s="31"/>
      <c r="D25" s="32">
        <f t="shared" ref="D25:N25" si="5">SUM(D26:D31)</f>
        <v>504242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4136547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5"/>
        <v>0</v>
      </c>
      <c r="O25" s="32">
        <f t="shared" si="1"/>
        <v>4640789</v>
      </c>
      <c r="P25" s="45">
        <f t="shared" si="2"/>
        <v>924.6441522215581</v>
      </c>
      <c r="Q25" s="10"/>
    </row>
    <row r="26" spans="1:17">
      <c r="A26" s="12"/>
      <c r="B26" s="25">
        <v>341.9</v>
      </c>
      <c r="C26" s="20" t="s">
        <v>138</v>
      </c>
      <c r="D26" s="47">
        <v>47102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ref="O26:O31" si="6">SUM(D26:N26)</f>
        <v>47102</v>
      </c>
      <c r="P26" s="46">
        <f t="shared" si="2"/>
        <v>9.384737995616657</v>
      </c>
      <c r="Q26" s="9"/>
    </row>
    <row r="27" spans="1:17">
      <c r="A27" s="12"/>
      <c r="B27" s="25">
        <v>342.2</v>
      </c>
      <c r="C27" s="20" t="s">
        <v>38</v>
      </c>
      <c r="D27" s="47">
        <v>332725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6"/>
        <v>332725</v>
      </c>
      <c r="P27" s="46">
        <f t="shared" si="2"/>
        <v>66.293086272165766</v>
      </c>
      <c r="Q27" s="9"/>
    </row>
    <row r="28" spans="1:17">
      <c r="A28" s="12"/>
      <c r="B28" s="25">
        <v>343.3</v>
      </c>
      <c r="C28" s="20" t="s">
        <v>39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2155140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2155140</v>
      </c>
      <c r="P28" s="46">
        <f t="shared" si="2"/>
        <v>429.39629408248658</v>
      </c>
      <c r="Q28" s="9"/>
    </row>
    <row r="29" spans="1:17">
      <c r="A29" s="12"/>
      <c r="B29" s="25">
        <v>343.4</v>
      </c>
      <c r="C29" s="20" t="s">
        <v>40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1030331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1030331</v>
      </c>
      <c r="P29" s="46">
        <f t="shared" si="2"/>
        <v>205.28611277146842</v>
      </c>
      <c r="Q29" s="9"/>
    </row>
    <row r="30" spans="1:17">
      <c r="A30" s="12"/>
      <c r="B30" s="25">
        <v>343.5</v>
      </c>
      <c r="C30" s="20" t="s">
        <v>41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951076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951076</v>
      </c>
      <c r="P30" s="46">
        <f t="shared" si="2"/>
        <v>189.49511854951186</v>
      </c>
      <c r="Q30" s="9"/>
    </row>
    <row r="31" spans="1:17">
      <c r="A31" s="12"/>
      <c r="B31" s="25">
        <v>346.4</v>
      </c>
      <c r="C31" s="20" t="s">
        <v>43</v>
      </c>
      <c r="D31" s="47">
        <v>124415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124415</v>
      </c>
      <c r="P31" s="46">
        <f t="shared" si="2"/>
        <v>24.788802550308827</v>
      </c>
      <c r="Q31" s="9"/>
    </row>
    <row r="32" spans="1:17" ht="15.75">
      <c r="A32" s="29" t="s">
        <v>36</v>
      </c>
      <c r="B32" s="30"/>
      <c r="C32" s="31"/>
      <c r="D32" s="32">
        <f t="shared" ref="D32:N32" si="7">SUM(D33:D33)</f>
        <v>38264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7"/>
        <v>0</v>
      </c>
      <c r="O32" s="32">
        <f>SUM(D32:N32)</f>
        <v>38264</v>
      </c>
      <c r="P32" s="45">
        <f t="shared" si="2"/>
        <v>7.6238294480972302</v>
      </c>
      <c r="Q32" s="10"/>
    </row>
    <row r="33" spans="1:120">
      <c r="A33" s="13"/>
      <c r="B33" s="39">
        <v>351.1</v>
      </c>
      <c r="C33" s="21" t="s">
        <v>46</v>
      </c>
      <c r="D33" s="47">
        <v>38264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>SUM(D33:N33)</f>
        <v>38264</v>
      </c>
      <c r="P33" s="46">
        <f t="shared" si="2"/>
        <v>7.6238294480972302</v>
      </c>
      <c r="Q33" s="9"/>
    </row>
    <row r="34" spans="1:120" ht="15.75">
      <c r="A34" s="29" t="s">
        <v>3</v>
      </c>
      <c r="B34" s="30"/>
      <c r="C34" s="31"/>
      <c r="D34" s="32">
        <f t="shared" ref="D34:N34" si="8">SUM(D35:D41)</f>
        <v>252722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13119</v>
      </c>
      <c r="J34" s="32">
        <f t="shared" si="8"/>
        <v>0</v>
      </c>
      <c r="K34" s="32">
        <f t="shared" si="8"/>
        <v>444636</v>
      </c>
      <c r="L34" s="32">
        <f t="shared" si="8"/>
        <v>0</v>
      </c>
      <c r="M34" s="32">
        <f t="shared" si="8"/>
        <v>0</v>
      </c>
      <c r="N34" s="32">
        <f t="shared" si="8"/>
        <v>0</v>
      </c>
      <c r="O34" s="32">
        <f>SUM(D34:N34)</f>
        <v>710477</v>
      </c>
      <c r="P34" s="45">
        <f t="shared" si="2"/>
        <v>141.55748157003387</v>
      </c>
      <c r="Q34" s="10"/>
    </row>
    <row r="35" spans="1:120">
      <c r="A35" s="12"/>
      <c r="B35" s="25">
        <v>361.1</v>
      </c>
      <c r="C35" s="20" t="s">
        <v>48</v>
      </c>
      <c r="D35" s="47">
        <v>6730</v>
      </c>
      <c r="E35" s="47">
        <v>0</v>
      </c>
      <c r="F35" s="47">
        <v>0</v>
      </c>
      <c r="G35" s="47">
        <v>0</v>
      </c>
      <c r="H35" s="47">
        <v>0</v>
      </c>
      <c r="I35" s="47">
        <v>8886</v>
      </c>
      <c r="J35" s="47">
        <v>0</v>
      </c>
      <c r="K35" s="47">
        <v>387035</v>
      </c>
      <c r="L35" s="47">
        <v>0</v>
      </c>
      <c r="M35" s="47">
        <v>0</v>
      </c>
      <c r="N35" s="47">
        <v>0</v>
      </c>
      <c r="O35" s="47">
        <f>SUM(D35:N35)</f>
        <v>402651</v>
      </c>
      <c r="P35" s="46">
        <f t="shared" si="2"/>
        <v>80.225343693962941</v>
      </c>
      <c r="Q35" s="9"/>
    </row>
    <row r="36" spans="1:120">
      <c r="A36" s="12"/>
      <c r="B36" s="25">
        <v>362</v>
      </c>
      <c r="C36" s="20" t="s">
        <v>50</v>
      </c>
      <c r="D36" s="47">
        <v>27414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ref="O36:O41" si="9">SUM(D36:N36)</f>
        <v>27414</v>
      </c>
      <c r="P36" s="46">
        <f t="shared" si="2"/>
        <v>5.4620442319187088</v>
      </c>
      <c r="Q36" s="9"/>
    </row>
    <row r="37" spans="1:120">
      <c r="A37" s="12"/>
      <c r="B37" s="25">
        <v>364</v>
      </c>
      <c r="C37" s="20" t="s">
        <v>108</v>
      </c>
      <c r="D37" s="47">
        <v>4729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9"/>
        <v>4729</v>
      </c>
      <c r="P37" s="46">
        <f t="shared" si="2"/>
        <v>0.942219565650528</v>
      </c>
      <c r="Q37" s="9"/>
    </row>
    <row r="38" spans="1:120">
      <c r="A38" s="12"/>
      <c r="B38" s="25">
        <v>366</v>
      </c>
      <c r="C38" s="20" t="s">
        <v>72</v>
      </c>
      <c r="D38" s="47">
        <v>539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9"/>
        <v>539</v>
      </c>
      <c r="P38" s="46">
        <f t="shared" si="2"/>
        <v>0.10739191073919108</v>
      </c>
      <c r="Q38" s="9"/>
    </row>
    <row r="39" spans="1:120">
      <c r="A39" s="12"/>
      <c r="B39" s="25">
        <v>368</v>
      </c>
      <c r="C39" s="20" t="s">
        <v>51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57601</v>
      </c>
      <c r="L39" s="47">
        <v>0</v>
      </c>
      <c r="M39" s="47">
        <v>0</v>
      </c>
      <c r="N39" s="47">
        <v>0</v>
      </c>
      <c r="O39" s="47">
        <f t="shared" si="9"/>
        <v>57601</v>
      </c>
      <c r="P39" s="46">
        <f t="shared" si="2"/>
        <v>11.476588961944611</v>
      </c>
      <c r="Q39" s="9"/>
    </row>
    <row r="40" spans="1:120">
      <c r="A40" s="12"/>
      <c r="B40" s="25">
        <v>369.3</v>
      </c>
      <c r="C40" s="20" t="s">
        <v>139</v>
      </c>
      <c r="D40" s="47">
        <v>159103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9"/>
        <v>159103</v>
      </c>
      <c r="P40" s="46">
        <f t="shared" si="2"/>
        <v>31.700139470013948</v>
      </c>
      <c r="Q40" s="9"/>
    </row>
    <row r="41" spans="1:120" ht="15.75" thickBot="1">
      <c r="A41" s="12"/>
      <c r="B41" s="25">
        <v>369.9</v>
      </c>
      <c r="C41" s="20" t="s">
        <v>52</v>
      </c>
      <c r="D41" s="47">
        <v>54207</v>
      </c>
      <c r="E41" s="47">
        <v>0</v>
      </c>
      <c r="F41" s="47">
        <v>0</v>
      </c>
      <c r="G41" s="47">
        <v>0</v>
      </c>
      <c r="H41" s="47">
        <v>0</v>
      </c>
      <c r="I41" s="47">
        <v>4233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9"/>
        <v>58440</v>
      </c>
      <c r="P41" s="46">
        <f t="shared" si="2"/>
        <v>11.643753735803944</v>
      </c>
      <c r="Q41" s="9"/>
    </row>
    <row r="42" spans="1:120" ht="16.5" thickBot="1">
      <c r="A42" s="14" t="s">
        <v>44</v>
      </c>
      <c r="B42" s="23"/>
      <c r="C42" s="22"/>
      <c r="D42" s="15">
        <f>SUM(D5,D12,D19,D25,D32,D34)</f>
        <v>5016372</v>
      </c>
      <c r="E42" s="15">
        <f t="shared" ref="E42:N42" si="10">SUM(E5,E12,E19,E25,E32,E34)</f>
        <v>0</v>
      </c>
      <c r="F42" s="15">
        <f t="shared" si="10"/>
        <v>0</v>
      </c>
      <c r="G42" s="15">
        <f t="shared" si="10"/>
        <v>0</v>
      </c>
      <c r="H42" s="15">
        <f t="shared" si="10"/>
        <v>0</v>
      </c>
      <c r="I42" s="15">
        <f t="shared" si="10"/>
        <v>4149666</v>
      </c>
      <c r="J42" s="15">
        <f t="shared" si="10"/>
        <v>0</v>
      </c>
      <c r="K42" s="15">
        <f t="shared" si="10"/>
        <v>444636</v>
      </c>
      <c r="L42" s="15">
        <f t="shared" si="10"/>
        <v>0</v>
      </c>
      <c r="M42" s="15">
        <f t="shared" si="10"/>
        <v>0</v>
      </c>
      <c r="N42" s="15">
        <f t="shared" si="10"/>
        <v>0</v>
      </c>
      <c r="O42" s="15">
        <f>SUM(D42:N42)</f>
        <v>9610674</v>
      </c>
      <c r="P42" s="38">
        <f t="shared" si="2"/>
        <v>1914.8583383144053</v>
      </c>
      <c r="Q42" s="6"/>
      <c r="R42" s="2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</row>
    <row r="43" spans="1:120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9"/>
    </row>
    <row r="44" spans="1:120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42"/>
      <c r="M44" s="48" t="s">
        <v>140</v>
      </c>
      <c r="N44" s="48"/>
      <c r="O44" s="48"/>
      <c r="P44" s="43">
        <v>5019</v>
      </c>
    </row>
    <row r="45" spans="1:120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1"/>
    </row>
    <row r="46" spans="1:120" ht="15.75" customHeight="1" thickBot="1">
      <c r="A46" s="52" t="s">
        <v>74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4"/>
    </row>
  </sheetData>
  <mergeCells count="10">
    <mergeCell ref="M44:O44"/>
    <mergeCell ref="A45:P45"/>
    <mergeCell ref="A46:P4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59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9"/>
      <c r="M3" s="36"/>
      <c r="N3" s="37"/>
      <c r="O3" s="70" t="s">
        <v>64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1863776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11161</v>
      </c>
      <c r="L5" s="27">
        <f t="shared" si="0"/>
        <v>0</v>
      </c>
      <c r="M5" s="27">
        <f t="shared" si="0"/>
        <v>0</v>
      </c>
      <c r="N5" s="28">
        <f>SUM(D5:M5)</f>
        <v>1874937</v>
      </c>
      <c r="O5" s="33">
        <f t="shared" ref="O5:O36" si="1">(N5/O$55)</f>
        <v>363.99475829935938</v>
      </c>
      <c r="P5" s="6"/>
    </row>
    <row r="6" spans="1:133">
      <c r="A6" s="12"/>
      <c r="B6" s="25">
        <v>311</v>
      </c>
      <c r="C6" s="20" t="s">
        <v>2</v>
      </c>
      <c r="D6" s="47">
        <v>761837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761837</v>
      </c>
      <c r="O6" s="46">
        <f t="shared" si="1"/>
        <v>147.90079596194914</v>
      </c>
      <c r="P6" s="9"/>
    </row>
    <row r="7" spans="1:133">
      <c r="A7" s="12"/>
      <c r="B7" s="25">
        <v>312.41000000000003</v>
      </c>
      <c r="C7" s="20" t="s">
        <v>11</v>
      </c>
      <c r="D7" s="47">
        <v>215856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4" si="2">SUM(D7:M7)</f>
        <v>215856</v>
      </c>
      <c r="O7" s="46">
        <f t="shared" si="1"/>
        <v>41.905649388468255</v>
      </c>
      <c r="P7" s="9"/>
    </row>
    <row r="8" spans="1:133">
      <c r="A8" s="12"/>
      <c r="B8" s="25">
        <v>312.42</v>
      </c>
      <c r="C8" s="20" t="s">
        <v>10</v>
      </c>
      <c r="D8" s="47">
        <v>44647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44647</v>
      </c>
      <c r="O8" s="46">
        <f t="shared" si="1"/>
        <v>8.667637351970491</v>
      </c>
      <c r="P8" s="9"/>
    </row>
    <row r="9" spans="1:133">
      <c r="A9" s="12"/>
      <c r="B9" s="25">
        <v>312.51</v>
      </c>
      <c r="C9" s="20" t="s">
        <v>66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11161</v>
      </c>
      <c r="L9" s="47">
        <v>0</v>
      </c>
      <c r="M9" s="47">
        <v>0</v>
      </c>
      <c r="N9" s="47">
        <f>SUM(D9:M9)</f>
        <v>11161</v>
      </c>
      <c r="O9" s="46">
        <f t="shared" si="1"/>
        <v>2.166763735197049</v>
      </c>
      <c r="P9" s="9"/>
    </row>
    <row r="10" spans="1:133">
      <c r="A10" s="12"/>
      <c r="B10" s="25">
        <v>312.60000000000002</v>
      </c>
      <c r="C10" s="20" t="s">
        <v>12</v>
      </c>
      <c r="D10" s="47">
        <v>454711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454711</v>
      </c>
      <c r="O10" s="46">
        <f t="shared" si="1"/>
        <v>88.276257037468454</v>
      </c>
      <c r="P10" s="9"/>
    </row>
    <row r="11" spans="1:133">
      <c r="A11" s="12"/>
      <c r="B11" s="25">
        <v>314.10000000000002</v>
      </c>
      <c r="C11" s="20" t="s">
        <v>13</v>
      </c>
      <c r="D11" s="47">
        <v>220457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220457</v>
      </c>
      <c r="O11" s="46">
        <f t="shared" si="1"/>
        <v>42.798874005047566</v>
      </c>
      <c r="P11" s="9"/>
    </row>
    <row r="12" spans="1:133">
      <c r="A12" s="12"/>
      <c r="B12" s="25">
        <v>314.8</v>
      </c>
      <c r="C12" s="20" t="s">
        <v>14</v>
      </c>
      <c r="D12" s="47">
        <v>24280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24280</v>
      </c>
      <c r="O12" s="46">
        <f t="shared" si="1"/>
        <v>4.7136478353717726</v>
      </c>
      <c r="P12" s="9"/>
    </row>
    <row r="13" spans="1:133">
      <c r="A13" s="12"/>
      <c r="B13" s="25">
        <v>315</v>
      </c>
      <c r="C13" s="20" t="s">
        <v>81</v>
      </c>
      <c r="D13" s="47">
        <v>121774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121774</v>
      </c>
      <c r="O13" s="46">
        <f t="shared" si="1"/>
        <v>23.640846437584933</v>
      </c>
      <c r="P13" s="9"/>
    </row>
    <row r="14" spans="1:133">
      <c r="A14" s="12"/>
      <c r="B14" s="25">
        <v>316</v>
      </c>
      <c r="C14" s="20" t="s">
        <v>82</v>
      </c>
      <c r="D14" s="47">
        <v>20214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20214</v>
      </c>
      <c r="O14" s="46">
        <f t="shared" si="1"/>
        <v>3.9242865463016892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SUM(D16:D20)</f>
        <v>1273714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6" si="4">SUM(D15:M15)</f>
        <v>1273714</v>
      </c>
      <c r="O15" s="45">
        <f t="shared" si="1"/>
        <v>247.27509221510385</v>
      </c>
      <c r="P15" s="10"/>
    </row>
    <row r="16" spans="1:133">
      <c r="A16" s="12"/>
      <c r="B16" s="25">
        <v>322</v>
      </c>
      <c r="C16" s="20" t="s">
        <v>0</v>
      </c>
      <c r="D16" s="47">
        <v>72155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72155</v>
      </c>
      <c r="O16" s="46">
        <f t="shared" si="1"/>
        <v>14.007959619491361</v>
      </c>
      <c r="P16" s="9"/>
    </row>
    <row r="17" spans="1:16">
      <c r="A17" s="12"/>
      <c r="B17" s="25">
        <v>323.10000000000002</v>
      </c>
      <c r="C17" s="20" t="s">
        <v>18</v>
      </c>
      <c r="D17" s="47">
        <v>314548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314548</v>
      </c>
      <c r="O17" s="46">
        <f t="shared" si="1"/>
        <v>61.065424189477774</v>
      </c>
      <c r="P17" s="9"/>
    </row>
    <row r="18" spans="1:16">
      <c r="A18" s="12"/>
      <c r="B18" s="25">
        <v>323.5</v>
      </c>
      <c r="C18" s="20" t="s">
        <v>103</v>
      </c>
      <c r="D18" s="47">
        <v>5635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5635</v>
      </c>
      <c r="O18" s="46">
        <f t="shared" si="1"/>
        <v>1.0939623374102116</v>
      </c>
      <c r="P18" s="9"/>
    </row>
    <row r="19" spans="1:16">
      <c r="A19" s="12"/>
      <c r="B19" s="25">
        <v>323.7</v>
      </c>
      <c r="C19" s="20" t="s">
        <v>19</v>
      </c>
      <c r="D19" s="47">
        <v>1729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1729</v>
      </c>
      <c r="O19" s="46">
        <f t="shared" si="1"/>
        <v>0.33566297806251211</v>
      </c>
      <c r="P19" s="9"/>
    </row>
    <row r="20" spans="1:16">
      <c r="A20" s="12"/>
      <c r="B20" s="25">
        <v>325.2</v>
      </c>
      <c r="C20" s="20" t="s">
        <v>20</v>
      </c>
      <c r="D20" s="47">
        <v>879647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879647</v>
      </c>
      <c r="O20" s="46">
        <f t="shared" si="1"/>
        <v>170.77208309066199</v>
      </c>
      <c r="P20" s="9"/>
    </row>
    <row r="21" spans="1:16" ht="15.75">
      <c r="A21" s="29" t="s">
        <v>22</v>
      </c>
      <c r="B21" s="30"/>
      <c r="C21" s="31"/>
      <c r="D21" s="32">
        <f t="shared" ref="D21:M21" si="5">SUM(D22:D33)</f>
        <v>650700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734735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1385435</v>
      </c>
      <c r="O21" s="45">
        <f t="shared" si="1"/>
        <v>268.96427878081926</v>
      </c>
      <c r="P21" s="10"/>
    </row>
    <row r="22" spans="1:16">
      <c r="A22" s="12"/>
      <c r="B22" s="25">
        <v>331.31</v>
      </c>
      <c r="C22" s="20" t="s">
        <v>120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256673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256673</v>
      </c>
      <c r="O22" s="46">
        <f t="shared" si="1"/>
        <v>49.829741797709183</v>
      </c>
      <c r="P22" s="9"/>
    </row>
    <row r="23" spans="1:16">
      <c r="A23" s="12"/>
      <c r="B23" s="25">
        <v>331.35</v>
      </c>
      <c r="C23" s="20" t="s">
        <v>121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353831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353831</v>
      </c>
      <c r="O23" s="46">
        <f t="shared" si="1"/>
        <v>68.691710347505335</v>
      </c>
      <c r="P23" s="9"/>
    </row>
    <row r="24" spans="1:16">
      <c r="A24" s="12"/>
      <c r="B24" s="25">
        <v>331.62</v>
      </c>
      <c r="C24" s="20" t="s">
        <v>117</v>
      </c>
      <c r="D24" s="47">
        <v>71432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71432</v>
      </c>
      <c r="O24" s="46">
        <f t="shared" si="1"/>
        <v>13.867598524558337</v>
      </c>
      <c r="P24" s="9"/>
    </row>
    <row r="25" spans="1:16">
      <c r="A25" s="12"/>
      <c r="B25" s="25">
        <v>334.1</v>
      </c>
      <c r="C25" s="20" t="s">
        <v>100</v>
      </c>
      <c r="D25" s="47">
        <v>39000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39000</v>
      </c>
      <c r="O25" s="46">
        <f t="shared" si="1"/>
        <v>7.5713453698311008</v>
      </c>
      <c r="P25" s="9"/>
    </row>
    <row r="26" spans="1:16">
      <c r="A26" s="12"/>
      <c r="B26" s="25">
        <v>334.35</v>
      </c>
      <c r="C26" s="20" t="s">
        <v>122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124231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124231</v>
      </c>
      <c r="O26" s="46">
        <f t="shared" si="1"/>
        <v>24.117841195884296</v>
      </c>
      <c r="P26" s="9"/>
    </row>
    <row r="27" spans="1:16">
      <c r="A27" s="12"/>
      <c r="B27" s="25">
        <v>334.49</v>
      </c>
      <c r="C27" s="20" t="s">
        <v>107</v>
      </c>
      <c r="D27" s="47">
        <v>125815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32" si="6">SUM(D27:M27)</f>
        <v>125815</v>
      </c>
      <c r="O27" s="46">
        <f t="shared" si="1"/>
        <v>24.425354300135897</v>
      </c>
      <c r="P27" s="9"/>
    </row>
    <row r="28" spans="1:16">
      <c r="A28" s="12"/>
      <c r="B28" s="25">
        <v>335.12</v>
      </c>
      <c r="C28" s="20" t="s">
        <v>84</v>
      </c>
      <c r="D28" s="47">
        <v>157416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157416</v>
      </c>
      <c r="O28" s="46">
        <f t="shared" si="1"/>
        <v>30.560279557367501</v>
      </c>
      <c r="P28" s="9"/>
    </row>
    <row r="29" spans="1:16">
      <c r="A29" s="12"/>
      <c r="B29" s="25">
        <v>335.14</v>
      </c>
      <c r="C29" s="20" t="s">
        <v>85</v>
      </c>
      <c r="D29" s="47">
        <v>7277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7277</v>
      </c>
      <c r="O29" s="46">
        <f t="shared" si="1"/>
        <v>1.4127353911861775</v>
      </c>
      <c r="P29" s="9"/>
    </row>
    <row r="30" spans="1:16">
      <c r="A30" s="12"/>
      <c r="B30" s="25">
        <v>335.15</v>
      </c>
      <c r="C30" s="20" t="s">
        <v>86</v>
      </c>
      <c r="D30" s="47">
        <v>4207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4207</v>
      </c>
      <c r="O30" s="46">
        <f t="shared" si="1"/>
        <v>0.8167346146379344</v>
      </c>
      <c r="P30" s="9"/>
    </row>
    <row r="31" spans="1:16">
      <c r="A31" s="12"/>
      <c r="B31" s="25">
        <v>335.18</v>
      </c>
      <c r="C31" s="20" t="s">
        <v>87</v>
      </c>
      <c r="D31" s="47">
        <v>227007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227007</v>
      </c>
      <c r="O31" s="46">
        <f t="shared" si="1"/>
        <v>44.07047175305766</v>
      </c>
      <c r="P31" s="9"/>
    </row>
    <row r="32" spans="1:16">
      <c r="A32" s="12"/>
      <c r="B32" s="25">
        <v>335.49</v>
      </c>
      <c r="C32" s="20" t="s">
        <v>29</v>
      </c>
      <c r="D32" s="47">
        <v>3546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3546</v>
      </c>
      <c r="O32" s="46">
        <f t="shared" si="1"/>
        <v>0.68841001747233543</v>
      </c>
      <c r="P32" s="9"/>
    </row>
    <row r="33" spans="1:16">
      <c r="A33" s="12"/>
      <c r="B33" s="25">
        <v>337.7</v>
      </c>
      <c r="C33" s="20" t="s">
        <v>71</v>
      </c>
      <c r="D33" s="47">
        <v>15000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>SUM(D33:M33)</f>
        <v>15000</v>
      </c>
      <c r="O33" s="46">
        <f t="shared" si="1"/>
        <v>2.9120559114735003</v>
      </c>
      <c r="P33" s="9"/>
    </row>
    <row r="34" spans="1:16" ht="15.75">
      <c r="A34" s="29" t="s">
        <v>35</v>
      </c>
      <c r="B34" s="30"/>
      <c r="C34" s="31"/>
      <c r="D34" s="32">
        <f t="shared" ref="D34:M34" si="7">SUM(D35:D40)</f>
        <v>571384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3097630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3669014</v>
      </c>
      <c r="O34" s="45">
        <f t="shared" si="1"/>
        <v>712.29159386526885</v>
      </c>
      <c r="P34" s="10"/>
    </row>
    <row r="35" spans="1:16">
      <c r="A35" s="12"/>
      <c r="B35" s="25">
        <v>342.2</v>
      </c>
      <c r="C35" s="20" t="s">
        <v>38</v>
      </c>
      <c r="D35" s="47">
        <v>332725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ref="N35:N40" si="8">SUM(D35:M35)</f>
        <v>332725</v>
      </c>
      <c r="O35" s="46">
        <f t="shared" si="1"/>
        <v>64.594253543001358</v>
      </c>
      <c r="P35" s="9"/>
    </row>
    <row r="36" spans="1:16">
      <c r="A36" s="12"/>
      <c r="B36" s="25">
        <v>343.3</v>
      </c>
      <c r="C36" s="20" t="s">
        <v>39</v>
      </c>
      <c r="D36" s="47">
        <v>0</v>
      </c>
      <c r="E36" s="47">
        <v>0</v>
      </c>
      <c r="F36" s="47">
        <v>0</v>
      </c>
      <c r="G36" s="47">
        <v>0</v>
      </c>
      <c r="H36" s="47">
        <v>0</v>
      </c>
      <c r="I36" s="47">
        <v>2193506</v>
      </c>
      <c r="J36" s="47">
        <v>0</v>
      </c>
      <c r="K36" s="47">
        <v>0</v>
      </c>
      <c r="L36" s="47">
        <v>0</v>
      </c>
      <c r="M36" s="47">
        <v>0</v>
      </c>
      <c r="N36" s="47">
        <f t="shared" si="8"/>
        <v>2193506</v>
      </c>
      <c r="O36" s="46">
        <f t="shared" si="1"/>
        <v>425.84080761017276</v>
      </c>
      <c r="P36" s="9"/>
    </row>
    <row r="37" spans="1:16">
      <c r="A37" s="12"/>
      <c r="B37" s="25">
        <v>343.4</v>
      </c>
      <c r="C37" s="20" t="s">
        <v>40</v>
      </c>
      <c r="D37" s="47">
        <v>58444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8"/>
        <v>58444</v>
      </c>
      <c r="O37" s="46">
        <f t="shared" ref="O37:O53" si="9">(N37/O$55)</f>
        <v>11.346146379343816</v>
      </c>
      <c r="P37" s="9"/>
    </row>
    <row r="38" spans="1:16">
      <c r="A38" s="12"/>
      <c r="B38" s="25">
        <v>343.5</v>
      </c>
      <c r="C38" s="20" t="s">
        <v>41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904124</v>
      </c>
      <c r="J38" s="47">
        <v>0</v>
      </c>
      <c r="K38" s="47">
        <v>0</v>
      </c>
      <c r="L38" s="47">
        <v>0</v>
      </c>
      <c r="M38" s="47">
        <v>0</v>
      </c>
      <c r="N38" s="47">
        <f t="shared" si="8"/>
        <v>904124</v>
      </c>
      <c r="O38" s="46">
        <f t="shared" si="9"/>
        <v>175.52397592700447</v>
      </c>
      <c r="P38" s="9"/>
    </row>
    <row r="39" spans="1:16">
      <c r="A39" s="12"/>
      <c r="B39" s="25">
        <v>344.9</v>
      </c>
      <c r="C39" s="20" t="s">
        <v>88</v>
      </c>
      <c r="D39" s="47">
        <v>49486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8"/>
        <v>49486</v>
      </c>
      <c r="O39" s="46">
        <f t="shared" si="9"/>
        <v>9.6070665890118416</v>
      </c>
      <c r="P39" s="9"/>
    </row>
    <row r="40" spans="1:16">
      <c r="A40" s="12"/>
      <c r="B40" s="25">
        <v>346.4</v>
      </c>
      <c r="C40" s="20" t="s">
        <v>43</v>
      </c>
      <c r="D40" s="47">
        <v>130729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130729</v>
      </c>
      <c r="O40" s="46">
        <f t="shared" si="9"/>
        <v>25.379343816734615</v>
      </c>
      <c r="P40" s="9"/>
    </row>
    <row r="41" spans="1:16" ht="15.75">
      <c r="A41" s="29" t="s">
        <v>36</v>
      </c>
      <c r="B41" s="30"/>
      <c r="C41" s="31"/>
      <c r="D41" s="32">
        <f t="shared" ref="D41:M41" si="10">SUM(D42:D43)</f>
        <v>21685</v>
      </c>
      <c r="E41" s="32">
        <f t="shared" si="10"/>
        <v>0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ref="N41:N53" si="11">SUM(D41:M41)</f>
        <v>21685</v>
      </c>
      <c r="O41" s="45">
        <f t="shared" si="9"/>
        <v>4.2098621626868571</v>
      </c>
      <c r="P41" s="10"/>
    </row>
    <row r="42" spans="1:16">
      <c r="A42" s="13"/>
      <c r="B42" s="39">
        <v>351.1</v>
      </c>
      <c r="C42" s="21" t="s">
        <v>46</v>
      </c>
      <c r="D42" s="47">
        <v>12837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11"/>
        <v>12837</v>
      </c>
      <c r="O42" s="46">
        <f t="shared" si="9"/>
        <v>2.4921374490390216</v>
      </c>
      <c r="P42" s="9"/>
    </row>
    <row r="43" spans="1:16">
      <c r="A43" s="13"/>
      <c r="B43" s="39">
        <v>354</v>
      </c>
      <c r="C43" s="21" t="s">
        <v>47</v>
      </c>
      <c r="D43" s="47">
        <v>8848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11"/>
        <v>8848</v>
      </c>
      <c r="O43" s="46">
        <f t="shared" si="9"/>
        <v>1.7177247136478353</v>
      </c>
      <c r="P43" s="9"/>
    </row>
    <row r="44" spans="1:16" ht="15.75">
      <c r="A44" s="29" t="s">
        <v>3</v>
      </c>
      <c r="B44" s="30"/>
      <c r="C44" s="31"/>
      <c r="D44" s="32">
        <f t="shared" ref="D44:M44" si="12">SUM(D45:D49)</f>
        <v>63718</v>
      </c>
      <c r="E44" s="32">
        <f t="shared" si="12"/>
        <v>0</v>
      </c>
      <c r="F44" s="32">
        <f t="shared" si="12"/>
        <v>0</v>
      </c>
      <c r="G44" s="32">
        <f t="shared" si="12"/>
        <v>0</v>
      </c>
      <c r="H44" s="32">
        <f t="shared" si="12"/>
        <v>0</v>
      </c>
      <c r="I44" s="32">
        <f t="shared" si="12"/>
        <v>0</v>
      </c>
      <c r="J44" s="32">
        <f t="shared" si="12"/>
        <v>0</v>
      </c>
      <c r="K44" s="32">
        <f t="shared" si="12"/>
        <v>162892</v>
      </c>
      <c r="L44" s="32">
        <f t="shared" si="12"/>
        <v>0</v>
      </c>
      <c r="M44" s="32">
        <f t="shared" si="12"/>
        <v>0</v>
      </c>
      <c r="N44" s="32">
        <f t="shared" si="11"/>
        <v>226610</v>
      </c>
      <c r="O44" s="45">
        <f t="shared" si="9"/>
        <v>43.993399339933994</v>
      </c>
      <c r="P44" s="10"/>
    </row>
    <row r="45" spans="1:16">
      <c r="A45" s="12"/>
      <c r="B45" s="25">
        <v>361.1</v>
      </c>
      <c r="C45" s="20" t="s">
        <v>48</v>
      </c>
      <c r="D45" s="47">
        <v>11781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11"/>
        <v>11781</v>
      </c>
      <c r="O45" s="46">
        <f t="shared" si="9"/>
        <v>2.2871287128712869</v>
      </c>
      <c r="P45" s="9"/>
    </row>
    <row r="46" spans="1:16">
      <c r="A46" s="12"/>
      <c r="B46" s="25">
        <v>361.3</v>
      </c>
      <c r="C46" s="20" t="s">
        <v>49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122401</v>
      </c>
      <c r="L46" s="47">
        <v>0</v>
      </c>
      <c r="M46" s="47">
        <v>0</v>
      </c>
      <c r="N46" s="47">
        <f t="shared" si="11"/>
        <v>122401</v>
      </c>
      <c r="O46" s="46">
        <f t="shared" si="9"/>
        <v>23.762570374684529</v>
      </c>
      <c r="P46" s="9"/>
    </row>
    <row r="47" spans="1:16">
      <c r="A47" s="12"/>
      <c r="B47" s="25">
        <v>362</v>
      </c>
      <c r="C47" s="20" t="s">
        <v>50</v>
      </c>
      <c r="D47" s="47">
        <v>14664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11"/>
        <v>14664</v>
      </c>
      <c r="O47" s="46">
        <f t="shared" si="9"/>
        <v>2.8468258590564939</v>
      </c>
      <c r="P47" s="9"/>
    </row>
    <row r="48" spans="1:16">
      <c r="A48" s="12"/>
      <c r="B48" s="25">
        <v>368</v>
      </c>
      <c r="C48" s="20" t="s">
        <v>51</v>
      </c>
      <c r="D48" s="47">
        <v>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40491</v>
      </c>
      <c r="L48" s="47">
        <v>0</v>
      </c>
      <c r="M48" s="47">
        <v>0</v>
      </c>
      <c r="N48" s="47">
        <f t="shared" si="11"/>
        <v>40491</v>
      </c>
      <c r="O48" s="46">
        <f t="shared" si="9"/>
        <v>7.8608037274315663</v>
      </c>
      <c r="P48" s="9"/>
    </row>
    <row r="49" spans="1:119">
      <c r="A49" s="12"/>
      <c r="B49" s="25">
        <v>369.9</v>
      </c>
      <c r="C49" s="20" t="s">
        <v>52</v>
      </c>
      <c r="D49" s="47">
        <v>37273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1"/>
        <v>37273</v>
      </c>
      <c r="O49" s="46">
        <f t="shared" si="9"/>
        <v>7.2360706658901188</v>
      </c>
      <c r="P49" s="9"/>
    </row>
    <row r="50" spans="1:119" ht="15.75">
      <c r="A50" s="29" t="s">
        <v>37</v>
      </c>
      <c r="B50" s="30"/>
      <c r="C50" s="31"/>
      <c r="D50" s="32">
        <f t="shared" ref="D50:M50" si="13">SUM(D51:D52)</f>
        <v>0</v>
      </c>
      <c r="E50" s="32">
        <f t="shared" si="13"/>
        <v>0</v>
      </c>
      <c r="F50" s="32">
        <f t="shared" si="13"/>
        <v>0</v>
      </c>
      <c r="G50" s="32">
        <f t="shared" si="13"/>
        <v>0</v>
      </c>
      <c r="H50" s="32">
        <f t="shared" si="13"/>
        <v>0</v>
      </c>
      <c r="I50" s="32">
        <f t="shared" si="13"/>
        <v>116271</v>
      </c>
      <c r="J50" s="32">
        <f t="shared" si="13"/>
        <v>0</v>
      </c>
      <c r="K50" s="32">
        <f t="shared" si="13"/>
        <v>0</v>
      </c>
      <c r="L50" s="32">
        <f t="shared" si="13"/>
        <v>0</v>
      </c>
      <c r="M50" s="32">
        <f t="shared" si="13"/>
        <v>0</v>
      </c>
      <c r="N50" s="32">
        <f t="shared" si="11"/>
        <v>116271</v>
      </c>
      <c r="O50" s="45">
        <f t="shared" si="9"/>
        <v>22.57251019219569</v>
      </c>
      <c r="P50" s="9"/>
    </row>
    <row r="51" spans="1:119">
      <c r="A51" s="12"/>
      <c r="B51" s="25">
        <v>389.1</v>
      </c>
      <c r="C51" s="20" t="s">
        <v>89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21856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1"/>
        <v>21856</v>
      </c>
      <c r="O51" s="46">
        <f t="shared" si="9"/>
        <v>4.2430596000776548</v>
      </c>
      <c r="P51" s="9"/>
    </row>
    <row r="52" spans="1:119" ht="15.75" thickBot="1">
      <c r="A52" s="12"/>
      <c r="B52" s="25">
        <v>389.8</v>
      </c>
      <c r="C52" s="20" t="s">
        <v>92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94415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1"/>
        <v>94415</v>
      </c>
      <c r="O52" s="46">
        <f t="shared" si="9"/>
        <v>18.329450592118036</v>
      </c>
      <c r="P52" s="9"/>
    </row>
    <row r="53" spans="1:119" ht="16.5" thickBot="1">
      <c r="A53" s="14" t="s">
        <v>44</v>
      </c>
      <c r="B53" s="23"/>
      <c r="C53" s="22"/>
      <c r="D53" s="15">
        <f t="shared" ref="D53:M53" si="14">SUM(D5,D15,D21,D34,D41,D44,D50)</f>
        <v>4444977</v>
      </c>
      <c r="E53" s="15">
        <f t="shared" si="14"/>
        <v>0</v>
      </c>
      <c r="F53" s="15">
        <f t="shared" si="14"/>
        <v>0</v>
      </c>
      <c r="G53" s="15">
        <f t="shared" si="14"/>
        <v>0</v>
      </c>
      <c r="H53" s="15">
        <f t="shared" si="14"/>
        <v>0</v>
      </c>
      <c r="I53" s="15">
        <f t="shared" si="14"/>
        <v>3948636</v>
      </c>
      <c r="J53" s="15">
        <f t="shared" si="14"/>
        <v>0</v>
      </c>
      <c r="K53" s="15">
        <f t="shared" si="14"/>
        <v>174053</v>
      </c>
      <c r="L53" s="15">
        <f t="shared" si="14"/>
        <v>0</v>
      </c>
      <c r="M53" s="15">
        <f t="shared" si="14"/>
        <v>0</v>
      </c>
      <c r="N53" s="15">
        <f t="shared" si="11"/>
        <v>8567666</v>
      </c>
      <c r="O53" s="38">
        <f t="shared" si="9"/>
        <v>1663.301494855368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48" t="s">
        <v>123</v>
      </c>
      <c r="M55" s="48"/>
      <c r="N55" s="48"/>
      <c r="O55" s="43">
        <v>5151</v>
      </c>
    </row>
    <row r="56" spans="1:119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1"/>
    </row>
    <row r="57" spans="1:119" ht="15.75" customHeight="1" thickBot="1">
      <c r="A57" s="52" t="s">
        <v>74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4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59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9"/>
      <c r="M3" s="36"/>
      <c r="N3" s="37"/>
      <c r="O3" s="70" t="s">
        <v>64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1848107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13722</v>
      </c>
      <c r="L5" s="27">
        <f t="shared" si="0"/>
        <v>0</v>
      </c>
      <c r="M5" s="27">
        <f t="shared" si="0"/>
        <v>0</v>
      </c>
      <c r="N5" s="28">
        <f>SUM(D5:M5)</f>
        <v>1861829</v>
      </c>
      <c r="O5" s="33">
        <f t="shared" ref="O5:O51" si="1">(N5/O$53)</f>
        <v>364.49275646045419</v>
      </c>
      <c r="P5" s="6"/>
    </row>
    <row r="6" spans="1:133">
      <c r="A6" s="12"/>
      <c r="B6" s="25">
        <v>311</v>
      </c>
      <c r="C6" s="20" t="s">
        <v>2</v>
      </c>
      <c r="D6" s="47">
        <v>753151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753151</v>
      </c>
      <c r="O6" s="46">
        <f t="shared" si="1"/>
        <v>147.44537979639782</v>
      </c>
      <c r="P6" s="9"/>
    </row>
    <row r="7" spans="1:133">
      <c r="A7" s="12"/>
      <c r="B7" s="25">
        <v>312.41000000000003</v>
      </c>
      <c r="C7" s="20" t="s">
        <v>11</v>
      </c>
      <c r="D7" s="47">
        <v>223518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4" si="2">SUM(D7:M7)</f>
        <v>223518</v>
      </c>
      <c r="O7" s="46">
        <f t="shared" si="1"/>
        <v>43.758418167580267</v>
      </c>
      <c r="P7" s="9"/>
    </row>
    <row r="8" spans="1:133">
      <c r="A8" s="12"/>
      <c r="B8" s="25">
        <v>312.42</v>
      </c>
      <c r="C8" s="20" t="s">
        <v>10</v>
      </c>
      <c r="D8" s="47">
        <v>45588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45588</v>
      </c>
      <c r="O8" s="46">
        <f t="shared" si="1"/>
        <v>8.9248238057948317</v>
      </c>
      <c r="P8" s="9"/>
    </row>
    <row r="9" spans="1:133">
      <c r="A9" s="12"/>
      <c r="B9" s="25">
        <v>312.51</v>
      </c>
      <c r="C9" s="20" t="s">
        <v>66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13722</v>
      </c>
      <c r="L9" s="47">
        <v>0</v>
      </c>
      <c r="M9" s="47">
        <v>0</v>
      </c>
      <c r="N9" s="47">
        <f>SUM(D9:M9)</f>
        <v>13722</v>
      </c>
      <c r="O9" s="46">
        <f t="shared" si="1"/>
        <v>2.6863743148003132</v>
      </c>
      <c r="P9" s="9"/>
    </row>
    <row r="10" spans="1:133">
      <c r="A10" s="12"/>
      <c r="B10" s="25">
        <v>312.60000000000002</v>
      </c>
      <c r="C10" s="20" t="s">
        <v>12</v>
      </c>
      <c r="D10" s="47">
        <v>435845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435845</v>
      </c>
      <c r="O10" s="46">
        <f t="shared" si="1"/>
        <v>85.325959279561474</v>
      </c>
      <c r="P10" s="9"/>
    </row>
    <row r="11" spans="1:133">
      <c r="A11" s="12"/>
      <c r="B11" s="25">
        <v>314.10000000000002</v>
      </c>
      <c r="C11" s="20" t="s">
        <v>13</v>
      </c>
      <c r="D11" s="47">
        <v>218366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218366</v>
      </c>
      <c r="O11" s="46">
        <f t="shared" si="1"/>
        <v>42.749804228660921</v>
      </c>
      <c r="P11" s="9"/>
    </row>
    <row r="12" spans="1:133">
      <c r="A12" s="12"/>
      <c r="B12" s="25">
        <v>314.8</v>
      </c>
      <c r="C12" s="20" t="s">
        <v>14</v>
      </c>
      <c r="D12" s="47">
        <v>27473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27473</v>
      </c>
      <c r="O12" s="46">
        <f t="shared" si="1"/>
        <v>5.378425998433829</v>
      </c>
      <c r="P12" s="9"/>
    </row>
    <row r="13" spans="1:133">
      <c r="A13" s="12"/>
      <c r="B13" s="25">
        <v>315</v>
      </c>
      <c r="C13" s="20" t="s">
        <v>81</v>
      </c>
      <c r="D13" s="47">
        <v>129897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129897</v>
      </c>
      <c r="O13" s="46">
        <f t="shared" si="1"/>
        <v>25.430109631949882</v>
      </c>
      <c r="P13" s="9"/>
    </row>
    <row r="14" spans="1:133">
      <c r="A14" s="12"/>
      <c r="B14" s="25">
        <v>316</v>
      </c>
      <c r="C14" s="20" t="s">
        <v>82</v>
      </c>
      <c r="D14" s="47">
        <v>14269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14269</v>
      </c>
      <c r="O14" s="46">
        <f t="shared" si="1"/>
        <v>2.7934612372748631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SUM(D16:D20)</f>
        <v>1235185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4" si="4">SUM(D15:M15)</f>
        <v>1235185</v>
      </c>
      <c r="O15" s="45">
        <f t="shared" si="1"/>
        <v>241.81382145653876</v>
      </c>
      <c r="P15" s="10"/>
    </row>
    <row r="16" spans="1:133">
      <c r="A16" s="12"/>
      <c r="B16" s="25">
        <v>322</v>
      </c>
      <c r="C16" s="20" t="s">
        <v>0</v>
      </c>
      <c r="D16" s="47">
        <v>46836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46836</v>
      </c>
      <c r="O16" s="46">
        <f t="shared" si="1"/>
        <v>9.1691464369616291</v>
      </c>
      <c r="P16" s="9"/>
    </row>
    <row r="17" spans="1:16">
      <c r="A17" s="12"/>
      <c r="B17" s="25">
        <v>323.10000000000002</v>
      </c>
      <c r="C17" s="20" t="s">
        <v>18</v>
      </c>
      <c r="D17" s="47">
        <v>325489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325489</v>
      </c>
      <c r="O17" s="46">
        <f t="shared" si="1"/>
        <v>63.721417384494913</v>
      </c>
      <c r="P17" s="9"/>
    </row>
    <row r="18" spans="1:16">
      <c r="A18" s="12"/>
      <c r="B18" s="25">
        <v>323.5</v>
      </c>
      <c r="C18" s="20" t="s">
        <v>103</v>
      </c>
      <c r="D18" s="47">
        <v>4228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4228</v>
      </c>
      <c r="O18" s="46">
        <f t="shared" si="1"/>
        <v>0.82772122161315587</v>
      </c>
      <c r="P18" s="9"/>
    </row>
    <row r="19" spans="1:16">
      <c r="A19" s="12"/>
      <c r="B19" s="25">
        <v>323.7</v>
      </c>
      <c r="C19" s="20" t="s">
        <v>19</v>
      </c>
      <c r="D19" s="47">
        <v>1421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1421</v>
      </c>
      <c r="O19" s="46">
        <f t="shared" si="1"/>
        <v>0.27819107282693811</v>
      </c>
      <c r="P19" s="9"/>
    </row>
    <row r="20" spans="1:16">
      <c r="A20" s="12"/>
      <c r="B20" s="25">
        <v>325.2</v>
      </c>
      <c r="C20" s="20" t="s">
        <v>20</v>
      </c>
      <c r="D20" s="47">
        <v>857211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857211</v>
      </c>
      <c r="O20" s="46">
        <f t="shared" si="1"/>
        <v>167.81734534064213</v>
      </c>
      <c r="P20" s="9"/>
    </row>
    <row r="21" spans="1:16" ht="15.75">
      <c r="A21" s="29" t="s">
        <v>22</v>
      </c>
      <c r="B21" s="30"/>
      <c r="C21" s="31"/>
      <c r="D21" s="32">
        <f t="shared" ref="D21:M21" si="5">SUM(D22:D30)</f>
        <v>928253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76729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1004982</v>
      </c>
      <c r="O21" s="45">
        <f t="shared" si="1"/>
        <v>196.74667188723572</v>
      </c>
      <c r="P21" s="10"/>
    </row>
    <row r="22" spans="1:16">
      <c r="A22" s="12"/>
      <c r="B22" s="25">
        <v>331.62</v>
      </c>
      <c r="C22" s="20" t="s">
        <v>117</v>
      </c>
      <c r="D22" s="47">
        <v>106071</v>
      </c>
      <c r="E22" s="47">
        <v>0</v>
      </c>
      <c r="F22" s="47">
        <v>0</v>
      </c>
      <c r="G22" s="47">
        <v>0</v>
      </c>
      <c r="H22" s="47">
        <v>0</v>
      </c>
      <c r="I22" s="47">
        <v>76729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182800</v>
      </c>
      <c r="O22" s="46">
        <f t="shared" si="1"/>
        <v>35.787000783085354</v>
      </c>
      <c r="P22" s="9"/>
    </row>
    <row r="23" spans="1:16">
      <c r="A23" s="12"/>
      <c r="B23" s="25">
        <v>331.7</v>
      </c>
      <c r="C23" s="20" t="s">
        <v>83</v>
      </c>
      <c r="D23" s="47">
        <v>211000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211000</v>
      </c>
      <c r="O23" s="46">
        <f t="shared" si="1"/>
        <v>41.307752545027405</v>
      </c>
      <c r="P23" s="9"/>
    </row>
    <row r="24" spans="1:16">
      <c r="A24" s="12"/>
      <c r="B24" s="25">
        <v>334.2</v>
      </c>
      <c r="C24" s="20" t="s">
        <v>113</v>
      </c>
      <c r="D24" s="47">
        <v>67475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67475</v>
      </c>
      <c r="O24" s="46">
        <f t="shared" si="1"/>
        <v>13.209671104150353</v>
      </c>
      <c r="P24" s="9"/>
    </row>
    <row r="25" spans="1:16">
      <c r="A25" s="12"/>
      <c r="B25" s="25">
        <v>334.36</v>
      </c>
      <c r="C25" s="20" t="s">
        <v>114</v>
      </c>
      <c r="D25" s="47">
        <v>141123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0" si="6">SUM(D25:M25)</f>
        <v>141123</v>
      </c>
      <c r="O25" s="46">
        <f t="shared" si="1"/>
        <v>27.627838684416602</v>
      </c>
      <c r="P25" s="9"/>
    </row>
    <row r="26" spans="1:16">
      <c r="A26" s="12"/>
      <c r="B26" s="25">
        <v>335.12</v>
      </c>
      <c r="C26" s="20" t="s">
        <v>84</v>
      </c>
      <c r="D26" s="47">
        <v>165808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165808</v>
      </c>
      <c r="O26" s="46">
        <f t="shared" si="1"/>
        <v>32.460454189506656</v>
      </c>
      <c r="P26" s="9"/>
    </row>
    <row r="27" spans="1:16">
      <c r="A27" s="12"/>
      <c r="B27" s="25">
        <v>335.14</v>
      </c>
      <c r="C27" s="20" t="s">
        <v>85</v>
      </c>
      <c r="D27" s="47">
        <v>7236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7236</v>
      </c>
      <c r="O27" s="46">
        <f t="shared" si="1"/>
        <v>1.4166014095536414</v>
      </c>
      <c r="P27" s="9"/>
    </row>
    <row r="28" spans="1:16">
      <c r="A28" s="12"/>
      <c r="B28" s="25">
        <v>335.15</v>
      </c>
      <c r="C28" s="20" t="s">
        <v>86</v>
      </c>
      <c r="D28" s="47">
        <v>4141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4141</v>
      </c>
      <c r="O28" s="46">
        <f t="shared" si="1"/>
        <v>0.81068911511354735</v>
      </c>
      <c r="P28" s="9"/>
    </row>
    <row r="29" spans="1:16">
      <c r="A29" s="12"/>
      <c r="B29" s="25">
        <v>335.18</v>
      </c>
      <c r="C29" s="20" t="s">
        <v>87</v>
      </c>
      <c r="D29" s="47">
        <v>221809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221809</v>
      </c>
      <c r="O29" s="46">
        <f t="shared" si="1"/>
        <v>43.423844949099454</v>
      </c>
      <c r="P29" s="9"/>
    </row>
    <row r="30" spans="1:16">
      <c r="A30" s="12"/>
      <c r="B30" s="25">
        <v>335.49</v>
      </c>
      <c r="C30" s="20" t="s">
        <v>29</v>
      </c>
      <c r="D30" s="47">
        <v>3590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3590</v>
      </c>
      <c r="O30" s="46">
        <f t="shared" si="1"/>
        <v>0.70281910728269381</v>
      </c>
      <c r="P30" s="9"/>
    </row>
    <row r="31" spans="1:16" ht="15.75">
      <c r="A31" s="29" t="s">
        <v>35</v>
      </c>
      <c r="B31" s="30"/>
      <c r="C31" s="31"/>
      <c r="D31" s="32">
        <f t="shared" ref="D31:M31" si="7">SUM(D32:D37)</f>
        <v>489117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3057764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>SUM(D31:M31)</f>
        <v>3546881</v>
      </c>
      <c r="O31" s="45">
        <f t="shared" si="1"/>
        <v>694.37764291307758</v>
      </c>
      <c r="P31" s="10"/>
    </row>
    <row r="32" spans="1:16">
      <c r="A32" s="12"/>
      <c r="B32" s="25">
        <v>342.2</v>
      </c>
      <c r="C32" s="20" t="s">
        <v>38</v>
      </c>
      <c r="D32" s="47">
        <v>265259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37" si="8">SUM(D32:M32)</f>
        <v>265259</v>
      </c>
      <c r="O32" s="46">
        <f t="shared" si="1"/>
        <v>51.930109631949882</v>
      </c>
      <c r="P32" s="9"/>
    </row>
    <row r="33" spans="1:16">
      <c r="A33" s="12"/>
      <c r="B33" s="25">
        <v>343.3</v>
      </c>
      <c r="C33" s="20" t="s">
        <v>39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2179893</v>
      </c>
      <c r="J33" s="47">
        <v>0</v>
      </c>
      <c r="K33" s="47">
        <v>0</v>
      </c>
      <c r="L33" s="47">
        <v>0</v>
      </c>
      <c r="M33" s="47">
        <v>0</v>
      </c>
      <c r="N33" s="47">
        <f t="shared" si="8"/>
        <v>2179893</v>
      </c>
      <c r="O33" s="46">
        <f t="shared" si="1"/>
        <v>426.76057165231009</v>
      </c>
      <c r="P33" s="9"/>
    </row>
    <row r="34" spans="1:16">
      <c r="A34" s="12"/>
      <c r="B34" s="25">
        <v>343.4</v>
      </c>
      <c r="C34" s="20" t="s">
        <v>40</v>
      </c>
      <c r="D34" s="47">
        <v>45933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8"/>
        <v>45933</v>
      </c>
      <c r="O34" s="46">
        <f t="shared" si="1"/>
        <v>8.9923649177760367</v>
      </c>
      <c r="P34" s="9"/>
    </row>
    <row r="35" spans="1:16">
      <c r="A35" s="12"/>
      <c r="B35" s="25">
        <v>343.5</v>
      </c>
      <c r="C35" s="20" t="s">
        <v>41</v>
      </c>
      <c r="D35" s="47">
        <v>0</v>
      </c>
      <c r="E35" s="47">
        <v>0</v>
      </c>
      <c r="F35" s="47">
        <v>0</v>
      </c>
      <c r="G35" s="47">
        <v>0</v>
      </c>
      <c r="H35" s="47">
        <v>0</v>
      </c>
      <c r="I35" s="47">
        <v>877871</v>
      </c>
      <c r="J35" s="47">
        <v>0</v>
      </c>
      <c r="K35" s="47">
        <v>0</v>
      </c>
      <c r="L35" s="47">
        <v>0</v>
      </c>
      <c r="M35" s="47">
        <v>0</v>
      </c>
      <c r="N35" s="47">
        <f t="shared" si="8"/>
        <v>877871</v>
      </c>
      <c r="O35" s="46">
        <f t="shared" si="1"/>
        <v>171.86198120595145</v>
      </c>
      <c r="P35" s="9"/>
    </row>
    <row r="36" spans="1:16">
      <c r="A36" s="12"/>
      <c r="B36" s="25">
        <v>344.9</v>
      </c>
      <c r="C36" s="20" t="s">
        <v>88</v>
      </c>
      <c r="D36" s="47">
        <v>48101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8"/>
        <v>48101</v>
      </c>
      <c r="O36" s="46">
        <f t="shared" si="1"/>
        <v>9.4167971808927167</v>
      </c>
      <c r="P36" s="9"/>
    </row>
    <row r="37" spans="1:16">
      <c r="A37" s="12"/>
      <c r="B37" s="25">
        <v>346.4</v>
      </c>
      <c r="C37" s="20" t="s">
        <v>43</v>
      </c>
      <c r="D37" s="47">
        <v>129824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8"/>
        <v>129824</v>
      </c>
      <c r="O37" s="46">
        <f t="shared" si="1"/>
        <v>25.415818324197339</v>
      </c>
      <c r="P37" s="9"/>
    </row>
    <row r="38" spans="1:16" ht="15.75">
      <c r="A38" s="29" t="s">
        <v>36</v>
      </c>
      <c r="B38" s="30"/>
      <c r="C38" s="31"/>
      <c r="D38" s="32">
        <f t="shared" ref="D38:M38" si="9">SUM(D39:D40)</f>
        <v>27892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ref="N38:N51" si="10">SUM(D38:M38)</f>
        <v>27892</v>
      </c>
      <c r="O38" s="45">
        <f t="shared" si="1"/>
        <v>5.4604541895066561</v>
      </c>
      <c r="P38" s="10"/>
    </row>
    <row r="39" spans="1:16">
      <c r="A39" s="13"/>
      <c r="B39" s="39">
        <v>351.1</v>
      </c>
      <c r="C39" s="21" t="s">
        <v>46</v>
      </c>
      <c r="D39" s="47">
        <v>13537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10"/>
        <v>13537</v>
      </c>
      <c r="O39" s="46">
        <f t="shared" si="1"/>
        <v>2.6501566170712607</v>
      </c>
      <c r="P39" s="9"/>
    </row>
    <row r="40" spans="1:16">
      <c r="A40" s="13"/>
      <c r="B40" s="39">
        <v>354</v>
      </c>
      <c r="C40" s="21" t="s">
        <v>47</v>
      </c>
      <c r="D40" s="47">
        <v>14355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10"/>
        <v>14355</v>
      </c>
      <c r="O40" s="46">
        <f t="shared" si="1"/>
        <v>2.8102975724353954</v>
      </c>
      <c r="P40" s="9"/>
    </row>
    <row r="41" spans="1:16" ht="15.75">
      <c r="A41" s="29" t="s">
        <v>3</v>
      </c>
      <c r="B41" s="30"/>
      <c r="C41" s="31"/>
      <c r="D41" s="32">
        <f t="shared" ref="D41:M41" si="11">SUM(D42:D46)</f>
        <v>60842</v>
      </c>
      <c r="E41" s="32">
        <f t="shared" si="11"/>
        <v>0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0</v>
      </c>
      <c r="J41" s="32">
        <f t="shared" si="11"/>
        <v>0</v>
      </c>
      <c r="K41" s="32">
        <f t="shared" si="11"/>
        <v>127964</v>
      </c>
      <c r="L41" s="32">
        <f t="shared" si="11"/>
        <v>0</v>
      </c>
      <c r="M41" s="32">
        <f t="shared" si="11"/>
        <v>0</v>
      </c>
      <c r="N41" s="32">
        <f t="shared" si="10"/>
        <v>188806</v>
      </c>
      <c r="O41" s="45">
        <f t="shared" si="1"/>
        <v>36.962803445575567</v>
      </c>
      <c r="P41" s="10"/>
    </row>
    <row r="42" spans="1:16">
      <c r="A42" s="12"/>
      <c r="B42" s="25">
        <v>361.1</v>
      </c>
      <c r="C42" s="20" t="s">
        <v>48</v>
      </c>
      <c r="D42" s="47">
        <v>12374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10"/>
        <v>12374</v>
      </c>
      <c r="O42" s="46">
        <f t="shared" si="1"/>
        <v>2.4224745497259201</v>
      </c>
      <c r="P42" s="9"/>
    </row>
    <row r="43" spans="1:16">
      <c r="A43" s="12"/>
      <c r="B43" s="25">
        <v>361.3</v>
      </c>
      <c r="C43" s="20" t="s">
        <v>49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93682</v>
      </c>
      <c r="L43" s="47">
        <v>0</v>
      </c>
      <c r="M43" s="47">
        <v>0</v>
      </c>
      <c r="N43" s="47">
        <f t="shared" si="10"/>
        <v>93682</v>
      </c>
      <c r="O43" s="46">
        <f t="shared" si="1"/>
        <v>18.340250587314017</v>
      </c>
      <c r="P43" s="9"/>
    </row>
    <row r="44" spans="1:16">
      <c r="A44" s="12"/>
      <c r="B44" s="25">
        <v>362</v>
      </c>
      <c r="C44" s="20" t="s">
        <v>50</v>
      </c>
      <c r="D44" s="47">
        <v>23504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10"/>
        <v>23504</v>
      </c>
      <c r="O44" s="46">
        <f t="shared" si="1"/>
        <v>4.6014095536413473</v>
      </c>
      <c r="P44" s="9"/>
    </row>
    <row r="45" spans="1:16">
      <c r="A45" s="12"/>
      <c r="B45" s="25">
        <v>368</v>
      </c>
      <c r="C45" s="20" t="s">
        <v>51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34282</v>
      </c>
      <c r="L45" s="47">
        <v>0</v>
      </c>
      <c r="M45" s="47">
        <v>0</v>
      </c>
      <c r="N45" s="47">
        <f t="shared" si="10"/>
        <v>34282</v>
      </c>
      <c r="O45" s="46">
        <f t="shared" si="1"/>
        <v>6.7114330462020364</v>
      </c>
      <c r="P45" s="9"/>
    </row>
    <row r="46" spans="1:16">
      <c r="A46" s="12"/>
      <c r="B46" s="25">
        <v>369.9</v>
      </c>
      <c r="C46" s="20" t="s">
        <v>52</v>
      </c>
      <c r="D46" s="47">
        <v>24964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10"/>
        <v>24964</v>
      </c>
      <c r="O46" s="46">
        <f t="shared" si="1"/>
        <v>4.8872357086922475</v>
      </c>
      <c r="P46" s="9"/>
    </row>
    <row r="47" spans="1:16" ht="15.75">
      <c r="A47" s="29" t="s">
        <v>37</v>
      </c>
      <c r="B47" s="30"/>
      <c r="C47" s="31"/>
      <c r="D47" s="32">
        <f t="shared" ref="D47:M47" si="12">SUM(D48:D50)</f>
        <v>252700</v>
      </c>
      <c r="E47" s="32">
        <f t="shared" si="12"/>
        <v>0</v>
      </c>
      <c r="F47" s="32">
        <f t="shared" si="12"/>
        <v>0</v>
      </c>
      <c r="G47" s="32">
        <f t="shared" si="12"/>
        <v>0</v>
      </c>
      <c r="H47" s="32">
        <f t="shared" si="12"/>
        <v>0</v>
      </c>
      <c r="I47" s="32">
        <f t="shared" si="12"/>
        <v>30508</v>
      </c>
      <c r="J47" s="32">
        <f t="shared" si="12"/>
        <v>0</v>
      </c>
      <c r="K47" s="32">
        <f t="shared" si="12"/>
        <v>0</v>
      </c>
      <c r="L47" s="32">
        <f t="shared" si="12"/>
        <v>0</v>
      </c>
      <c r="M47" s="32">
        <f t="shared" si="12"/>
        <v>0</v>
      </c>
      <c r="N47" s="32">
        <f t="shared" si="10"/>
        <v>283208</v>
      </c>
      <c r="O47" s="45">
        <f t="shared" si="1"/>
        <v>55.444009397024274</v>
      </c>
      <c r="P47" s="9"/>
    </row>
    <row r="48" spans="1:16">
      <c r="A48" s="12"/>
      <c r="B48" s="25">
        <v>384</v>
      </c>
      <c r="C48" s="20" t="s">
        <v>78</v>
      </c>
      <c r="D48" s="47">
        <v>252700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252700</v>
      </c>
      <c r="O48" s="46">
        <f t="shared" si="1"/>
        <v>49.471417384494913</v>
      </c>
      <c r="P48" s="9"/>
    </row>
    <row r="49" spans="1:119">
      <c r="A49" s="12"/>
      <c r="B49" s="25">
        <v>389.1</v>
      </c>
      <c r="C49" s="20" t="s">
        <v>89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  <c r="I49" s="47">
        <v>27608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27608</v>
      </c>
      <c r="O49" s="46">
        <f t="shared" si="1"/>
        <v>5.4048551292090838</v>
      </c>
      <c r="P49" s="9"/>
    </row>
    <row r="50" spans="1:119" ht="15.75" thickBot="1">
      <c r="A50" s="12"/>
      <c r="B50" s="25">
        <v>389.8</v>
      </c>
      <c r="C50" s="20" t="s">
        <v>92</v>
      </c>
      <c r="D50" s="47">
        <v>0</v>
      </c>
      <c r="E50" s="47">
        <v>0</v>
      </c>
      <c r="F50" s="47">
        <v>0</v>
      </c>
      <c r="G50" s="47">
        <v>0</v>
      </c>
      <c r="H50" s="47">
        <v>0</v>
      </c>
      <c r="I50" s="47">
        <v>2900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2900</v>
      </c>
      <c r="O50" s="46">
        <f t="shared" si="1"/>
        <v>0.56773688332028194</v>
      </c>
      <c r="P50" s="9"/>
    </row>
    <row r="51" spans="1:119" ht="16.5" thickBot="1">
      <c r="A51" s="14" t="s">
        <v>44</v>
      </c>
      <c r="B51" s="23"/>
      <c r="C51" s="22"/>
      <c r="D51" s="15">
        <f t="shared" ref="D51:M51" si="13">SUM(D5,D15,D21,D31,D38,D41,D47)</f>
        <v>4842096</v>
      </c>
      <c r="E51" s="15">
        <f t="shared" si="13"/>
        <v>0</v>
      </c>
      <c r="F51" s="15">
        <f t="shared" si="13"/>
        <v>0</v>
      </c>
      <c r="G51" s="15">
        <f t="shared" si="13"/>
        <v>0</v>
      </c>
      <c r="H51" s="15">
        <f t="shared" si="13"/>
        <v>0</v>
      </c>
      <c r="I51" s="15">
        <f t="shared" si="13"/>
        <v>3165001</v>
      </c>
      <c r="J51" s="15">
        <f t="shared" si="13"/>
        <v>0</v>
      </c>
      <c r="K51" s="15">
        <f t="shared" si="13"/>
        <v>141686</v>
      </c>
      <c r="L51" s="15">
        <f t="shared" si="13"/>
        <v>0</v>
      </c>
      <c r="M51" s="15">
        <f t="shared" si="13"/>
        <v>0</v>
      </c>
      <c r="N51" s="15">
        <f t="shared" si="10"/>
        <v>8148783</v>
      </c>
      <c r="O51" s="38">
        <f t="shared" si="1"/>
        <v>1595.2981597494127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48" t="s">
        <v>118</v>
      </c>
      <c r="M53" s="48"/>
      <c r="N53" s="48"/>
      <c r="O53" s="43">
        <v>5108</v>
      </c>
    </row>
    <row r="54" spans="1:119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1"/>
    </row>
    <row r="55" spans="1:119" ht="15.75" customHeight="1" thickBot="1">
      <c r="A55" s="52" t="s">
        <v>74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4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59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9"/>
      <c r="M3" s="36"/>
      <c r="N3" s="37"/>
      <c r="O3" s="70" t="s">
        <v>64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1763499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16609</v>
      </c>
      <c r="L5" s="27">
        <f t="shared" si="0"/>
        <v>0</v>
      </c>
      <c r="M5" s="27">
        <f t="shared" si="0"/>
        <v>0</v>
      </c>
      <c r="N5" s="28">
        <f>SUM(D5:M5)</f>
        <v>1780108</v>
      </c>
      <c r="O5" s="33">
        <f t="shared" ref="O5:O49" si="1">(N5/O$51)</f>
        <v>354.25034825870648</v>
      </c>
      <c r="P5" s="6"/>
    </row>
    <row r="6" spans="1:133">
      <c r="A6" s="12"/>
      <c r="B6" s="25">
        <v>311</v>
      </c>
      <c r="C6" s="20" t="s">
        <v>2</v>
      </c>
      <c r="D6" s="47">
        <v>699135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699135</v>
      </c>
      <c r="O6" s="46">
        <f t="shared" si="1"/>
        <v>139.13134328358208</v>
      </c>
      <c r="P6" s="9"/>
    </row>
    <row r="7" spans="1:133">
      <c r="A7" s="12"/>
      <c r="B7" s="25">
        <v>312.41000000000003</v>
      </c>
      <c r="C7" s="20" t="s">
        <v>11</v>
      </c>
      <c r="D7" s="47">
        <v>222447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4" si="2">SUM(D7:M7)</f>
        <v>222447</v>
      </c>
      <c r="O7" s="46">
        <f t="shared" si="1"/>
        <v>44.26805970149254</v>
      </c>
      <c r="P7" s="9"/>
    </row>
    <row r="8" spans="1:133">
      <c r="A8" s="12"/>
      <c r="B8" s="25">
        <v>312.42</v>
      </c>
      <c r="C8" s="20" t="s">
        <v>10</v>
      </c>
      <c r="D8" s="47">
        <v>45286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45286</v>
      </c>
      <c r="O8" s="46">
        <f t="shared" si="1"/>
        <v>9.0121393034825878</v>
      </c>
      <c r="P8" s="9"/>
    </row>
    <row r="9" spans="1:133">
      <c r="A9" s="12"/>
      <c r="B9" s="25">
        <v>312.51</v>
      </c>
      <c r="C9" s="20" t="s">
        <v>66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16609</v>
      </c>
      <c r="L9" s="47">
        <v>0</v>
      </c>
      <c r="M9" s="47">
        <v>0</v>
      </c>
      <c r="N9" s="47">
        <f>SUM(D9:M9)</f>
        <v>16609</v>
      </c>
      <c r="O9" s="46">
        <f t="shared" si="1"/>
        <v>3.3052736318407958</v>
      </c>
      <c r="P9" s="9"/>
    </row>
    <row r="10" spans="1:133">
      <c r="A10" s="12"/>
      <c r="B10" s="25">
        <v>312.60000000000002</v>
      </c>
      <c r="C10" s="20" t="s">
        <v>12</v>
      </c>
      <c r="D10" s="47">
        <v>415013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415013</v>
      </c>
      <c r="O10" s="46">
        <f t="shared" si="1"/>
        <v>82.589651741293537</v>
      </c>
      <c r="P10" s="9"/>
    </row>
    <row r="11" spans="1:133">
      <c r="A11" s="12"/>
      <c r="B11" s="25">
        <v>314.10000000000002</v>
      </c>
      <c r="C11" s="20" t="s">
        <v>13</v>
      </c>
      <c r="D11" s="47">
        <v>214495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214495</v>
      </c>
      <c r="O11" s="46">
        <f t="shared" si="1"/>
        <v>42.685572139303481</v>
      </c>
      <c r="P11" s="9"/>
    </row>
    <row r="12" spans="1:133">
      <c r="A12" s="12"/>
      <c r="B12" s="25">
        <v>314.8</v>
      </c>
      <c r="C12" s="20" t="s">
        <v>14</v>
      </c>
      <c r="D12" s="47">
        <v>23385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23385</v>
      </c>
      <c r="O12" s="46">
        <f t="shared" si="1"/>
        <v>4.6537313432835825</v>
      </c>
      <c r="P12" s="9"/>
    </row>
    <row r="13" spans="1:133">
      <c r="A13" s="12"/>
      <c r="B13" s="25">
        <v>315</v>
      </c>
      <c r="C13" s="20" t="s">
        <v>81</v>
      </c>
      <c r="D13" s="47">
        <v>126889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126889</v>
      </c>
      <c r="O13" s="46">
        <f t="shared" si="1"/>
        <v>25.251542288557214</v>
      </c>
      <c r="P13" s="9"/>
    </row>
    <row r="14" spans="1:133">
      <c r="A14" s="12"/>
      <c r="B14" s="25">
        <v>316</v>
      </c>
      <c r="C14" s="20" t="s">
        <v>82</v>
      </c>
      <c r="D14" s="47">
        <v>16849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16849</v>
      </c>
      <c r="O14" s="46">
        <f t="shared" si="1"/>
        <v>3.3530348258706466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SUM(D16:D20)</f>
        <v>1188619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2" si="4">SUM(D15:M15)</f>
        <v>1188619</v>
      </c>
      <c r="O15" s="45">
        <f t="shared" si="1"/>
        <v>236.54109452736319</v>
      </c>
      <c r="P15" s="10"/>
    </row>
    <row r="16" spans="1:133">
      <c r="A16" s="12"/>
      <c r="B16" s="25">
        <v>322</v>
      </c>
      <c r="C16" s="20" t="s">
        <v>0</v>
      </c>
      <c r="D16" s="47">
        <v>50343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50343</v>
      </c>
      <c r="O16" s="46">
        <f t="shared" si="1"/>
        <v>10.018507462686568</v>
      </c>
      <c r="P16" s="9"/>
    </row>
    <row r="17" spans="1:16">
      <c r="A17" s="12"/>
      <c r="B17" s="25">
        <v>323.10000000000002</v>
      </c>
      <c r="C17" s="20" t="s">
        <v>18</v>
      </c>
      <c r="D17" s="47">
        <v>318852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318852</v>
      </c>
      <c r="O17" s="46">
        <f t="shared" si="1"/>
        <v>63.45313432835821</v>
      </c>
      <c r="P17" s="9"/>
    </row>
    <row r="18" spans="1:16">
      <c r="A18" s="12"/>
      <c r="B18" s="25">
        <v>323.5</v>
      </c>
      <c r="C18" s="20" t="s">
        <v>103</v>
      </c>
      <c r="D18" s="47">
        <v>3728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3728</v>
      </c>
      <c r="O18" s="46">
        <f t="shared" si="1"/>
        <v>0.74189054726368164</v>
      </c>
      <c r="P18" s="9"/>
    </row>
    <row r="19" spans="1:16">
      <c r="A19" s="12"/>
      <c r="B19" s="25">
        <v>323.7</v>
      </c>
      <c r="C19" s="20" t="s">
        <v>19</v>
      </c>
      <c r="D19" s="47">
        <v>1751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1751</v>
      </c>
      <c r="O19" s="46">
        <f t="shared" si="1"/>
        <v>0.34845771144278609</v>
      </c>
      <c r="P19" s="9"/>
    </row>
    <row r="20" spans="1:16">
      <c r="A20" s="12"/>
      <c r="B20" s="25">
        <v>325.2</v>
      </c>
      <c r="C20" s="20" t="s">
        <v>20</v>
      </c>
      <c r="D20" s="47">
        <v>813945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813945</v>
      </c>
      <c r="O20" s="46">
        <f t="shared" si="1"/>
        <v>161.97910447761194</v>
      </c>
      <c r="P20" s="9"/>
    </row>
    <row r="21" spans="1:16" ht="15.75">
      <c r="A21" s="29" t="s">
        <v>22</v>
      </c>
      <c r="B21" s="30"/>
      <c r="C21" s="31"/>
      <c r="D21" s="32">
        <f t="shared" ref="D21:M21" si="5">SUM(D22:D29)</f>
        <v>1334398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1334398</v>
      </c>
      <c r="O21" s="45">
        <f t="shared" si="1"/>
        <v>265.55184079601992</v>
      </c>
      <c r="P21" s="10"/>
    </row>
    <row r="22" spans="1:16">
      <c r="A22" s="12"/>
      <c r="B22" s="25">
        <v>334.2</v>
      </c>
      <c r="C22" s="20" t="s">
        <v>113</v>
      </c>
      <c r="D22" s="47">
        <v>775494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775494</v>
      </c>
      <c r="O22" s="46">
        <f t="shared" si="1"/>
        <v>154.32716417910447</v>
      </c>
      <c r="P22" s="9"/>
    </row>
    <row r="23" spans="1:16">
      <c r="A23" s="12"/>
      <c r="B23" s="25">
        <v>334.36</v>
      </c>
      <c r="C23" s="20" t="s">
        <v>114</v>
      </c>
      <c r="D23" s="47">
        <v>58877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29" si="6">SUM(D23:M23)</f>
        <v>58877</v>
      </c>
      <c r="O23" s="46">
        <f t="shared" si="1"/>
        <v>11.716815920398011</v>
      </c>
      <c r="P23" s="9"/>
    </row>
    <row r="24" spans="1:16">
      <c r="A24" s="12"/>
      <c r="B24" s="25">
        <v>334.49</v>
      </c>
      <c r="C24" s="20" t="s">
        <v>107</v>
      </c>
      <c r="D24" s="47">
        <v>103779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103779</v>
      </c>
      <c r="O24" s="46">
        <f t="shared" si="1"/>
        <v>20.652537313432834</v>
      </c>
      <c r="P24" s="9"/>
    </row>
    <row r="25" spans="1:16">
      <c r="A25" s="12"/>
      <c r="B25" s="25">
        <v>335.12</v>
      </c>
      <c r="C25" s="20" t="s">
        <v>84</v>
      </c>
      <c r="D25" s="47">
        <v>155733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155733</v>
      </c>
      <c r="O25" s="46">
        <f t="shared" si="1"/>
        <v>30.991641791044778</v>
      </c>
      <c r="P25" s="9"/>
    </row>
    <row r="26" spans="1:16">
      <c r="A26" s="12"/>
      <c r="B26" s="25">
        <v>335.14</v>
      </c>
      <c r="C26" s="20" t="s">
        <v>85</v>
      </c>
      <c r="D26" s="47">
        <v>7685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7685</v>
      </c>
      <c r="O26" s="46">
        <f t="shared" si="1"/>
        <v>1.5293532338308458</v>
      </c>
      <c r="P26" s="9"/>
    </row>
    <row r="27" spans="1:16">
      <c r="A27" s="12"/>
      <c r="B27" s="25">
        <v>335.15</v>
      </c>
      <c r="C27" s="20" t="s">
        <v>86</v>
      </c>
      <c r="D27" s="47">
        <v>4005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4005</v>
      </c>
      <c r="O27" s="46">
        <f t="shared" si="1"/>
        <v>0.79701492537313434</v>
      </c>
      <c r="P27" s="9"/>
    </row>
    <row r="28" spans="1:16">
      <c r="A28" s="12"/>
      <c r="B28" s="25">
        <v>335.18</v>
      </c>
      <c r="C28" s="20" t="s">
        <v>87</v>
      </c>
      <c r="D28" s="47">
        <v>225815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225815</v>
      </c>
      <c r="O28" s="46">
        <f t="shared" si="1"/>
        <v>44.938308457711443</v>
      </c>
      <c r="P28" s="9"/>
    </row>
    <row r="29" spans="1:16">
      <c r="A29" s="12"/>
      <c r="B29" s="25">
        <v>335.49</v>
      </c>
      <c r="C29" s="20" t="s">
        <v>29</v>
      </c>
      <c r="D29" s="47">
        <v>3010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3010</v>
      </c>
      <c r="O29" s="46">
        <f t="shared" si="1"/>
        <v>0.59900497512437811</v>
      </c>
      <c r="P29" s="9"/>
    </row>
    <row r="30" spans="1:16" ht="15.75">
      <c r="A30" s="29" t="s">
        <v>35</v>
      </c>
      <c r="B30" s="30"/>
      <c r="C30" s="31"/>
      <c r="D30" s="32">
        <f t="shared" ref="D30:M30" si="7">SUM(D31:D36)</f>
        <v>566111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2985946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>SUM(D30:M30)</f>
        <v>3552057</v>
      </c>
      <c r="O30" s="45">
        <f t="shared" si="1"/>
        <v>706.87701492537315</v>
      </c>
      <c r="P30" s="10"/>
    </row>
    <row r="31" spans="1:16">
      <c r="A31" s="12"/>
      <c r="B31" s="25">
        <v>342.2</v>
      </c>
      <c r="C31" s="20" t="s">
        <v>38</v>
      </c>
      <c r="D31" s="47">
        <v>354206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ref="N31:N36" si="8">SUM(D31:M31)</f>
        <v>354206</v>
      </c>
      <c r="O31" s="46">
        <f t="shared" si="1"/>
        <v>70.488756218905479</v>
      </c>
      <c r="P31" s="9"/>
    </row>
    <row r="32" spans="1:16">
      <c r="A32" s="12"/>
      <c r="B32" s="25">
        <v>343.3</v>
      </c>
      <c r="C32" s="20" t="s">
        <v>39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2116760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8"/>
        <v>2116760</v>
      </c>
      <c r="O32" s="46">
        <f t="shared" si="1"/>
        <v>421.24577114427859</v>
      </c>
      <c r="P32" s="9"/>
    </row>
    <row r="33" spans="1:16">
      <c r="A33" s="12"/>
      <c r="B33" s="25">
        <v>343.4</v>
      </c>
      <c r="C33" s="20" t="s">
        <v>40</v>
      </c>
      <c r="D33" s="47">
        <v>51927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8"/>
        <v>51927</v>
      </c>
      <c r="O33" s="46">
        <f t="shared" si="1"/>
        <v>10.333731343283581</v>
      </c>
      <c r="P33" s="9"/>
    </row>
    <row r="34" spans="1:16">
      <c r="A34" s="12"/>
      <c r="B34" s="25">
        <v>343.5</v>
      </c>
      <c r="C34" s="20" t="s">
        <v>41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869186</v>
      </c>
      <c r="J34" s="47">
        <v>0</v>
      </c>
      <c r="K34" s="47">
        <v>0</v>
      </c>
      <c r="L34" s="47">
        <v>0</v>
      </c>
      <c r="M34" s="47">
        <v>0</v>
      </c>
      <c r="N34" s="47">
        <f t="shared" si="8"/>
        <v>869186</v>
      </c>
      <c r="O34" s="46">
        <f t="shared" si="1"/>
        <v>172.97233830845772</v>
      </c>
      <c r="P34" s="9"/>
    </row>
    <row r="35" spans="1:16">
      <c r="A35" s="12"/>
      <c r="B35" s="25">
        <v>344.9</v>
      </c>
      <c r="C35" s="20" t="s">
        <v>88</v>
      </c>
      <c r="D35" s="47">
        <v>46693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8"/>
        <v>46693</v>
      </c>
      <c r="O35" s="46">
        <f t="shared" si="1"/>
        <v>9.2921393034825872</v>
      </c>
      <c r="P35" s="9"/>
    </row>
    <row r="36" spans="1:16">
      <c r="A36" s="12"/>
      <c r="B36" s="25">
        <v>346.4</v>
      </c>
      <c r="C36" s="20" t="s">
        <v>43</v>
      </c>
      <c r="D36" s="47">
        <v>113285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8"/>
        <v>113285</v>
      </c>
      <c r="O36" s="46">
        <f t="shared" si="1"/>
        <v>22.544278606965175</v>
      </c>
      <c r="P36" s="9"/>
    </row>
    <row r="37" spans="1:16" ht="15.75">
      <c r="A37" s="29" t="s">
        <v>36</v>
      </c>
      <c r="B37" s="30"/>
      <c r="C37" s="31"/>
      <c r="D37" s="32">
        <f t="shared" ref="D37:M37" si="9">SUM(D38:D39)</f>
        <v>27322</v>
      </c>
      <c r="E37" s="32">
        <f t="shared" si="9"/>
        <v>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ref="N37:N49" si="10">SUM(D37:M37)</f>
        <v>27322</v>
      </c>
      <c r="O37" s="45">
        <f t="shared" si="1"/>
        <v>5.4372139303482587</v>
      </c>
      <c r="P37" s="10"/>
    </row>
    <row r="38" spans="1:16">
      <c r="A38" s="13"/>
      <c r="B38" s="39">
        <v>351.1</v>
      </c>
      <c r="C38" s="21" t="s">
        <v>46</v>
      </c>
      <c r="D38" s="47">
        <v>13846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10"/>
        <v>13846</v>
      </c>
      <c r="O38" s="46">
        <f t="shared" si="1"/>
        <v>2.7554228855721394</v>
      </c>
      <c r="P38" s="9"/>
    </row>
    <row r="39" spans="1:16">
      <c r="A39" s="13"/>
      <c r="B39" s="39">
        <v>354</v>
      </c>
      <c r="C39" s="21" t="s">
        <v>47</v>
      </c>
      <c r="D39" s="47">
        <v>13476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10"/>
        <v>13476</v>
      </c>
      <c r="O39" s="46">
        <f t="shared" si="1"/>
        <v>2.6817910447761193</v>
      </c>
      <c r="P39" s="9"/>
    </row>
    <row r="40" spans="1:16" ht="15.75">
      <c r="A40" s="29" t="s">
        <v>3</v>
      </c>
      <c r="B40" s="30"/>
      <c r="C40" s="31"/>
      <c r="D40" s="32">
        <f t="shared" ref="D40:M40" si="11">SUM(D41:D45)</f>
        <v>52267</v>
      </c>
      <c r="E40" s="32">
        <f t="shared" si="11"/>
        <v>0</v>
      </c>
      <c r="F40" s="32">
        <f t="shared" si="11"/>
        <v>0</v>
      </c>
      <c r="G40" s="32">
        <f t="shared" si="11"/>
        <v>0</v>
      </c>
      <c r="H40" s="32">
        <f t="shared" si="11"/>
        <v>0</v>
      </c>
      <c r="I40" s="32">
        <f t="shared" si="11"/>
        <v>0</v>
      </c>
      <c r="J40" s="32">
        <f t="shared" si="11"/>
        <v>0</v>
      </c>
      <c r="K40" s="32">
        <f t="shared" si="11"/>
        <v>149603</v>
      </c>
      <c r="L40" s="32">
        <f t="shared" si="11"/>
        <v>0</v>
      </c>
      <c r="M40" s="32">
        <f t="shared" si="11"/>
        <v>0</v>
      </c>
      <c r="N40" s="32">
        <f t="shared" si="10"/>
        <v>201870</v>
      </c>
      <c r="O40" s="45">
        <f t="shared" si="1"/>
        <v>40.173134328358209</v>
      </c>
      <c r="P40" s="10"/>
    </row>
    <row r="41" spans="1:16">
      <c r="A41" s="12"/>
      <c r="B41" s="25">
        <v>361.1</v>
      </c>
      <c r="C41" s="20" t="s">
        <v>48</v>
      </c>
      <c r="D41" s="47">
        <v>7941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10"/>
        <v>7941</v>
      </c>
      <c r="O41" s="46">
        <f t="shared" si="1"/>
        <v>1.5802985074626865</v>
      </c>
      <c r="P41" s="9"/>
    </row>
    <row r="42" spans="1:16">
      <c r="A42" s="12"/>
      <c r="B42" s="25">
        <v>361.3</v>
      </c>
      <c r="C42" s="20" t="s">
        <v>49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117008</v>
      </c>
      <c r="L42" s="47">
        <v>0</v>
      </c>
      <c r="M42" s="47">
        <v>0</v>
      </c>
      <c r="N42" s="47">
        <f t="shared" si="10"/>
        <v>117008</v>
      </c>
      <c r="O42" s="46">
        <f t="shared" si="1"/>
        <v>23.285174129353233</v>
      </c>
      <c r="P42" s="9"/>
    </row>
    <row r="43" spans="1:16">
      <c r="A43" s="12"/>
      <c r="B43" s="25">
        <v>362</v>
      </c>
      <c r="C43" s="20" t="s">
        <v>50</v>
      </c>
      <c r="D43" s="47">
        <v>21865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10"/>
        <v>21865</v>
      </c>
      <c r="O43" s="46">
        <f t="shared" si="1"/>
        <v>4.351243781094527</v>
      </c>
      <c r="P43" s="9"/>
    </row>
    <row r="44" spans="1:16">
      <c r="A44" s="12"/>
      <c r="B44" s="25">
        <v>368</v>
      </c>
      <c r="C44" s="20" t="s">
        <v>51</v>
      </c>
      <c r="D44" s="47">
        <v>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32595</v>
      </c>
      <c r="L44" s="47">
        <v>0</v>
      </c>
      <c r="M44" s="47">
        <v>0</v>
      </c>
      <c r="N44" s="47">
        <f t="shared" si="10"/>
        <v>32595</v>
      </c>
      <c r="O44" s="46">
        <f t="shared" si="1"/>
        <v>6.4865671641791041</v>
      </c>
      <c r="P44" s="9"/>
    </row>
    <row r="45" spans="1:16">
      <c r="A45" s="12"/>
      <c r="B45" s="25">
        <v>369.9</v>
      </c>
      <c r="C45" s="20" t="s">
        <v>52</v>
      </c>
      <c r="D45" s="47">
        <v>22461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10"/>
        <v>22461</v>
      </c>
      <c r="O45" s="46">
        <f t="shared" si="1"/>
        <v>4.4698507462686567</v>
      </c>
      <c r="P45" s="9"/>
    </row>
    <row r="46" spans="1:16" ht="15.75">
      <c r="A46" s="29" t="s">
        <v>37</v>
      </c>
      <c r="B46" s="30"/>
      <c r="C46" s="31"/>
      <c r="D46" s="32">
        <f t="shared" ref="D46:M46" si="12">SUM(D47:D48)</f>
        <v>0</v>
      </c>
      <c r="E46" s="32">
        <f t="shared" si="12"/>
        <v>0</v>
      </c>
      <c r="F46" s="32">
        <f t="shared" si="12"/>
        <v>0</v>
      </c>
      <c r="G46" s="32">
        <f t="shared" si="12"/>
        <v>0</v>
      </c>
      <c r="H46" s="32">
        <f t="shared" si="12"/>
        <v>0</v>
      </c>
      <c r="I46" s="32">
        <f t="shared" si="12"/>
        <v>96923</v>
      </c>
      <c r="J46" s="32">
        <f t="shared" si="12"/>
        <v>0</v>
      </c>
      <c r="K46" s="32">
        <f t="shared" si="12"/>
        <v>0</v>
      </c>
      <c r="L46" s="32">
        <f t="shared" si="12"/>
        <v>0</v>
      </c>
      <c r="M46" s="32">
        <f t="shared" si="12"/>
        <v>0</v>
      </c>
      <c r="N46" s="32">
        <f t="shared" si="10"/>
        <v>96923</v>
      </c>
      <c r="O46" s="45">
        <f t="shared" si="1"/>
        <v>19.288159203980101</v>
      </c>
      <c r="P46" s="9"/>
    </row>
    <row r="47" spans="1:16">
      <c r="A47" s="12"/>
      <c r="B47" s="25">
        <v>389.1</v>
      </c>
      <c r="C47" s="20" t="s">
        <v>89</v>
      </c>
      <c r="D47" s="47">
        <v>0</v>
      </c>
      <c r="E47" s="47">
        <v>0</v>
      </c>
      <c r="F47" s="47">
        <v>0</v>
      </c>
      <c r="G47" s="47">
        <v>0</v>
      </c>
      <c r="H47" s="47">
        <v>0</v>
      </c>
      <c r="I47" s="47">
        <v>21551</v>
      </c>
      <c r="J47" s="47">
        <v>0</v>
      </c>
      <c r="K47" s="47">
        <v>0</v>
      </c>
      <c r="L47" s="47">
        <v>0</v>
      </c>
      <c r="M47" s="47">
        <v>0</v>
      </c>
      <c r="N47" s="47">
        <f t="shared" si="10"/>
        <v>21551</v>
      </c>
      <c r="O47" s="46">
        <f t="shared" si="1"/>
        <v>4.2887562189054727</v>
      </c>
      <c r="P47" s="9"/>
    </row>
    <row r="48" spans="1:16" ht="15.75" thickBot="1">
      <c r="A48" s="12"/>
      <c r="B48" s="25">
        <v>389.8</v>
      </c>
      <c r="C48" s="20" t="s">
        <v>92</v>
      </c>
      <c r="D48" s="47">
        <v>0</v>
      </c>
      <c r="E48" s="47">
        <v>0</v>
      </c>
      <c r="F48" s="47">
        <v>0</v>
      </c>
      <c r="G48" s="47">
        <v>0</v>
      </c>
      <c r="H48" s="47">
        <v>0</v>
      </c>
      <c r="I48" s="47">
        <v>75372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75372</v>
      </c>
      <c r="O48" s="46">
        <f t="shared" si="1"/>
        <v>14.999402985074626</v>
      </c>
      <c r="P48" s="9"/>
    </row>
    <row r="49" spans="1:119" ht="16.5" thickBot="1">
      <c r="A49" s="14" t="s">
        <v>44</v>
      </c>
      <c r="B49" s="23"/>
      <c r="C49" s="22"/>
      <c r="D49" s="15">
        <f t="shared" ref="D49:M49" si="13">SUM(D5,D15,D21,D30,D37,D40,D46)</f>
        <v>4932216</v>
      </c>
      <c r="E49" s="15">
        <f t="shared" si="13"/>
        <v>0</v>
      </c>
      <c r="F49" s="15">
        <f t="shared" si="13"/>
        <v>0</v>
      </c>
      <c r="G49" s="15">
        <f t="shared" si="13"/>
        <v>0</v>
      </c>
      <c r="H49" s="15">
        <f t="shared" si="13"/>
        <v>0</v>
      </c>
      <c r="I49" s="15">
        <f t="shared" si="13"/>
        <v>3082869</v>
      </c>
      <c r="J49" s="15">
        <f t="shared" si="13"/>
        <v>0</v>
      </c>
      <c r="K49" s="15">
        <f t="shared" si="13"/>
        <v>166212</v>
      </c>
      <c r="L49" s="15">
        <f t="shared" si="13"/>
        <v>0</v>
      </c>
      <c r="M49" s="15">
        <f t="shared" si="13"/>
        <v>0</v>
      </c>
      <c r="N49" s="15">
        <f t="shared" si="10"/>
        <v>8181297</v>
      </c>
      <c r="O49" s="38">
        <f t="shared" si="1"/>
        <v>1628.1188059701492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48" t="s">
        <v>115</v>
      </c>
      <c r="M51" s="48"/>
      <c r="N51" s="48"/>
      <c r="O51" s="43">
        <v>5025</v>
      </c>
    </row>
    <row r="52" spans="1:119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1"/>
    </row>
    <row r="53" spans="1:119" ht="15.75" customHeight="1" thickBot="1">
      <c r="A53" s="52" t="s">
        <v>74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4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59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9"/>
      <c r="M3" s="36"/>
      <c r="N3" s="37"/>
      <c r="O3" s="70" t="s">
        <v>64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1636581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12217</v>
      </c>
      <c r="L5" s="27">
        <f t="shared" si="0"/>
        <v>0</v>
      </c>
      <c r="M5" s="27">
        <f t="shared" si="0"/>
        <v>0</v>
      </c>
      <c r="N5" s="28">
        <f>SUM(D5:M5)</f>
        <v>1648798</v>
      </c>
      <c r="O5" s="33">
        <f t="shared" ref="O5:O52" si="1">(N5/O$54)</f>
        <v>333.02322763078166</v>
      </c>
      <c r="P5" s="6"/>
    </row>
    <row r="6" spans="1:133">
      <c r="A6" s="12"/>
      <c r="B6" s="25">
        <v>311</v>
      </c>
      <c r="C6" s="20" t="s">
        <v>2</v>
      </c>
      <c r="D6" s="47">
        <v>610308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610308</v>
      </c>
      <c r="O6" s="46">
        <f t="shared" si="1"/>
        <v>123.26964249646537</v>
      </c>
      <c r="P6" s="9"/>
    </row>
    <row r="7" spans="1:133">
      <c r="A7" s="12"/>
      <c r="B7" s="25">
        <v>312.41000000000003</v>
      </c>
      <c r="C7" s="20" t="s">
        <v>11</v>
      </c>
      <c r="D7" s="47">
        <v>216605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4" si="2">SUM(D7:M7)</f>
        <v>216605</v>
      </c>
      <c r="O7" s="46">
        <f t="shared" si="1"/>
        <v>43.749747525752376</v>
      </c>
      <c r="P7" s="9"/>
    </row>
    <row r="8" spans="1:133">
      <c r="A8" s="12"/>
      <c r="B8" s="25">
        <v>312.42</v>
      </c>
      <c r="C8" s="20" t="s">
        <v>10</v>
      </c>
      <c r="D8" s="47">
        <v>43922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43922</v>
      </c>
      <c r="O8" s="46">
        <f t="shared" si="1"/>
        <v>8.8713391234094114</v>
      </c>
      <c r="P8" s="9"/>
    </row>
    <row r="9" spans="1:133">
      <c r="A9" s="12"/>
      <c r="B9" s="25">
        <v>312.51</v>
      </c>
      <c r="C9" s="20" t="s">
        <v>66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12217</v>
      </c>
      <c r="L9" s="47">
        <v>0</v>
      </c>
      <c r="M9" s="47">
        <v>0</v>
      </c>
      <c r="N9" s="47">
        <f>SUM(D9:M9)</f>
        <v>12217</v>
      </c>
      <c r="O9" s="46">
        <f t="shared" si="1"/>
        <v>2.4675823066047262</v>
      </c>
      <c r="P9" s="9"/>
    </row>
    <row r="10" spans="1:133">
      <c r="A10" s="12"/>
      <c r="B10" s="25">
        <v>312.60000000000002</v>
      </c>
      <c r="C10" s="20" t="s">
        <v>12</v>
      </c>
      <c r="D10" s="47">
        <v>389940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389940</v>
      </c>
      <c r="O10" s="46">
        <f t="shared" si="1"/>
        <v>78.759846495657442</v>
      </c>
      <c r="P10" s="9"/>
    </row>
    <row r="11" spans="1:133">
      <c r="A11" s="12"/>
      <c r="B11" s="25">
        <v>314.10000000000002</v>
      </c>
      <c r="C11" s="20" t="s">
        <v>13</v>
      </c>
      <c r="D11" s="47">
        <v>204084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204084</v>
      </c>
      <c r="O11" s="46">
        <f t="shared" si="1"/>
        <v>41.220763482124823</v>
      </c>
      <c r="P11" s="9"/>
    </row>
    <row r="12" spans="1:133">
      <c r="A12" s="12"/>
      <c r="B12" s="25">
        <v>314.8</v>
      </c>
      <c r="C12" s="20" t="s">
        <v>14</v>
      </c>
      <c r="D12" s="47">
        <v>23474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23474</v>
      </c>
      <c r="O12" s="46">
        <f t="shared" si="1"/>
        <v>4.7412643910321144</v>
      </c>
      <c r="P12" s="9"/>
    </row>
    <row r="13" spans="1:133">
      <c r="A13" s="12"/>
      <c r="B13" s="25">
        <v>315</v>
      </c>
      <c r="C13" s="20" t="s">
        <v>81</v>
      </c>
      <c r="D13" s="47">
        <v>131469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131469</v>
      </c>
      <c r="O13" s="46">
        <f t="shared" si="1"/>
        <v>26.554029488992121</v>
      </c>
      <c r="P13" s="9"/>
    </row>
    <row r="14" spans="1:133">
      <c r="A14" s="12"/>
      <c r="B14" s="25">
        <v>316</v>
      </c>
      <c r="C14" s="20" t="s">
        <v>82</v>
      </c>
      <c r="D14" s="47">
        <v>16779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16779</v>
      </c>
      <c r="O14" s="46">
        <f t="shared" si="1"/>
        <v>3.3890123207432841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SUM(D16:D20)</f>
        <v>1166327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3" si="4">SUM(D15:M15)</f>
        <v>1166327</v>
      </c>
      <c r="O15" s="45">
        <f t="shared" si="1"/>
        <v>235.57402544940416</v>
      </c>
      <c r="P15" s="10"/>
    </row>
    <row r="16" spans="1:133">
      <c r="A16" s="12"/>
      <c r="B16" s="25">
        <v>322</v>
      </c>
      <c r="C16" s="20" t="s">
        <v>0</v>
      </c>
      <c r="D16" s="47">
        <v>43176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43176</v>
      </c>
      <c r="O16" s="46">
        <f t="shared" si="1"/>
        <v>8.7206624924257721</v>
      </c>
      <c r="P16" s="9"/>
    </row>
    <row r="17" spans="1:16">
      <c r="A17" s="12"/>
      <c r="B17" s="25">
        <v>323.10000000000002</v>
      </c>
      <c r="C17" s="20" t="s">
        <v>18</v>
      </c>
      <c r="D17" s="47">
        <v>321001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321001</v>
      </c>
      <c r="O17" s="46">
        <f t="shared" si="1"/>
        <v>64.83558876994546</v>
      </c>
      <c r="P17" s="9"/>
    </row>
    <row r="18" spans="1:16">
      <c r="A18" s="12"/>
      <c r="B18" s="25">
        <v>323.5</v>
      </c>
      <c r="C18" s="20" t="s">
        <v>103</v>
      </c>
      <c r="D18" s="47">
        <v>4463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4463</v>
      </c>
      <c r="O18" s="46">
        <f t="shared" si="1"/>
        <v>0.90143405372651986</v>
      </c>
      <c r="P18" s="9"/>
    </row>
    <row r="19" spans="1:16">
      <c r="A19" s="12"/>
      <c r="B19" s="25">
        <v>323.7</v>
      </c>
      <c r="C19" s="20" t="s">
        <v>19</v>
      </c>
      <c r="D19" s="47">
        <v>2218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2218</v>
      </c>
      <c r="O19" s="46">
        <f t="shared" si="1"/>
        <v>0.44799030498889114</v>
      </c>
      <c r="P19" s="9"/>
    </row>
    <row r="20" spans="1:16">
      <c r="A20" s="12"/>
      <c r="B20" s="25">
        <v>325.2</v>
      </c>
      <c r="C20" s="20" t="s">
        <v>20</v>
      </c>
      <c r="D20" s="47">
        <v>795469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795469</v>
      </c>
      <c r="O20" s="46">
        <f t="shared" si="1"/>
        <v>160.6683498283175</v>
      </c>
      <c r="P20" s="9"/>
    </row>
    <row r="21" spans="1:16" ht="15.75">
      <c r="A21" s="29" t="s">
        <v>22</v>
      </c>
      <c r="B21" s="30"/>
      <c r="C21" s="31"/>
      <c r="D21" s="32">
        <f t="shared" ref="D21:M21" si="5">SUM(D22:D30)</f>
        <v>527004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527004</v>
      </c>
      <c r="O21" s="45">
        <f t="shared" si="1"/>
        <v>106.44395071702687</v>
      </c>
      <c r="P21" s="10"/>
    </row>
    <row r="22" spans="1:16">
      <c r="A22" s="12"/>
      <c r="B22" s="25">
        <v>331.2</v>
      </c>
      <c r="C22" s="20" t="s">
        <v>21</v>
      </c>
      <c r="D22" s="47">
        <v>6913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6913</v>
      </c>
      <c r="O22" s="46">
        <f t="shared" si="1"/>
        <v>1.3962835790749344</v>
      </c>
      <c r="P22" s="9"/>
    </row>
    <row r="23" spans="1:16">
      <c r="A23" s="12"/>
      <c r="B23" s="25">
        <v>334.1</v>
      </c>
      <c r="C23" s="20" t="s">
        <v>100</v>
      </c>
      <c r="D23" s="47">
        <v>30000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30000</v>
      </c>
      <c r="O23" s="46">
        <f t="shared" si="1"/>
        <v>6.0593819430418101</v>
      </c>
      <c r="P23" s="9"/>
    </row>
    <row r="24" spans="1:16">
      <c r="A24" s="12"/>
      <c r="B24" s="25">
        <v>334.7</v>
      </c>
      <c r="C24" s="20" t="s">
        <v>24</v>
      </c>
      <c r="D24" s="47">
        <v>85835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ref="N24:N29" si="6">SUM(D24:M24)</f>
        <v>85835</v>
      </c>
      <c r="O24" s="46">
        <f t="shared" si="1"/>
        <v>17.336901636033126</v>
      </c>
      <c r="P24" s="9"/>
    </row>
    <row r="25" spans="1:16">
      <c r="A25" s="12"/>
      <c r="B25" s="25">
        <v>335.12</v>
      </c>
      <c r="C25" s="20" t="s">
        <v>84</v>
      </c>
      <c r="D25" s="47">
        <v>147072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147072</v>
      </c>
      <c r="O25" s="46">
        <f t="shared" si="1"/>
        <v>29.705514037568168</v>
      </c>
      <c r="P25" s="9"/>
    </row>
    <row r="26" spans="1:16">
      <c r="A26" s="12"/>
      <c r="B26" s="25">
        <v>335.14</v>
      </c>
      <c r="C26" s="20" t="s">
        <v>85</v>
      </c>
      <c r="D26" s="47">
        <v>7472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7472</v>
      </c>
      <c r="O26" s="46">
        <f t="shared" si="1"/>
        <v>1.5091900626136134</v>
      </c>
      <c r="P26" s="9"/>
    </row>
    <row r="27" spans="1:16">
      <c r="A27" s="12"/>
      <c r="B27" s="25">
        <v>335.15</v>
      </c>
      <c r="C27" s="20" t="s">
        <v>86</v>
      </c>
      <c r="D27" s="47">
        <v>3865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3865</v>
      </c>
      <c r="O27" s="46">
        <f t="shared" si="1"/>
        <v>0.7806503736618865</v>
      </c>
      <c r="P27" s="9"/>
    </row>
    <row r="28" spans="1:16">
      <c r="A28" s="12"/>
      <c r="B28" s="25">
        <v>335.18</v>
      </c>
      <c r="C28" s="20" t="s">
        <v>87</v>
      </c>
      <c r="D28" s="47">
        <v>217017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217017</v>
      </c>
      <c r="O28" s="46">
        <f t="shared" si="1"/>
        <v>43.832963037770149</v>
      </c>
      <c r="P28" s="9"/>
    </row>
    <row r="29" spans="1:16">
      <c r="A29" s="12"/>
      <c r="B29" s="25">
        <v>335.49</v>
      </c>
      <c r="C29" s="20" t="s">
        <v>29</v>
      </c>
      <c r="D29" s="47">
        <v>4107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4107</v>
      </c>
      <c r="O29" s="46">
        <f t="shared" si="1"/>
        <v>0.82952938800242371</v>
      </c>
      <c r="P29" s="9"/>
    </row>
    <row r="30" spans="1:16">
      <c r="A30" s="12"/>
      <c r="B30" s="25">
        <v>337.7</v>
      </c>
      <c r="C30" s="20" t="s">
        <v>71</v>
      </c>
      <c r="D30" s="47">
        <v>24723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24723</v>
      </c>
      <c r="O30" s="46">
        <f t="shared" si="1"/>
        <v>4.9935366592607551</v>
      </c>
      <c r="P30" s="9"/>
    </row>
    <row r="31" spans="1:16" ht="15.75">
      <c r="A31" s="29" t="s">
        <v>35</v>
      </c>
      <c r="B31" s="30"/>
      <c r="C31" s="31"/>
      <c r="D31" s="32">
        <f t="shared" ref="D31:M31" si="7">SUM(D32:D37)</f>
        <v>555861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2966849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>SUM(D31:M31)</f>
        <v>3522710</v>
      </c>
      <c r="O31" s="45">
        <f t="shared" si="1"/>
        <v>711.51484548576047</v>
      </c>
      <c r="P31" s="10"/>
    </row>
    <row r="32" spans="1:16">
      <c r="A32" s="12"/>
      <c r="B32" s="25">
        <v>342.2</v>
      </c>
      <c r="C32" s="20" t="s">
        <v>38</v>
      </c>
      <c r="D32" s="47">
        <v>360660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37" si="8">SUM(D32:M32)</f>
        <v>360660</v>
      </c>
      <c r="O32" s="46">
        <f t="shared" si="1"/>
        <v>72.845889719248632</v>
      </c>
      <c r="P32" s="9"/>
    </row>
    <row r="33" spans="1:16">
      <c r="A33" s="12"/>
      <c r="B33" s="25">
        <v>343.3</v>
      </c>
      <c r="C33" s="20" t="s">
        <v>39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2127171</v>
      </c>
      <c r="J33" s="47">
        <v>0</v>
      </c>
      <c r="K33" s="47">
        <v>0</v>
      </c>
      <c r="L33" s="47">
        <v>0</v>
      </c>
      <c r="M33" s="47">
        <v>0</v>
      </c>
      <c r="N33" s="47">
        <f t="shared" si="8"/>
        <v>2127171</v>
      </c>
      <c r="O33" s="46">
        <f t="shared" si="1"/>
        <v>429.64471823873964</v>
      </c>
      <c r="P33" s="9"/>
    </row>
    <row r="34" spans="1:16">
      <c r="A34" s="12"/>
      <c r="B34" s="25">
        <v>343.4</v>
      </c>
      <c r="C34" s="20" t="s">
        <v>40</v>
      </c>
      <c r="D34" s="47">
        <v>46635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8"/>
        <v>46635</v>
      </c>
      <c r="O34" s="46">
        <f t="shared" si="1"/>
        <v>9.4193092304584933</v>
      </c>
      <c r="P34" s="9"/>
    </row>
    <row r="35" spans="1:16">
      <c r="A35" s="12"/>
      <c r="B35" s="25">
        <v>343.5</v>
      </c>
      <c r="C35" s="20" t="s">
        <v>41</v>
      </c>
      <c r="D35" s="47">
        <v>0</v>
      </c>
      <c r="E35" s="47">
        <v>0</v>
      </c>
      <c r="F35" s="47">
        <v>0</v>
      </c>
      <c r="G35" s="47">
        <v>0</v>
      </c>
      <c r="H35" s="47">
        <v>0</v>
      </c>
      <c r="I35" s="47">
        <v>839678</v>
      </c>
      <c r="J35" s="47">
        <v>0</v>
      </c>
      <c r="K35" s="47">
        <v>0</v>
      </c>
      <c r="L35" s="47">
        <v>0</v>
      </c>
      <c r="M35" s="47">
        <v>0</v>
      </c>
      <c r="N35" s="47">
        <f t="shared" si="8"/>
        <v>839678</v>
      </c>
      <c r="O35" s="46">
        <f t="shared" si="1"/>
        <v>169.59765703898202</v>
      </c>
      <c r="P35" s="9"/>
    </row>
    <row r="36" spans="1:16">
      <c r="A36" s="12"/>
      <c r="B36" s="25">
        <v>344.9</v>
      </c>
      <c r="C36" s="20" t="s">
        <v>88</v>
      </c>
      <c r="D36" s="47">
        <v>46602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8"/>
        <v>46602</v>
      </c>
      <c r="O36" s="46">
        <f t="shared" si="1"/>
        <v>9.4126439103211474</v>
      </c>
      <c r="P36" s="9"/>
    </row>
    <row r="37" spans="1:16">
      <c r="A37" s="12"/>
      <c r="B37" s="25">
        <v>346.4</v>
      </c>
      <c r="C37" s="20" t="s">
        <v>43</v>
      </c>
      <c r="D37" s="47">
        <v>101964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8"/>
        <v>101964</v>
      </c>
      <c r="O37" s="46">
        <f t="shared" si="1"/>
        <v>20.594627348010501</v>
      </c>
      <c r="P37" s="9"/>
    </row>
    <row r="38" spans="1:16" ht="15.75">
      <c r="A38" s="29" t="s">
        <v>36</v>
      </c>
      <c r="B38" s="30"/>
      <c r="C38" s="31"/>
      <c r="D38" s="32">
        <f t="shared" ref="D38:M38" si="9">SUM(D39:D40)</f>
        <v>43736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ref="N38:N52" si="10">SUM(D38:M38)</f>
        <v>43736</v>
      </c>
      <c r="O38" s="45">
        <f t="shared" si="1"/>
        <v>8.833770955362553</v>
      </c>
      <c r="P38" s="10"/>
    </row>
    <row r="39" spans="1:16">
      <c r="A39" s="13"/>
      <c r="B39" s="39">
        <v>351.1</v>
      </c>
      <c r="C39" s="21" t="s">
        <v>46</v>
      </c>
      <c r="D39" s="47">
        <v>21257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10"/>
        <v>21257</v>
      </c>
      <c r="O39" s="46">
        <f t="shared" si="1"/>
        <v>4.2934760654413253</v>
      </c>
      <c r="P39" s="9"/>
    </row>
    <row r="40" spans="1:16">
      <c r="A40" s="13"/>
      <c r="B40" s="39">
        <v>354</v>
      </c>
      <c r="C40" s="21" t="s">
        <v>47</v>
      </c>
      <c r="D40" s="47">
        <v>22479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10"/>
        <v>22479</v>
      </c>
      <c r="O40" s="46">
        <f t="shared" si="1"/>
        <v>4.5402948899212277</v>
      </c>
      <c r="P40" s="9"/>
    </row>
    <row r="41" spans="1:16" ht="15.75">
      <c r="A41" s="29" t="s">
        <v>3</v>
      </c>
      <c r="B41" s="30"/>
      <c r="C41" s="31"/>
      <c r="D41" s="32">
        <f t="shared" ref="D41:M41" si="11">SUM(D42:D46)</f>
        <v>49596</v>
      </c>
      <c r="E41" s="32">
        <f t="shared" si="11"/>
        <v>0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0</v>
      </c>
      <c r="J41" s="32">
        <f t="shared" si="11"/>
        <v>0</v>
      </c>
      <c r="K41" s="32">
        <f t="shared" si="11"/>
        <v>207808</v>
      </c>
      <c r="L41" s="32">
        <f t="shared" si="11"/>
        <v>0</v>
      </c>
      <c r="M41" s="32">
        <f t="shared" si="11"/>
        <v>0</v>
      </c>
      <c r="N41" s="32">
        <f t="shared" si="10"/>
        <v>257404</v>
      </c>
      <c r="O41" s="45">
        <f t="shared" si="1"/>
        <v>51.990304988891133</v>
      </c>
      <c r="P41" s="10"/>
    </row>
    <row r="42" spans="1:16">
      <c r="A42" s="12"/>
      <c r="B42" s="25">
        <v>361.1</v>
      </c>
      <c r="C42" s="20" t="s">
        <v>48</v>
      </c>
      <c r="D42" s="47">
        <v>3224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10"/>
        <v>3224</v>
      </c>
      <c r="O42" s="46">
        <f t="shared" si="1"/>
        <v>0.6511815794788931</v>
      </c>
      <c r="P42" s="9"/>
    </row>
    <row r="43" spans="1:16">
      <c r="A43" s="12"/>
      <c r="B43" s="25">
        <v>361.3</v>
      </c>
      <c r="C43" s="20" t="s">
        <v>49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181230</v>
      </c>
      <c r="L43" s="47">
        <v>0</v>
      </c>
      <c r="M43" s="47">
        <v>0</v>
      </c>
      <c r="N43" s="47">
        <f t="shared" si="10"/>
        <v>181230</v>
      </c>
      <c r="O43" s="46">
        <f t="shared" si="1"/>
        <v>36.604726317915571</v>
      </c>
      <c r="P43" s="9"/>
    </row>
    <row r="44" spans="1:16">
      <c r="A44" s="12"/>
      <c r="B44" s="25">
        <v>362</v>
      </c>
      <c r="C44" s="20" t="s">
        <v>50</v>
      </c>
      <c r="D44" s="47">
        <v>24982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10"/>
        <v>24982</v>
      </c>
      <c r="O44" s="46">
        <f t="shared" si="1"/>
        <v>5.0458493233690165</v>
      </c>
      <c r="P44" s="9"/>
    </row>
    <row r="45" spans="1:16">
      <c r="A45" s="12"/>
      <c r="B45" s="25">
        <v>368</v>
      </c>
      <c r="C45" s="20" t="s">
        <v>51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26578</v>
      </c>
      <c r="L45" s="47">
        <v>0</v>
      </c>
      <c r="M45" s="47">
        <v>0</v>
      </c>
      <c r="N45" s="47">
        <f t="shared" si="10"/>
        <v>26578</v>
      </c>
      <c r="O45" s="46">
        <f t="shared" si="1"/>
        <v>5.3682084427388403</v>
      </c>
      <c r="P45" s="9"/>
    </row>
    <row r="46" spans="1:16">
      <c r="A46" s="12"/>
      <c r="B46" s="25">
        <v>369.9</v>
      </c>
      <c r="C46" s="20" t="s">
        <v>52</v>
      </c>
      <c r="D46" s="47">
        <v>21390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10"/>
        <v>21390</v>
      </c>
      <c r="O46" s="46">
        <f t="shared" si="1"/>
        <v>4.3203393253888107</v>
      </c>
      <c r="P46" s="9"/>
    </row>
    <row r="47" spans="1:16" ht="15.75">
      <c r="A47" s="29" t="s">
        <v>37</v>
      </c>
      <c r="B47" s="30"/>
      <c r="C47" s="31"/>
      <c r="D47" s="32">
        <f t="shared" ref="D47:M47" si="12">SUM(D48:D51)</f>
        <v>0</v>
      </c>
      <c r="E47" s="32">
        <f t="shared" si="12"/>
        <v>0</v>
      </c>
      <c r="F47" s="32">
        <f t="shared" si="12"/>
        <v>0</v>
      </c>
      <c r="G47" s="32">
        <f t="shared" si="12"/>
        <v>0</v>
      </c>
      <c r="H47" s="32">
        <f t="shared" si="12"/>
        <v>0</v>
      </c>
      <c r="I47" s="32">
        <f t="shared" si="12"/>
        <v>147518</v>
      </c>
      <c r="J47" s="32">
        <f t="shared" si="12"/>
        <v>0</v>
      </c>
      <c r="K47" s="32">
        <f t="shared" si="12"/>
        <v>0</v>
      </c>
      <c r="L47" s="32">
        <f t="shared" si="12"/>
        <v>0</v>
      </c>
      <c r="M47" s="32">
        <f t="shared" si="12"/>
        <v>0</v>
      </c>
      <c r="N47" s="32">
        <f t="shared" si="10"/>
        <v>147518</v>
      </c>
      <c r="O47" s="45">
        <f t="shared" si="1"/>
        <v>29.795596849121388</v>
      </c>
      <c r="P47" s="9"/>
    </row>
    <row r="48" spans="1:16">
      <c r="A48" s="12"/>
      <c r="B48" s="25">
        <v>389.1</v>
      </c>
      <c r="C48" s="20" t="s">
        <v>89</v>
      </c>
      <c r="D48" s="47">
        <v>0</v>
      </c>
      <c r="E48" s="47">
        <v>0</v>
      </c>
      <c r="F48" s="47">
        <v>0</v>
      </c>
      <c r="G48" s="47">
        <v>0</v>
      </c>
      <c r="H48" s="47">
        <v>0</v>
      </c>
      <c r="I48" s="47">
        <v>11878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11878</v>
      </c>
      <c r="O48" s="46">
        <f t="shared" si="1"/>
        <v>2.3991112906483538</v>
      </c>
      <c r="P48" s="9"/>
    </row>
    <row r="49" spans="1:119">
      <c r="A49" s="12"/>
      <c r="B49" s="25">
        <v>389.2</v>
      </c>
      <c r="C49" s="20" t="s">
        <v>90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  <c r="I49" s="47">
        <v>8320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8320</v>
      </c>
      <c r="O49" s="46">
        <f t="shared" si="1"/>
        <v>1.6804685922035951</v>
      </c>
      <c r="P49" s="9"/>
    </row>
    <row r="50" spans="1:119">
      <c r="A50" s="12"/>
      <c r="B50" s="25">
        <v>389.3</v>
      </c>
      <c r="C50" s="20" t="s">
        <v>104</v>
      </c>
      <c r="D50" s="47">
        <v>0</v>
      </c>
      <c r="E50" s="47">
        <v>0</v>
      </c>
      <c r="F50" s="47">
        <v>0</v>
      </c>
      <c r="G50" s="47">
        <v>0</v>
      </c>
      <c r="H50" s="47">
        <v>0</v>
      </c>
      <c r="I50" s="47">
        <v>-20108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-20108</v>
      </c>
      <c r="O50" s="46">
        <f t="shared" si="1"/>
        <v>-4.0614017370228233</v>
      </c>
      <c r="P50" s="9"/>
    </row>
    <row r="51" spans="1:119" ht="15.75" thickBot="1">
      <c r="A51" s="12"/>
      <c r="B51" s="25">
        <v>389.8</v>
      </c>
      <c r="C51" s="20" t="s">
        <v>92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147428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147428</v>
      </c>
      <c r="O51" s="46">
        <f t="shared" si="1"/>
        <v>29.777418703292263</v>
      </c>
      <c r="P51" s="9"/>
    </row>
    <row r="52" spans="1:119" ht="16.5" thickBot="1">
      <c r="A52" s="14" t="s">
        <v>44</v>
      </c>
      <c r="B52" s="23"/>
      <c r="C52" s="22"/>
      <c r="D52" s="15">
        <f t="shared" ref="D52:M52" si="13">SUM(D5,D15,D21,D31,D38,D41,D47)</f>
        <v>3979105</v>
      </c>
      <c r="E52" s="15">
        <f t="shared" si="13"/>
        <v>0</v>
      </c>
      <c r="F52" s="15">
        <f t="shared" si="13"/>
        <v>0</v>
      </c>
      <c r="G52" s="15">
        <f t="shared" si="13"/>
        <v>0</v>
      </c>
      <c r="H52" s="15">
        <f t="shared" si="13"/>
        <v>0</v>
      </c>
      <c r="I52" s="15">
        <f t="shared" si="13"/>
        <v>3114367</v>
      </c>
      <c r="J52" s="15">
        <f t="shared" si="13"/>
        <v>0</v>
      </c>
      <c r="K52" s="15">
        <f t="shared" si="13"/>
        <v>220025</v>
      </c>
      <c r="L52" s="15">
        <f t="shared" si="13"/>
        <v>0</v>
      </c>
      <c r="M52" s="15">
        <f t="shared" si="13"/>
        <v>0</v>
      </c>
      <c r="N52" s="15">
        <f t="shared" si="10"/>
        <v>7313497</v>
      </c>
      <c r="O52" s="38">
        <f t="shared" si="1"/>
        <v>1477.1757220763482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48" t="s">
        <v>111</v>
      </c>
      <c r="M54" s="48"/>
      <c r="N54" s="48"/>
      <c r="O54" s="43">
        <v>4951</v>
      </c>
    </row>
    <row r="55" spans="1:119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1"/>
    </row>
    <row r="56" spans="1:119" ht="15.75" customHeight="1" thickBot="1">
      <c r="A56" s="52" t="s">
        <v>74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4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59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9"/>
      <c r="M3" s="36"/>
      <c r="N3" s="37"/>
      <c r="O3" s="70" t="s">
        <v>64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1592919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16511</v>
      </c>
      <c r="L5" s="27">
        <f t="shared" si="0"/>
        <v>0</v>
      </c>
      <c r="M5" s="27">
        <f t="shared" si="0"/>
        <v>0</v>
      </c>
      <c r="N5" s="28">
        <f>SUM(D5:M5)</f>
        <v>1609430</v>
      </c>
      <c r="O5" s="33">
        <f t="shared" ref="O5:O36" si="1">(N5/O$55)</f>
        <v>334.80965258997298</v>
      </c>
      <c r="P5" s="6"/>
    </row>
    <row r="6" spans="1:133">
      <c r="A6" s="12"/>
      <c r="B6" s="25">
        <v>311</v>
      </c>
      <c r="C6" s="20" t="s">
        <v>2</v>
      </c>
      <c r="D6" s="47">
        <v>619707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619707</v>
      </c>
      <c r="O6" s="46">
        <f t="shared" si="1"/>
        <v>128.91762013729976</v>
      </c>
      <c r="P6" s="9"/>
    </row>
    <row r="7" spans="1:133">
      <c r="A7" s="12"/>
      <c r="B7" s="25">
        <v>312.41000000000003</v>
      </c>
      <c r="C7" s="20" t="s">
        <v>11</v>
      </c>
      <c r="D7" s="47">
        <v>204247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4" si="2">SUM(D7:M7)</f>
        <v>204247</v>
      </c>
      <c r="O7" s="46">
        <f t="shared" si="1"/>
        <v>42.489494487206159</v>
      </c>
      <c r="P7" s="9"/>
    </row>
    <row r="8" spans="1:133">
      <c r="A8" s="12"/>
      <c r="B8" s="25">
        <v>312.42</v>
      </c>
      <c r="C8" s="20" t="s">
        <v>10</v>
      </c>
      <c r="D8" s="47">
        <v>40626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40626</v>
      </c>
      <c r="O8" s="46">
        <f t="shared" si="1"/>
        <v>8.4514250052007487</v>
      </c>
      <c r="P8" s="9"/>
    </row>
    <row r="9" spans="1:133">
      <c r="A9" s="12"/>
      <c r="B9" s="25">
        <v>312.51</v>
      </c>
      <c r="C9" s="20" t="s">
        <v>66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16511</v>
      </c>
      <c r="L9" s="47">
        <v>0</v>
      </c>
      <c r="M9" s="47">
        <v>0</v>
      </c>
      <c r="N9" s="47">
        <f>SUM(D9:M9)</f>
        <v>16511</v>
      </c>
      <c r="O9" s="46">
        <f t="shared" si="1"/>
        <v>3.4347826086956523</v>
      </c>
      <c r="P9" s="9"/>
    </row>
    <row r="10" spans="1:133">
      <c r="A10" s="12"/>
      <c r="B10" s="25">
        <v>312.60000000000002</v>
      </c>
      <c r="C10" s="20" t="s">
        <v>12</v>
      </c>
      <c r="D10" s="47">
        <v>368649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368649</v>
      </c>
      <c r="O10" s="46">
        <f t="shared" si="1"/>
        <v>76.690035365092569</v>
      </c>
      <c r="P10" s="9"/>
    </row>
    <row r="11" spans="1:133">
      <c r="A11" s="12"/>
      <c r="B11" s="25">
        <v>314.10000000000002</v>
      </c>
      <c r="C11" s="20" t="s">
        <v>13</v>
      </c>
      <c r="D11" s="47">
        <v>197453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197453</v>
      </c>
      <c r="O11" s="46">
        <f t="shared" si="1"/>
        <v>41.076138964010816</v>
      </c>
      <c r="P11" s="9"/>
    </row>
    <row r="12" spans="1:133">
      <c r="A12" s="12"/>
      <c r="B12" s="25">
        <v>314.8</v>
      </c>
      <c r="C12" s="20" t="s">
        <v>14</v>
      </c>
      <c r="D12" s="47">
        <v>20257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20257</v>
      </c>
      <c r="O12" s="46">
        <f t="shared" si="1"/>
        <v>4.2140628250468071</v>
      </c>
      <c r="P12" s="9"/>
    </row>
    <row r="13" spans="1:133">
      <c r="A13" s="12"/>
      <c r="B13" s="25">
        <v>315</v>
      </c>
      <c r="C13" s="20" t="s">
        <v>81</v>
      </c>
      <c r="D13" s="47">
        <v>124420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124420</v>
      </c>
      <c r="O13" s="46">
        <f t="shared" si="1"/>
        <v>25.883087164551696</v>
      </c>
      <c r="P13" s="9"/>
    </row>
    <row r="14" spans="1:133">
      <c r="A14" s="12"/>
      <c r="B14" s="25">
        <v>316</v>
      </c>
      <c r="C14" s="20" t="s">
        <v>82</v>
      </c>
      <c r="D14" s="47">
        <v>17560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17560</v>
      </c>
      <c r="O14" s="46">
        <f t="shared" si="1"/>
        <v>3.653006032868733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SUM(D16:D20)</f>
        <v>1106059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2" si="4">SUM(D15:M15)</f>
        <v>1106059</v>
      </c>
      <c r="O15" s="45">
        <f t="shared" si="1"/>
        <v>230.09340545038486</v>
      </c>
      <c r="P15" s="10"/>
    </row>
    <row r="16" spans="1:133">
      <c r="A16" s="12"/>
      <c r="B16" s="25">
        <v>322</v>
      </c>
      <c r="C16" s="20" t="s">
        <v>0</v>
      </c>
      <c r="D16" s="47">
        <v>54551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54551</v>
      </c>
      <c r="O16" s="46">
        <f t="shared" si="1"/>
        <v>11.348242146869149</v>
      </c>
      <c r="P16" s="9"/>
    </row>
    <row r="17" spans="1:16">
      <c r="A17" s="12"/>
      <c r="B17" s="25">
        <v>323.10000000000002</v>
      </c>
      <c r="C17" s="20" t="s">
        <v>18</v>
      </c>
      <c r="D17" s="47">
        <v>303257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303257</v>
      </c>
      <c r="O17" s="46">
        <f t="shared" si="1"/>
        <v>63.086540461826502</v>
      </c>
      <c r="P17" s="9"/>
    </row>
    <row r="18" spans="1:16">
      <c r="A18" s="12"/>
      <c r="B18" s="25">
        <v>323.5</v>
      </c>
      <c r="C18" s="20" t="s">
        <v>103</v>
      </c>
      <c r="D18" s="47">
        <v>4336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4336</v>
      </c>
      <c r="O18" s="46">
        <f t="shared" si="1"/>
        <v>0.90201789057624293</v>
      </c>
      <c r="P18" s="9"/>
    </row>
    <row r="19" spans="1:16">
      <c r="A19" s="12"/>
      <c r="B19" s="25">
        <v>323.7</v>
      </c>
      <c r="C19" s="20" t="s">
        <v>19</v>
      </c>
      <c r="D19" s="47">
        <v>2922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2922</v>
      </c>
      <c r="O19" s="46">
        <f t="shared" si="1"/>
        <v>0.6078635323486582</v>
      </c>
      <c r="P19" s="9"/>
    </row>
    <row r="20" spans="1:16">
      <c r="A20" s="12"/>
      <c r="B20" s="25">
        <v>325.2</v>
      </c>
      <c r="C20" s="20" t="s">
        <v>20</v>
      </c>
      <c r="D20" s="47">
        <v>740993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740993</v>
      </c>
      <c r="O20" s="46">
        <f t="shared" si="1"/>
        <v>154.1487414187643</v>
      </c>
      <c r="P20" s="9"/>
    </row>
    <row r="21" spans="1:16" ht="15.75">
      <c r="A21" s="29" t="s">
        <v>22</v>
      </c>
      <c r="B21" s="30"/>
      <c r="C21" s="31"/>
      <c r="D21" s="32">
        <f t="shared" ref="D21:M21" si="5">SUM(D22:D29)</f>
        <v>695236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695236</v>
      </c>
      <c r="O21" s="45">
        <f t="shared" si="1"/>
        <v>144.62991470771792</v>
      </c>
      <c r="P21" s="10"/>
    </row>
    <row r="22" spans="1:16">
      <c r="A22" s="12"/>
      <c r="B22" s="25">
        <v>331.2</v>
      </c>
      <c r="C22" s="20" t="s">
        <v>21</v>
      </c>
      <c r="D22" s="47">
        <v>3861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3861</v>
      </c>
      <c r="O22" s="46">
        <f t="shared" si="1"/>
        <v>0.80320366132723109</v>
      </c>
      <c r="P22" s="9"/>
    </row>
    <row r="23" spans="1:16">
      <c r="A23" s="12"/>
      <c r="B23" s="25">
        <v>334.49</v>
      </c>
      <c r="C23" s="20" t="s">
        <v>107</v>
      </c>
      <c r="D23" s="47">
        <v>75319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29" si="6">SUM(D23:M23)</f>
        <v>75319</v>
      </c>
      <c r="O23" s="46">
        <f t="shared" si="1"/>
        <v>15.668608279592261</v>
      </c>
      <c r="P23" s="9"/>
    </row>
    <row r="24" spans="1:16">
      <c r="A24" s="12"/>
      <c r="B24" s="25">
        <v>334.7</v>
      </c>
      <c r="C24" s="20" t="s">
        <v>24</v>
      </c>
      <c r="D24" s="47">
        <v>264166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264166</v>
      </c>
      <c r="O24" s="46">
        <f t="shared" si="1"/>
        <v>54.954441439567297</v>
      </c>
      <c r="P24" s="9"/>
    </row>
    <row r="25" spans="1:16">
      <c r="A25" s="12"/>
      <c r="B25" s="25">
        <v>335.12</v>
      </c>
      <c r="C25" s="20" t="s">
        <v>84</v>
      </c>
      <c r="D25" s="47">
        <v>132298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132298</v>
      </c>
      <c r="O25" s="46">
        <f t="shared" si="1"/>
        <v>27.521947160391097</v>
      </c>
      <c r="P25" s="9"/>
    </row>
    <row r="26" spans="1:16">
      <c r="A26" s="12"/>
      <c r="B26" s="25">
        <v>335.14</v>
      </c>
      <c r="C26" s="20" t="s">
        <v>85</v>
      </c>
      <c r="D26" s="47">
        <v>7193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7193</v>
      </c>
      <c r="O26" s="46">
        <f t="shared" si="1"/>
        <v>1.49635947576451</v>
      </c>
      <c r="P26" s="9"/>
    </row>
    <row r="27" spans="1:16">
      <c r="A27" s="12"/>
      <c r="B27" s="25">
        <v>335.15</v>
      </c>
      <c r="C27" s="20" t="s">
        <v>86</v>
      </c>
      <c r="D27" s="47">
        <v>3760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3760</v>
      </c>
      <c r="O27" s="46">
        <f t="shared" si="1"/>
        <v>0.78219263573954645</v>
      </c>
      <c r="P27" s="9"/>
    </row>
    <row r="28" spans="1:16">
      <c r="A28" s="12"/>
      <c r="B28" s="25">
        <v>335.18</v>
      </c>
      <c r="C28" s="20" t="s">
        <v>87</v>
      </c>
      <c r="D28" s="47">
        <v>207995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207995</v>
      </c>
      <c r="O28" s="46">
        <f t="shared" si="1"/>
        <v>43.269190763469936</v>
      </c>
      <c r="P28" s="9"/>
    </row>
    <row r="29" spans="1:16">
      <c r="A29" s="12"/>
      <c r="B29" s="25">
        <v>335.49</v>
      </c>
      <c r="C29" s="20" t="s">
        <v>29</v>
      </c>
      <c r="D29" s="47">
        <v>644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644</v>
      </c>
      <c r="O29" s="46">
        <f t="shared" si="1"/>
        <v>0.13397129186602871</v>
      </c>
      <c r="P29" s="9"/>
    </row>
    <row r="30" spans="1:16" ht="15.75">
      <c r="A30" s="29" t="s">
        <v>35</v>
      </c>
      <c r="B30" s="30"/>
      <c r="C30" s="31"/>
      <c r="D30" s="32">
        <f t="shared" ref="D30:M30" si="7">SUM(D31:D36)</f>
        <v>490845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2879970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>SUM(D30:M30)</f>
        <v>3370815</v>
      </c>
      <c r="O30" s="45">
        <f t="shared" si="1"/>
        <v>701.23049719159565</v>
      </c>
      <c r="P30" s="10"/>
    </row>
    <row r="31" spans="1:16">
      <c r="A31" s="12"/>
      <c r="B31" s="25">
        <v>342.2</v>
      </c>
      <c r="C31" s="20" t="s">
        <v>38</v>
      </c>
      <c r="D31" s="47">
        <v>300906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ref="N31:N36" si="8">SUM(D31:M31)</f>
        <v>300906</v>
      </c>
      <c r="O31" s="46">
        <f t="shared" si="1"/>
        <v>62.597462034532974</v>
      </c>
      <c r="P31" s="9"/>
    </row>
    <row r="32" spans="1:16">
      <c r="A32" s="12"/>
      <c r="B32" s="25">
        <v>343.3</v>
      </c>
      <c r="C32" s="20" t="s">
        <v>39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2058739</v>
      </c>
      <c r="J32" s="47">
        <v>0</v>
      </c>
      <c r="K32" s="47">
        <v>0</v>
      </c>
      <c r="L32" s="47">
        <v>0</v>
      </c>
      <c r="M32" s="47">
        <v>0</v>
      </c>
      <c r="N32" s="47">
        <f t="shared" si="8"/>
        <v>2058739</v>
      </c>
      <c r="O32" s="46">
        <f t="shared" si="1"/>
        <v>428.27938423132929</v>
      </c>
      <c r="P32" s="9"/>
    </row>
    <row r="33" spans="1:16">
      <c r="A33" s="12"/>
      <c r="B33" s="25">
        <v>343.4</v>
      </c>
      <c r="C33" s="20" t="s">
        <v>40</v>
      </c>
      <c r="D33" s="47">
        <v>43909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8"/>
        <v>43909</v>
      </c>
      <c r="O33" s="46">
        <f t="shared" si="1"/>
        <v>9.1343873517786562</v>
      </c>
      <c r="P33" s="9"/>
    </row>
    <row r="34" spans="1:16">
      <c r="A34" s="12"/>
      <c r="B34" s="25">
        <v>343.5</v>
      </c>
      <c r="C34" s="20" t="s">
        <v>41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821231</v>
      </c>
      <c r="J34" s="47">
        <v>0</v>
      </c>
      <c r="K34" s="47">
        <v>0</v>
      </c>
      <c r="L34" s="47">
        <v>0</v>
      </c>
      <c r="M34" s="47">
        <v>0</v>
      </c>
      <c r="N34" s="47">
        <f t="shared" si="8"/>
        <v>821231</v>
      </c>
      <c r="O34" s="46">
        <f t="shared" si="1"/>
        <v>170.84064905346369</v>
      </c>
      <c r="P34" s="9"/>
    </row>
    <row r="35" spans="1:16">
      <c r="A35" s="12"/>
      <c r="B35" s="25">
        <v>344.9</v>
      </c>
      <c r="C35" s="20" t="s">
        <v>88</v>
      </c>
      <c r="D35" s="47">
        <v>42010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8"/>
        <v>42010</v>
      </c>
      <c r="O35" s="46">
        <f t="shared" si="1"/>
        <v>8.739338464738923</v>
      </c>
      <c r="P35" s="9"/>
    </row>
    <row r="36" spans="1:16">
      <c r="A36" s="12"/>
      <c r="B36" s="25">
        <v>346.4</v>
      </c>
      <c r="C36" s="20" t="s">
        <v>43</v>
      </c>
      <c r="D36" s="47">
        <v>104020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8"/>
        <v>104020</v>
      </c>
      <c r="O36" s="46">
        <f t="shared" si="1"/>
        <v>21.639276055752028</v>
      </c>
      <c r="P36" s="9"/>
    </row>
    <row r="37" spans="1:16" ht="15.75">
      <c r="A37" s="29" t="s">
        <v>36</v>
      </c>
      <c r="B37" s="30"/>
      <c r="C37" s="31"/>
      <c r="D37" s="32">
        <f t="shared" ref="D37:M37" si="9">SUM(D38:D39)</f>
        <v>30159</v>
      </c>
      <c r="E37" s="32">
        <f t="shared" si="9"/>
        <v>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ref="N37:N53" si="10">SUM(D37:M37)</f>
        <v>30159</v>
      </c>
      <c r="O37" s="45">
        <f t="shared" ref="O37:O53" si="11">(N37/O$55)</f>
        <v>6.2739754524651552</v>
      </c>
      <c r="P37" s="10"/>
    </row>
    <row r="38" spans="1:16">
      <c r="A38" s="13"/>
      <c r="B38" s="39">
        <v>351.1</v>
      </c>
      <c r="C38" s="21" t="s">
        <v>46</v>
      </c>
      <c r="D38" s="47">
        <v>22512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10"/>
        <v>22512</v>
      </c>
      <c r="O38" s="46">
        <f t="shared" si="11"/>
        <v>4.6831703765342212</v>
      </c>
      <c r="P38" s="9"/>
    </row>
    <row r="39" spans="1:16">
      <c r="A39" s="13"/>
      <c r="B39" s="39">
        <v>354</v>
      </c>
      <c r="C39" s="21" t="s">
        <v>47</v>
      </c>
      <c r="D39" s="47">
        <v>7647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10"/>
        <v>7647</v>
      </c>
      <c r="O39" s="46">
        <f t="shared" si="11"/>
        <v>1.590805075930934</v>
      </c>
      <c r="P39" s="9"/>
    </row>
    <row r="40" spans="1:16" ht="15.75">
      <c r="A40" s="29" t="s">
        <v>3</v>
      </c>
      <c r="B40" s="30"/>
      <c r="C40" s="31"/>
      <c r="D40" s="32">
        <f t="shared" ref="D40:M40" si="12">SUM(D41:D46)</f>
        <v>70126</v>
      </c>
      <c r="E40" s="32">
        <f t="shared" si="12"/>
        <v>0</v>
      </c>
      <c r="F40" s="32">
        <f t="shared" si="12"/>
        <v>0</v>
      </c>
      <c r="G40" s="32">
        <f t="shared" si="12"/>
        <v>0</v>
      </c>
      <c r="H40" s="32">
        <f t="shared" si="12"/>
        <v>0</v>
      </c>
      <c r="I40" s="32">
        <f t="shared" si="12"/>
        <v>0</v>
      </c>
      <c r="J40" s="32">
        <f t="shared" si="12"/>
        <v>0</v>
      </c>
      <c r="K40" s="32">
        <f t="shared" si="12"/>
        <v>119582</v>
      </c>
      <c r="L40" s="32">
        <f t="shared" si="12"/>
        <v>0</v>
      </c>
      <c r="M40" s="32">
        <f t="shared" si="12"/>
        <v>0</v>
      </c>
      <c r="N40" s="32">
        <f t="shared" si="10"/>
        <v>189708</v>
      </c>
      <c r="O40" s="45">
        <f t="shared" si="11"/>
        <v>39.464946952361139</v>
      </c>
      <c r="P40" s="10"/>
    </row>
    <row r="41" spans="1:16">
      <c r="A41" s="12"/>
      <c r="B41" s="25">
        <v>361.1</v>
      </c>
      <c r="C41" s="20" t="s">
        <v>48</v>
      </c>
      <c r="D41" s="47">
        <v>2827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10"/>
        <v>2827</v>
      </c>
      <c r="O41" s="46">
        <f t="shared" si="11"/>
        <v>0.58810068649885583</v>
      </c>
      <c r="P41" s="9"/>
    </row>
    <row r="42" spans="1:16">
      <c r="A42" s="12"/>
      <c r="B42" s="25">
        <v>361.3</v>
      </c>
      <c r="C42" s="20" t="s">
        <v>49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99392</v>
      </c>
      <c r="L42" s="47">
        <v>0</v>
      </c>
      <c r="M42" s="47">
        <v>0</v>
      </c>
      <c r="N42" s="47">
        <f t="shared" si="10"/>
        <v>99392</v>
      </c>
      <c r="O42" s="46">
        <f t="shared" si="11"/>
        <v>20.676513417932181</v>
      </c>
      <c r="P42" s="9"/>
    </row>
    <row r="43" spans="1:16">
      <c r="A43" s="12"/>
      <c r="B43" s="25">
        <v>362</v>
      </c>
      <c r="C43" s="20" t="s">
        <v>50</v>
      </c>
      <c r="D43" s="47">
        <v>28417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10"/>
        <v>28417</v>
      </c>
      <c r="O43" s="46">
        <f t="shared" si="11"/>
        <v>5.9115872685666737</v>
      </c>
      <c r="P43" s="9"/>
    </row>
    <row r="44" spans="1:16">
      <c r="A44" s="12"/>
      <c r="B44" s="25">
        <v>364</v>
      </c>
      <c r="C44" s="20" t="s">
        <v>108</v>
      </c>
      <c r="D44" s="47">
        <v>18501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10"/>
        <v>18501</v>
      </c>
      <c r="O44" s="46">
        <f t="shared" si="11"/>
        <v>3.8487622217599333</v>
      </c>
      <c r="P44" s="9"/>
    </row>
    <row r="45" spans="1:16">
      <c r="A45" s="12"/>
      <c r="B45" s="25">
        <v>368</v>
      </c>
      <c r="C45" s="20" t="s">
        <v>51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20190</v>
      </c>
      <c r="L45" s="47">
        <v>0</v>
      </c>
      <c r="M45" s="47">
        <v>0</v>
      </c>
      <c r="N45" s="47">
        <f t="shared" si="10"/>
        <v>20190</v>
      </c>
      <c r="O45" s="46">
        <f t="shared" si="11"/>
        <v>4.200124817973788</v>
      </c>
      <c r="P45" s="9"/>
    </row>
    <row r="46" spans="1:16">
      <c r="A46" s="12"/>
      <c r="B46" s="25">
        <v>369.9</v>
      </c>
      <c r="C46" s="20" t="s">
        <v>52</v>
      </c>
      <c r="D46" s="47">
        <v>20381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10"/>
        <v>20381</v>
      </c>
      <c r="O46" s="46">
        <f t="shared" si="11"/>
        <v>4.239858539629707</v>
      </c>
      <c r="P46" s="9"/>
    </row>
    <row r="47" spans="1:16" ht="15.75">
      <c r="A47" s="29" t="s">
        <v>37</v>
      </c>
      <c r="B47" s="30"/>
      <c r="C47" s="31"/>
      <c r="D47" s="32">
        <f t="shared" ref="D47:M47" si="13">SUM(D48:D52)</f>
        <v>230000</v>
      </c>
      <c r="E47" s="32">
        <f t="shared" si="13"/>
        <v>0</v>
      </c>
      <c r="F47" s="32">
        <f t="shared" si="13"/>
        <v>0</v>
      </c>
      <c r="G47" s="32">
        <f t="shared" si="13"/>
        <v>0</v>
      </c>
      <c r="H47" s="32">
        <f t="shared" si="13"/>
        <v>0</v>
      </c>
      <c r="I47" s="32">
        <f t="shared" si="13"/>
        <v>2423708</v>
      </c>
      <c r="J47" s="32">
        <f t="shared" si="13"/>
        <v>0</v>
      </c>
      <c r="K47" s="32">
        <f t="shared" si="13"/>
        <v>0</v>
      </c>
      <c r="L47" s="32">
        <f t="shared" si="13"/>
        <v>0</v>
      </c>
      <c r="M47" s="32">
        <f t="shared" si="13"/>
        <v>0</v>
      </c>
      <c r="N47" s="32">
        <f t="shared" si="10"/>
        <v>2653708</v>
      </c>
      <c r="O47" s="45">
        <f t="shared" si="11"/>
        <v>552.05075930934049</v>
      </c>
      <c r="P47" s="9"/>
    </row>
    <row r="48" spans="1:16">
      <c r="A48" s="12"/>
      <c r="B48" s="25">
        <v>384</v>
      </c>
      <c r="C48" s="20" t="s">
        <v>78</v>
      </c>
      <c r="D48" s="47">
        <v>230000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230000</v>
      </c>
      <c r="O48" s="46">
        <f t="shared" si="11"/>
        <v>47.846889952153113</v>
      </c>
      <c r="P48" s="9"/>
    </row>
    <row r="49" spans="1:119">
      <c r="A49" s="12"/>
      <c r="B49" s="25">
        <v>389.1</v>
      </c>
      <c r="C49" s="20" t="s">
        <v>89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  <c r="I49" s="47">
        <v>10764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10764</v>
      </c>
      <c r="O49" s="46">
        <f t="shared" si="11"/>
        <v>2.2392344497607657</v>
      </c>
      <c r="P49" s="9"/>
    </row>
    <row r="50" spans="1:119">
      <c r="A50" s="12"/>
      <c r="B50" s="25">
        <v>389.2</v>
      </c>
      <c r="C50" s="20" t="s">
        <v>90</v>
      </c>
      <c r="D50" s="47">
        <v>0</v>
      </c>
      <c r="E50" s="47">
        <v>0</v>
      </c>
      <c r="F50" s="47">
        <v>0</v>
      </c>
      <c r="G50" s="47">
        <v>0</v>
      </c>
      <c r="H50" s="47">
        <v>0</v>
      </c>
      <c r="I50" s="47">
        <v>895685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895685</v>
      </c>
      <c r="O50" s="46">
        <f t="shared" si="11"/>
        <v>186.32931142084459</v>
      </c>
      <c r="P50" s="9"/>
    </row>
    <row r="51" spans="1:119">
      <c r="A51" s="12"/>
      <c r="B51" s="25">
        <v>389.3</v>
      </c>
      <c r="C51" s="20" t="s">
        <v>104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1507735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1507735</v>
      </c>
      <c r="O51" s="46">
        <f t="shared" si="11"/>
        <v>313.65404618265029</v>
      </c>
      <c r="P51" s="9"/>
    </row>
    <row r="52" spans="1:119" ht="15.75" thickBot="1">
      <c r="A52" s="12"/>
      <c r="B52" s="25">
        <v>389.8</v>
      </c>
      <c r="C52" s="20" t="s">
        <v>92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9524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9524</v>
      </c>
      <c r="O52" s="46">
        <f t="shared" si="11"/>
        <v>1.9812773039317662</v>
      </c>
      <c r="P52" s="9"/>
    </row>
    <row r="53" spans="1:119" ht="16.5" thickBot="1">
      <c r="A53" s="14" t="s">
        <v>44</v>
      </c>
      <c r="B53" s="23"/>
      <c r="C53" s="22"/>
      <c r="D53" s="15">
        <f t="shared" ref="D53:M53" si="14">SUM(D5,D15,D21,D30,D37,D40,D47)</f>
        <v>4215344</v>
      </c>
      <c r="E53" s="15">
        <f t="shared" si="14"/>
        <v>0</v>
      </c>
      <c r="F53" s="15">
        <f t="shared" si="14"/>
        <v>0</v>
      </c>
      <c r="G53" s="15">
        <f t="shared" si="14"/>
        <v>0</v>
      </c>
      <c r="H53" s="15">
        <f t="shared" si="14"/>
        <v>0</v>
      </c>
      <c r="I53" s="15">
        <f t="shared" si="14"/>
        <v>5303678</v>
      </c>
      <c r="J53" s="15">
        <f t="shared" si="14"/>
        <v>0</v>
      </c>
      <c r="K53" s="15">
        <f t="shared" si="14"/>
        <v>136093</v>
      </c>
      <c r="L53" s="15">
        <f t="shared" si="14"/>
        <v>0</v>
      </c>
      <c r="M53" s="15">
        <f t="shared" si="14"/>
        <v>0</v>
      </c>
      <c r="N53" s="15">
        <f t="shared" si="10"/>
        <v>9655115</v>
      </c>
      <c r="O53" s="38">
        <f t="shared" si="11"/>
        <v>2008.5531516538381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48" t="s">
        <v>109</v>
      </c>
      <c r="M55" s="48"/>
      <c r="N55" s="48"/>
      <c r="O55" s="43">
        <v>4807</v>
      </c>
    </row>
    <row r="56" spans="1:119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1"/>
    </row>
    <row r="57" spans="1:119" ht="15.75" customHeight="1" thickBot="1">
      <c r="A57" s="52" t="s">
        <v>74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4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59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9"/>
      <c r="M3" s="36"/>
      <c r="N3" s="37"/>
      <c r="O3" s="70" t="s">
        <v>64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1449734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16859</v>
      </c>
      <c r="L5" s="27">
        <f t="shared" si="0"/>
        <v>0</v>
      </c>
      <c r="M5" s="27">
        <f t="shared" si="0"/>
        <v>0</v>
      </c>
      <c r="N5" s="28">
        <f>SUM(D5:M5)</f>
        <v>1466593</v>
      </c>
      <c r="O5" s="33">
        <f t="shared" ref="O5:O50" si="1">(N5/O$52)</f>
        <v>306.05029215358934</v>
      </c>
      <c r="P5" s="6"/>
    </row>
    <row r="6" spans="1:133">
      <c r="A6" s="12"/>
      <c r="B6" s="25">
        <v>311</v>
      </c>
      <c r="C6" s="20" t="s">
        <v>2</v>
      </c>
      <c r="D6" s="47">
        <v>523734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523734</v>
      </c>
      <c r="O6" s="46">
        <f t="shared" si="1"/>
        <v>109.29340567612688</v>
      </c>
      <c r="P6" s="9"/>
    </row>
    <row r="7" spans="1:133">
      <c r="A7" s="12"/>
      <c r="B7" s="25">
        <v>312.41000000000003</v>
      </c>
      <c r="C7" s="20" t="s">
        <v>11</v>
      </c>
      <c r="D7" s="47">
        <v>198111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4" si="2">SUM(D7:M7)</f>
        <v>198111</v>
      </c>
      <c r="O7" s="46">
        <f t="shared" si="1"/>
        <v>41.342028380634389</v>
      </c>
      <c r="P7" s="9"/>
    </row>
    <row r="8" spans="1:133">
      <c r="A8" s="12"/>
      <c r="B8" s="25">
        <v>312.42</v>
      </c>
      <c r="C8" s="20" t="s">
        <v>10</v>
      </c>
      <c r="D8" s="47">
        <v>40646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40646</v>
      </c>
      <c r="O8" s="46">
        <f t="shared" si="1"/>
        <v>8.4820534223706172</v>
      </c>
      <c r="P8" s="9"/>
    </row>
    <row r="9" spans="1:133">
      <c r="A9" s="12"/>
      <c r="B9" s="25">
        <v>312.51</v>
      </c>
      <c r="C9" s="20" t="s">
        <v>66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16859</v>
      </c>
      <c r="L9" s="47">
        <v>0</v>
      </c>
      <c r="M9" s="47">
        <v>0</v>
      </c>
      <c r="N9" s="47">
        <f>SUM(D9:M9)</f>
        <v>16859</v>
      </c>
      <c r="O9" s="46">
        <f t="shared" si="1"/>
        <v>3.5181552587646077</v>
      </c>
      <c r="P9" s="9"/>
    </row>
    <row r="10" spans="1:133">
      <c r="A10" s="12"/>
      <c r="B10" s="25">
        <v>312.60000000000002</v>
      </c>
      <c r="C10" s="20" t="s">
        <v>12</v>
      </c>
      <c r="D10" s="47">
        <v>333654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333654</v>
      </c>
      <c r="O10" s="46">
        <f t="shared" si="1"/>
        <v>69.627295492487477</v>
      </c>
      <c r="P10" s="9"/>
    </row>
    <row r="11" spans="1:133">
      <c r="A11" s="12"/>
      <c r="B11" s="25">
        <v>314.10000000000002</v>
      </c>
      <c r="C11" s="20" t="s">
        <v>13</v>
      </c>
      <c r="D11" s="47">
        <v>192490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192490</v>
      </c>
      <c r="O11" s="46">
        <f t="shared" si="1"/>
        <v>40.169031719532555</v>
      </c>
      <c r="P11" s="9"/>
    </row>
    <row r="12" spans="1:133">
      <c r="A12" s="12"/>
      <c r="B12" s="25">
        <v>314.8</v>
      </c>
      <c r="C12" s="20" t="s">
        <v>14</v>
      </c>
      <c r="D12" s="47">
        <v>22252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22252</v>
      </c>
      <c r="O12" s="46">
        <f t="shared" si="1"/>
        <v>4.6435726210350587</v>
      </c>
      <c r="P12" s="9"/>
    </row>
    <row r="13" spans="1:133">
      <c r="A13" s="12"/>
      <c r="B13" s="25">
        <v>315</v>
      </c>
      <c r="C13" s="20" t="s">
        <v>81</v>
      </c>
      <c r="D13" s="47">
        <v>120370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120370</v>
      </c>
      <c r="O13" s="46">
        <f t="shared" si="1"/>
        <v>25.118948247078464</v>
      </c>
      <c r="P13" s="9"/>
    </row>
    <row r="14" spans="1:133">
      <c r="A14" s="12"/>
      <c r="B14" s="25">
        <v>316</v>
      </c>
      <c r="C14" s="20" t="s">
        <v>82</v>
      </c>
      <c r="D14" s="47">
        <v>18477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18477</v>
      </c>
      <c r="O14" s="46">
        <f t="shared" si="1"/>
        <v>3.8558013355592653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SUM(D16:D20)</f>
        <v>1138444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2" si="4">SUM(D15:M15)</f>
        <v>1138444</v>
      </c>
      <c r="O15" s="45">
        <f t="shared" si="1"/>
        <v>237.57178631051752</v>
      </c>
      <c r="P15" s="10"/>
    </row>
    <row r="16" spans="1:133">
      <c r="A16" s="12"/>
      <c r="B16" s="25">
        <v>322</v>
      </c>
      <c r="C16" s="20" t="s">
        <v>0</v>
      </c>
      <c r="D16" s="47">
        <v>88030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88030</v>
      </c>
      <c r="O16" s="46">
        <f t="shared" si="1"/>
        <v>18.370200333889816</v>
      </c>
      <c r="P16" s="9"/>
    </row>
    <row r="17" spans="1:16">
      <c r="A17" s="12"/>
      <c r="B17" s="25">
        <v>323.10000000000002</v>
      </c>
      <c r="C17" s="20" t="s">
        <v>18</v>
      </c>
      <c r="D17" s="47">
        <v>306739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306739</v>
      </c>
      <c r="O17" s="46">
        <f t="shared" si="1"/>
        <v>64.01064273789649</v>
      </c>
      <c r="P17" s="9"/>
    </row>
    <row r="18" spans="1:16">
      <c r="A18" s="12"/>
      <c r="B18" s="25">
        <v>323.5</v>
      </c>
      <c r="C18" s="20" t="s">
        <v>103</v>
      </c>
      <c r="D18" s="47">
        <v>4080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4080</v>
      </c>
      <c r="O18" s="46">
        <f t="shared" si="1"/>
        <v>0.85141903171953259</v>
      </c>
      <c r="P18" s="9"/>
    </row>
    <row r="19" spans="1:16">
      <c r="A19" s="12"/>
      <c r="B19" s="25">
        <v>323.7</v>
      </c>
      <c r="C19" s="20" t="s">
        <v>19</v>
      </c>
      <c r="D19" s="47">
        <v>3041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3041</v>
      </c>
      <c r="O19" s="46">
        <f t="shared" si="1"/>
        <v>0.63459933222036724</v>
      </c>
      <c r="P19" s="9"/>
    </row>
    <row r="20" spans="1:16">
      <c r="A20" s="12"/>
      <c r="B20" s="25">
        <v>325.2</v>
      </c>
      <c r="C20" s="20" t="s">
        <v>20</v>
      </c>
      <c r="D20" s="47">
        <v>736554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736554</v>
      </c>
      <c r="O20" s="46">
        <f t="shared" si="1"/>
        <v>153.70492487479132</v>
      </c>
      <c r="P20" s="9"/>
    </row>
    <row r="21" spans="1:16" ht="15.75">
      <c r="A21" s="29" t="s">
        <v>22</v>
      </c>
      <c r="B21" s="30"/>
      <c r="C21" s="31"/>
      <c r="D21" s="32">
        <f t="shared" ref="D21:M21" si="5">SUM(D22:D28)</f>
        <v>380436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380436</v>
      </c>
      <c r="O21" s="45">
        <f t="shared" si="1"/>
        <v>79.389816360601003</v>
      </c>
      <c r="P21" s="10"/>
    </row>
    <row r="22" spans="1:16">
      <c r="A22" s="12"/>
      <c r="B22" s="25">
        <v>334.1</v>
      </c>
      <c r="C22" s="20" t="s">
        <v>100</v>
      </c>
      <c r="D22" s="47">
        <v>25000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25000</v>
      </c>
      <c r="O22" s="46">
        <f t="shared" si="1"/>
        <v>5.2170283806343907</v>
      </c>
      <c r="P22" s="9"/>
    </row>
    <row r="23" spans="1:16">
      <c r="A23" s="12"/>
      <c r="B23" s="25">
        <v>334.7</v>
      </c>
      <c r="C23" s="20" t="s">
        <v>24</v>
      </c>
      <c r="D23" s="47">
        <v>40018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28" si="6">SUM(D23:M23)</f>
        <v>40018</v>
      </c>
      <c r="O23" s="46">
        <f t="shared" si="1"/>
        <v>8.3510016694490812</v>
      </c>
      <c r="P23" s="9"/>
    </row>
    <row r="24" spans="1:16">
      <c r="A24" s="12"/>
      <c r="B24" s="25">
        <v>335.12</v>
      </c>
      <c r="C24" s="20" t="s">
        <v>84</v>
      </c>
      <c r="D24" s="47">
        <v>125952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125952</v>
      </c>
      <c r="O24" s="46">
        <f t="shared" si="1"/>
        <v>26.283806343906512</v>
      </c>
      <c r="P24" s="9"/>
    </row>
    <row r="25" spans="1:16">
      <c r="A25" s="12"/>
      <c r="B25" s="25">
        <v>335.14</v>
      </c>
      <c r="C25" s="20" t="s">
        <v>85</v>
      </c>
      <c r="D25" s="47">
        <v>6659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6659</v>
      </c>
      <c r="O25" s="46">
        <f t="shared" si="1"/>
        <v>1.3896076794657763</v>
      </c>
      <c r="P25" s="9"/>
    </row>
    <row r="26" spans="1:16">
      <c r="A26" s="12"/>
      <c r="B26" s="25">
        <v>335.15</v>
      </c>
      <c r="C26" s="20" t="s">
        <v>86</v>
      </c>
      <c r="D26" s="47">
        <v>3138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3138</v>
      </c>
      <c r="O26" s="46">
        <f t="shared" si="1"/>
        <v>0.65484140233722876</v>
      </c>
      <c r="P26" s="9"/>
    </row>
    <row r="27" spans="1:16">
      <c r="A27" s="12"/>
      <c r="B27" s="25">
        <v>335.18</v>
      </c>
      <c r="C27" s="20" t="s">
        <v>87</v>
      </c>
      <c r="D27" s="47">
        <v>179258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179258</v>
      </c>
      <c r="O27" s="46">
        <f t="shared" si="1"/>
        <v>37.407762938230384</v>
      </c>
      <c r="P27" s="9"/>
    </row>
    <row r="28" spans="1:16">
      <c r="A28" s="12"/>
      <c r="B28" s="25">
        <v>335.49</v>
      </c>
      <c r="C28" s="20" t="s">
        <v>29</v>
      </c>
      <c r="D28" s="47">
        <v>411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411</v>
      </c>
      <c r="O28" s="46">
        <f t="shared" si="1"/>
        <v>8.5767946577629386E-2</v>
      </c>
      <c r="P28" s="9"/>
    </row>
    <row r="29" spans="1:16" ht="15.75">
      <c r="A29" s="29" t="s">
        <v>35</v>
      </c>
      <c r="B29" s="30"/>
      <c r="C29" s="31"/>
      <c r="D29" s="32">
        <f t="shared" ref="D29:M29" si="7">SUM(D30:D35)</f>
        <v>452231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2564785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>SUM(D29:M29)</f>
        <v>3017016</v>
      </c>
      <c r="O29" s="45">
        <f t="shared" si="1"/>
        <v>629.59432387312188</v>
      </c>
      <c r="P29" s="10"/>
    </row>
    <row r="30" spans="1:16">
      <c r="A30" s="12"/>
      <c r="B30" s="25">
        <v>342.2</v>
      </c>
      <c r="C30" s="20" t="s">
        <v>38</v>
      </c>
      <c r="D30" s="47">
        <v>273114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ref="N30:N35" si="8">SUM(D30:M30)</f>
        <v>273114</v>
      </c>
      <c r="O30" s="46">
        <f t="shared" si="1"/>
        <v>56.993739565943237</v>
      </c>
      <c r="P30" s="9"/>
    </row>
    <row r="31" spans="1:16">
      <c r="A31" s="12"/>
      <c r="B31" s="25">
        <v>343.3</v>
      </c>
      <c r="C31" s="20" t="s">
        <v>39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1816324</v>
      </c>
      <c r="J31" s="47">
        <v>0</v>
      </c>
      <c r="K31" s="47">
        <v>0</v>
      </c>
      <c r="L31" s="47">
        <v>0</v>
      </c>
      <c r="M31" s="47">
        <v>0</v>
      </c>
      <c r="N31" s="47">
        <f t="shared" si="8"/>
        <v>1816324</v>
      </c>
      <c r="O31" s="46">
        <f t="shared" si="1"/>
        <v>379.03255425709517</v>
      </c>
      <c r="P31" s="9"/>
    </row>
    <row r="32" spans="1:16">
      <c r="A32" s="12"/>
      <c r="B32" s="25">
        <v>343.4</v>
      </c>
      <c r="C32" s="20" t="s">
        <v>40</v>
      </c>
      <c r="D32" s="47">
        <v>44051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8"/>
        <v>44051</v>
      </c>
      <c r="O32" s="46">
        <f t="shared" si="1"/>
        <v>9.1926126878130212</v>
      </c>
      <c r="P32" s="9"/>
    </row>
    <row r="33" spans="1:16">
      <c r="A33" s="12"/>
      <c r="B33" s="25">
        <v>343.5</v>
      </c>
      <c r="C33" s="20" t="s">
        <v>41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748461</v>
      </c>
      <c r="J33" s="47">
        <v>0</v>
      </c>
      <c r="K33" s="47">
        <v>0</v>
      </c>
      <c r="L33" s="47">
        <v>0</v>
      </c>
      <c r="M33" s="47">
        <v>0</v>
      </c>
      <c r="N33" s="47">
        <f t="shared" si="8"/>
        <v>748461</v>
      </c>
      <c r="O33" s="46">
        <f t="shared" si="1"/>
        <v>156.18969115191987</v>
      </c>
      <c r="P33" s="9"/>
    </row>
    <row r="34" spans="1:16">
      <c r="A34" s="12"/>
      <c r="B34" s="25">
        <v>344.9</v>
      </c>
      <c r="C34" s="20" t="s">
        <v>88</v>
      </c>
      <c r="D34" s="47">
        <v>37244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8"/>
        <v>37244</v>
      </c>
      <c r="O34" s="46">
        <f t="shared" si="1"/>
        <v>7.7721202003338901</v>
      </c>
      <c r="P34" s="9"/>
    </row>
    <row r="35" spans="1:16">
      <c r="A35" s="12"/>
      <c r="B35" s="25">
        <v>346.4</v>
      </c>
      <c r="C35" s="20" t="s">
        <v>43</v>
      </c>
      <c r="D35" s="47">
        <v>97822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8"/>
        <v>97822</v>
      </c>
      <c r="O35" s="46">
        <f t="shared" si="1"/>
        <v>20.413606010016693</v>
      </c>
      <c r="P35" s="9"/>
    </row>
    <row r="36" spans="1:16" ht="15.75">
      <c r="A36" s="29" t="s">
        <v>36</v>
      </c>
      <c r="B36" s="30"/>
      <c r="C36" s="31"/>
      <c r="D36" s="32">
        <f t="shared" ref="D36:M36" si="9">SUM(D37:D38)</f>
        <v>24057</v>
      </c>
      <c r="E36" s="32">
        <f t="shared" si="9"/>
        <v>0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0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ref="N36:N50" si="10">SUM(D36:M36)</f>
        <v>24057</v>
      </c>
      <c r="O36" s="45">
        <f t="shared" si="1"/>
        <v>5.0202420701168613</v>
      </c>
      <c r="P36" s="10"/>
    </row>
    <row r="37" spans="1:16">
      <c r="A37" s="13"/>
      <c r="B37" s="39">
        <v>351.1</v>
      </c>
      <c r="C37" s="21" t="s">
        <v>46</v>
      </c>
      <c r="D37" s="47">
        <v>13240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10"/>
        <v>13240</v>
      </c>
      <c r="O37" s="46">
        <f t="shared" si="1"/>
        <v>2.7629382303839733</v>
      </c>
      <c r="P37" s="9"/>
    </row>
    <row r="38" spans="1:16">
      <c r="A38" s="13"/>
      <c r="B38" s="39">
        <v>354</v>
      </c>
      <c r="C38" s="21" t="s">
        <v>47</v>
      </c>
      <c r="D38" s="47">
        <v>10817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10"/>
        <v>10817</v>
      </c>
      <c r="O38" s="46">
        <f t="shared" si="1"/>
        <v>2.257303839732888</v>
      </c>
      <c r="P38" s="9"/>
    </row>
    <row r="39" spans="1:16" ht="15.75">
      <c r="A39" s="29" t="s">
        <v>3</v>
      </c>
      <c r="B39" s="30"/>
      <c r="C39" s="31"/>
      <c r="D39" s="32">
        <f t="shared" ref="D39:M39" si="11">SUM(D40:D44)</f>
        <v>47071</v>
      </c>
      <c r="E39" s="32">
        <f t="shared" si="11"/>
        <v>0</v>
      </c>
      <c r="F39" s="32">
        <f t="shared" si="11"/>
        <v>0</v>
      </c>
      <c r="G39" s="32">
        <f t="shared" si="11"/>
        <v>0</v>
      </c>
      <c r="H39" s="32">
        <f t="shared" si="11"/>
        <v>0</v>
      </c>
      <c r="I39" s="32">
        <f t="shared" si="11"/>
        <v>0</v>
      </c>
      <c r="J39" s="32">
        <f t="shared" si="11"/>
        <v>0</v>
      </c>
      <c r="K39" s="32">
        <f t="shared" si="11"/>
        <v>17012</v>
      </c>
      <c r="L39" s="32">
        <f t="shared" si="11"/>
        <v>0</v>
      </c>
      <c r="M39" s="32">
        <f t="shared" si="11"/>
        <v>0</v>
      </c>
      <c r="N39" s="32">
        <f t="shared" si="10"/>
        <v>64083</v>
      </c>
      <c r="O39" s="45">
        <f t="shared" si="1"/>
        <v>13.372913188647747</v>
      </c>
      <c r="P39" s="10"/>
    </row>
    <row r="40" spans="1:16">
      <c r="A40" s="12"/>
      <c r="B40" s="25">
        <v>361.1</v>
      </c>
      <c r="C40" s="20" t="s">
        <v>48</v>
      </c>
      <c r="D40" s="47">
        <v>2277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10"/>
        <v>2277</v>
      </c>
      <c r="O40" s="46">
        <f t="shared" si="1"/>
        <v>0.47516694490818029</v>
      </c>
      <c r="P40" s="9"/>
    </row>
    <row r="41" spans="1:16">
      <c r="A41" s="12"/>
      <c r="B41" s="25">
        <v>361.3</v>
      </c>
      <c r="C41" s="20" t="s">
        <v>49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-982</v>
      </c>
      <c r="L41" s="47">
        <v>0</v>
      </c>
      <c r="M41" s="47">
        <v>0</v>
      </c>
      <c r="N41" s="47">
        <f t="shared" si="10"/>
        <v>-982</v>
      </c>
      <c r="O41" s="46">
        <f t="shared" si="1"/>
        <v>-0.20492487479131888</v>
      </c>
      <c r="P41" s="9"/>
    </row>
    <row r="42" spans="1:16">
      <c r="A42" s="12"/>
      <c r="B42" s="25">
        <v>362</v>
      </c>
      <c r="C42" s="20" t="s">
        <v>50</v>
      </c>
      <c r="D42" s="47">
        <v>23067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10"/>
        <v>23067</v>
      </c>
      <c r="O42" s="46">
        <f t="shared" si="1"/>
        <v>4.8136477462437393</v>
      </c>
      <c r="P42" s="9"/>
    </row>
    <row r="43" spans="1:16">
      <c r="A43" s="12"/>
      <c r="B43" s="25">
        <v>368</v>
      </c>
      <c r="C43" s="20" t="s">
        <v>51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17994</v>
      </c>
      <c r="L43" s="47">
        <v>0</v>
      </c>
      <c r="M43" s="47">
        <v>0</v>
      </c>
      <c r="N43" s="47">
        <f t="shared" si="10"/>
        <v>17994</v>
      </c>
      <c r="O43" s="46">
        <f t="shared" si="1"/>
        <v>3.755008347245409</v>
      </c>
      <c r="P43" s="9"/>
    </row>
    <row r="44" spans="1:16">
      <c r="A44" s="12"/>
      <c r="B44" s="25">
        <v>369.9</v>
      </c>
      <c r="C44" s="20" t="s">
        <v>52</v>
      </c>
      <c r="D44" s="47">
        <v>21727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10"/>
        <v>21727</v>
      </c>
      <c r="O44" s="46">
        <f t="shared" si="1"/>
        <v>4.5340150250417359</v>
      </c>
      <c r="P44" s="9"/>
    </row>
    <row r="45" spans="1:16" ht="15.75">
      <c r="A45" s="29" t="s">
        <v>37</v>
      </c>
      <c r="B45" s="30"/>
      <c r="C45" s="31"/>
      <c r="D45" s="32">
        <f t="shared" ref="D45:M45" si="12">SUM(D46:D49)</f>
        <v>0</v>
      </c>
      <c r="E45" s="32">
        <f t="shared" si="12"/>
        <v>0</v>
      </c>
      <c r="F45" s="32">
        <f t="shared" si="12"/>
        <v>0</v>
      </c>
      <c r="G45" s="32">
        <f t="shared" si="12"/>
        <v>0</v>
      </c>
      <c r="H45" s="32">
        <f t="shared" si="12"/>
        <v>0</v>
      </c>
      <c r="I45" s="32">
        <f t="shared" si="12"/>
        <v>496618</v>
      </c>
      <c r="J45" s="32">
        <f t="shared" si="12"/>
        <v>0</v>
      </c>
      <c r="K45" s="32">
        <f t="shared" si="12"/>
        <v>0</v>
      </c>
      <c r="L45" s="32">
        <f t="shared" si="12"/>
        <v>0</v>
      </c>
      <c r="M45" s="32">
        <f t="shared" si="12"/>
        <v>0</v>
      </c>
      <c r="N45" s="32">
        <f t="shared" si="10"/>
        <v>496618</v>
      </c>
      <c r="O45" s="45">
        <f t="shared" si="1"/>
        <v>103.6348080133556</v>
      </c>
      <c r="P45" s="9"/>
    </row>
    <row r="46" spans="1:16">
      <c r="A46" s="12"/>
      <c r="B46" s="25">
        <v>389.1</v>
      </c>
      <c r="C46" s="20" t="s">
        <v>89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10348</v>
      </c>
      <c r="J46" s="47">
        <v>0</v>
      </c>
      <c r="K46" s="47">
        <v>0</v>
      </c>
      <c r="L46" s="47">
        <v>0</v>
      </c>
      <c r="M46" s="47">
        <v>0</v>
      </c>
      <c r="N46" s="47">
        <f t="shared" si="10"/>
        <v>10348</v>
      </c>
      <c r="O46" s="46">
        <f t="shared" si="1"/>
        <v>2.159432387312187</v>
      </c>
      <c r="P46" s="9"/>
    </row>
    <row r="47" spans="1:16">
      <c r="A47" s="12"/>
      <c r="B47" s="25">
        <v>389.2</v>
      </c>
      <c r="C47" s="20" t="s">
        <v>90</v>
      </c>
      <c r="D47" s="47">
        <v>0</v>
      </c>
      <c r="E47" s="47">
        <v>0</v>
      </c>
      <c r="F47" s="47">
        <v>0</v>
      </c>
      <c r="G47" s="47">
        <v>0</v>
      </c>
      <c r="H47" s="47">
        <v>0</v>
      </c>
      <c r="I47" s="47">
        <v>160381</v>
      </c>
      <c r="J47" s="47">
        <v>0</v>
      </c>
      <c r="K47" s="47">
        <v>0</v>
      </c>
      <c r="L47" s="47">
        <v>0</v>
      </c>
      <c r="M47" s="47">
        <v>0</v>
      </c>
      <c r="N47" s="47">
        <f t="shared" si="10"/>
        <v>160381</v>
      </c>
      <c r="O47" s="46">
        <f t="shared" si="1"/>
        <v>33.468489148580971</v>
      </c>
      <c r="P47" s="9"/>
    </row>
    <row r="48" spans="1:16">
      <c r="A48" s="12"/>
      <c r="B48" s="25">
        <v>389.3</v>
      </c>
      <c r="C48" s="20" t="s">
        <v>104</v>
      </c>
      <c r="D48" s="47">
        <v>0</v>
      </c>
      <c r="E48" s="47">
        <v>0</v>
      </c>
      <c r="F48" s="47">
        <v>0</v>
      </c>
      <c r="G48" s="47">
        <v>0</v>
      </c>
      <c r="H48" s="47">
        <v>0</v>
      </c>
      <c r="I48" s="47">
        <v>304765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304765</v>
      </c>
      <c r="O48" s="46">
        <f t="shared" si="1"/>
        <v>63.598706176961606</v>
      </c>
      <c r="P48" s="9"/>
    </row>
    <row r="49" spans="1:119" ht="15.75" thickBot="1">
      <c r="A49" s="12"/>
      <c r="B49" s="25">
        <v>389.8</v>
      </c>
      <c r="C49" s="20" t="s">
        <v>92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  <c r="I49" s="47">
        <v>21124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21124</v>
      </c>
      <c r="O49" s="46">
        <f t="shared" si="1"/>
        <v>4.4081803005008346</v>
      </c>
      <c r="P49" s="9"/>
    </row>
    <row r="50" spans="1:119" ht="16.5" thickBot="1">
      <c r="A50" s="14" t="s">
        <v>44</v>
      </c>
      <c r="B50" s="23"/>
      <c r="C50" s="22"/>
      <c r="D50" s="15">
        <f t="shared" ref="D50:M50" si="13">SUM(D5,D15,D21,D29,D36,D39,D45)</f>
        <v>3491973</v>
      </c>
      <c r="E50" s="15">
        <f t="shared" si="13"/>
        <v>0</v>
      </c>
      <c r="F50" s="15">
        <f t="shared" si="13"/>
        <v>0</v>
      </c>
      <c r="G50" s="15">
        <f t="shared" si="13"/>
        <v>0</v>
      </c>
      <c r="H50" s="15">
        <f t="shared" si="13"/>
        <v>0</v>
      </c>
      <c r="I50" s="15">
        <f t="shared" si="13"/>
        <v>3061403</v>
      </c>
      <c r="J50" s="15">
        <f t="shared" si="13"/>
        <v>0</v>
      </c>
      <c r="K50" s="15">
        <f t="shared" si="13"/>
        <v>33871</v>
      </c>
      <c r="L50" s="15">
        <f t="shared" si="13"/>
        <v>0</v>
      </c>
      <c r="M50" s="15">
        <f t="shared" si="13"/>
        <v>0</v>
      </c>
      <c r="N50" s="15">
        <f t="shared" si="10"/>
        <v>6587247</v>
      </c>
      <c r="O50" s="38">
        <f t="shared" si="1"/>
        <v>1374.6341819699499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48" t="s">
        <v>105</v>
      </c>
      <c r="M52" s="48"/>
      <c r="N52" s="48"/>
      <c r="O52" s="43">
        <v>4792</v>
      </c>
    </row>
    <row r="53" spans="1:119">
      <c r="A53" s="49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1"/>
    </row>
    <row r="54" spans="1:119" ht="15.75" customHeight="1" thickBot="1">
      <c r="A54" s="52" t="s">
        <v>74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4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59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9"/>
      <c r="M3" s="36"/>
      <c r="N3" s="37"/>
      <c r="O3" s="70" t="s">
        <v>64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1417847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21891</v>
      </c>
      <c r="L5" s="27">
        <f t="shared" si="0"/>
        <v>0</v>
      </c>
      <c r="M5" s="27">
        <f t="shared" si="0"/>
        <v>0</v>
      </c>
      <c r="N5" s="28">
        <f>SUM(D5:M5)</f>
        <v>1439738</v>
      </c>
      <c r="O5" s="33">
        <f t="shared" ref="O5:O50" si="1">(N5/O$52)</f>
        <v>305.80671197960919</v>
      </c>
      <c r="P5" s="6"/>
    </row>
    <row r="6" spans="1:133">
      <c r="A6" s="12"/>
      <c r="B6" s="25">
        <v>311</v>
      </c>
      <c r="C6" s="20" t="s">
        <v>2</v>
      </c>
      <c r="D6" s="47">
        <v>516076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516076</v>
      </c>
      <c r="O6" s="46">
        <f t="shared" si="1"/>
        <v>109.61682242990655</v>
      </c>
      <c r="P6" s="9"/>
    </row>
    <row r="7" spans="1:133">
      <c r="A7" s="12"/>
      <c r="B7" s="25">
        <v>312.41000000000003</v>
      </c>
      <c r="C7" s="20" t="s">
        <v>11</v>
      </c>
      <c r="D7" s="47">
        <v>187950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4" si="2">SUM(D7:M7)</f>
        <v>187950</v>
      </c>
      <c r="O7" s="46">
        <f t="shared" si="1"/>
        <v>39.921410365335596</v>
      </c>
      <c r="P7" s="9"/>
    </row>
    <row r="8" spans="1:133">
      <c r="A8" s="12"/>
      <c r="B8" s="25">
        <v>312.42</v>
      </c>
      <c r="C8" s="20" t="s">
        <v>10</v>
      </c>
      <c r="D8" s="47">
        <v>40207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40207</v>
      </c>
      <c r="O8" s="46">
        <f t="shared" si="1"/>
        <v>8.5401444350042475</v>
      </c>
      <c r="P8" s="9"/>
    </row>
    <row r="9" spans="1:133">
      <c r="A9" s="12"/>
      <c r="B9" s="25">
        <v>312.51</v>
      </c>
      <c r="C9" s="20" t="s">
        <v>66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21891</v>
      </c>
      <c r="L9" s="47">
        <v>0</v>
      </c>
      <c r="M9" s="47">
        <v>0</v>
      </c>
      <c r="N9" s="47">
        <f>SUM(D9:M9)</f>
        <v>21891</v>
      </c>
      <c r="O9" s="46">
        <f t="shared" si="1"/>
        <v>4.6497451146983861</v>
      </c>
      <c r="P9" s="9"/>
    </row>
    <row r="10" spans="1:133">
      <c r="A10" s="12"/>
      <c r="B10" s="25">
        <v>312.60000000000002</v>
      </c>
      <c r="C10" s="20" t="s">
        <v>12</v>
      </c>
      <c r="D10" s="47">
        <v>312076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312076</v>
      </c>
      <c r="O10" s="46">
        <f t="shared" si="1"/>
        <v>66.286321155480039</v>
      </c>
      <c r="P10" s="9"/>
    </row>
    <row r="11" spans="1:133">
      <c r="A11" s="12"/>
      <c r="B11" s="25">
        <v>314.10000000000002</v>
      </c>
      <c r="C11" s="20" t="s">
        <v>13</v>
      </c>
      <c r="D11" s="47">
        <v>187689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187689</v>
      </c>
      <c r="O11" s="46">
        <f t="shared" si="1"/>
        <v>39.865972812234496</v>
      </c>
      <c r="P11" s="9"/>
    </row>
    <row r="12" spans="1:133">
      <c r="A12" s="12"/>
      <c r="B12" s="25">
        <v>314.8</v>
      </c>
      <c r="C12" s="20" t="s">
        <v>14</v>
      </c>
      <c r="D12" s="47">
        <v>28599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28599</v>
      </c>
      <c r="O12" s="46">
        <f t="shared" si="1"/>
        <v>6.0745539507221746</v>
      </c>
      <c r="P12" s="9"/>
    </row>
    <row r="13" spans="1:133">
      <c r="A13" s="12"/>
      <c r="B13" s="25">
        <v>315</v>
      </c>
      <c r="C13" s="20" t="s">
        <v>81</v>
      </c>
      <c r="D13" s="47">
        <v>130043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130043</v>
      </c>
      <c r="O13" s="46">
        <f t="shared" si="1"/>
        <v>27.621707731520814</v>
      </c>
      <c r="P13" s="9"/>
    </row>
    <row r="14" spans="1:133">
      <c r="A14" s="12"/>
      <c r="B14" s="25">
        <v>316</v>
      </c>
      <c r="C14" s="20" t="s">
        <v>82</v>
      </c>
      <c r="D14" s="47">
        <v>15207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15207</v>
      </c>
      <c r="O14" s="46">
        <f t="shared" si="1"/>
        <v>3.230033984706882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SUM(D16:D19)</f>
        <v>1110089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8" si="4">SUM(D15:M15)</f>
        <v>1110089</v>
      </c>
      <c r="O15" s="45">
        <f t="shared" si="1"/>
        <v>235.78780798640611</v>
      </c>
      <c r="P15" s="10"/>
    </row>
    <row r="16" spans="1:133">
      <c r="A16" s="12"/>
      <c r="B16" s="25">
        <v>322</v>
      </c>
      <c r="C16" s="20" t="s">
        <v>0</v>
      </c>
      <c r="D16" s="47">
        <v>61875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61875</v>
      </c>
      <c r="O16" s="46">
        <f t="shared" si="1"/>
        <v>13.142523364485982</v>
      </c>
      <c r="P16" s="9"/>
    </row>
    <row r="17" spans="1:16">
      <c r="A17" s="12"/>
      <c r="B17" s="25">
        <v>323.10000000000002</v>
      </c>
      <c r="C17" s="20" t="s">
        <v>18</v>
      </c>
      <c r="D17" s="47">
        <v>297308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297308</v>
      </c>
      <c r="O17" s="46">
        <f t="shared" si="1"/>
        <v>63.149532710280376</v>
      </c>
      <c r="P17" s="9"/>
    </row>
    <row r="18" spans="1:16">
      <c r="A18" s="12"/>
      <c r="B18" s="25">
        <v>323.7</v>
      </c>
      <c r="C18" s="20" t="s">
        <v>19</v>
      </c>
      <c r="D18" s="47">
        <v>8071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8071</v>
      </c>
      <c r="O18" s="46">
        <f t="shared" si="1"/>
        <v>1.7143160577740018</v>
      </c>
      <c r="P18" s="9"/>
    </row>
    <row r="19" spans="1:16">
      <c r="A19" s="12"/>
      <c r="B19" s="25">
        <v>325.2</v>
      </c>
      <c r="C19" s="20" t="s">
        <v>20</v>
      </c>
      <c r="D19" s="47">
        <v>742835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742835</v>
      </c>
      <c r="O19" s="46">
        <f t="shared" si="1"/>
        <v>157.78143585386576</v>
      </c>
      <c r="P19" s="9"/>
    </row>
    <row r="20" spans="1:16" ht="15.75">
      <c r="A20" s="29" t="s">
        <v>22</v>
      </c>
      <c r="B20" s="30"/>
      <c r="C20" s="31"/>
      <c r="D20" s="32">
        <f t="shared" ref="D20:M20" si="5">SUM(D21:D27)</f>
        <v>330428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330428</v>
      </c>
      <c r="O20" s="45">
        <f t="shared" si="1"/>
        <v>70.184367034834324</v>
      </c>
      <c r="P20" s="10"/>
    </row>
    <row r="21" spans="1:16">
      <c r="A21" s="12"/>
      <c r="B21" s="25">
        <v>331.49</v>
      </c>
      <c r="C21" s="20" t="s">
        <v>99</v>
      </c>
      <c r="D21" s="47">
        <v>3111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3111</v>
      </c>
      <c r="O21" s="46">
        <f t="shared" si="1"/>
        <v>0.66079014443500428</v>
      </c>
      <c r="P21" s="9"/>
    </row>
    <row r="22" spans="1:16">
      <c r="A22" s="12"/>
      <c r="B22" s="25">
        <v>334.1</v>
      </c>
      <c r="C22" s="20" t="s">
        <v>100</v>
      </c>
      <c r="D22" s="47">
        <v>30000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30000</v>
      </c>
      <c r="O22" s="46">
        <f t="shared" si="1"/>
        <v>6.3721325403568398</v>
      </c>
      <c r="P22" s="9"/>
    </row>
    <row r="23" spans="1:16">
      <c r="A23" s="12"/>
      <c r="B23" s="25">
        <v>335.12</v>
      </c>
      <c r="C23" s="20" t="s">
        <v>84</v>
      </c>
      <c r="D23" s="47">
        <v>115898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115898</v>
      </c>
      <c r="O23" s="46">
        <f t="shared" si="1"/>
        <v>24.617247238742564</v>
      </c>
      <c r="P23" s="9"/>
    </row>
    <row r="24" spans="1:16">
      <c r="A24" s="12"/>
      <c r="B24" s="25">
        <v>335.14</v>
      </c>
      <c r="C24" s="20" t="s">
        <v>85</v>
      </c>
      <c r="D24" s="47">
        <v>6948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6948</v>
      </c>
      <c r="O24" s="46">
        <f t="shared" si="1"/>
        <v>1.4757858963466439</v>
      </c>
      <c r="P24" s="9"/>
    </row>
    <row r="25" spans="1:16">
      <c r="A25" s="12"/>
      <c r="B25" s="25">
        <v>335.15</v>
      </c>
      <c r="C25" s="20" t="s">
        <v>86</v>
      </c>
      <c r="D25" s="47">
        <v>3761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3761</v>
      </c>
      <c r="O25" s="46">
        <f t="shared" si="1"/>
        <v>0.79885301614273574</v>
      </c>
      <c r="P25" s="9"/>
    </row>
    <row r="26" spans="1:16">
      <c r="A26" s="12"/>
      <c r="B26" s="25">
        <v>335.18</v>
      </c>
      <c r="C26" s="20" t="s">
        <v>87</v>
      </c>
      <c r="D26" s="47">
        <v>170139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170139</v>
      </c>
      <c r="O26" s="46">
        <f t="shared" si="1"/>
        <v>36.138275276125746</v>
      </c>
      <c r="P26" s="9"/>
    </row>
    <row r="27" spans="1:16">
      <c r="A27" s="12"/>
      <c r="B27" s="25">
        <v>335.49</v>
      </c>
      <c r="C27" s="20" t="s">
        <v>29</v>
      </c>
      <c r="D27" s="47">
        <v>571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571</v>
      </c>
      <c r="O27" s="46">
        <f t="shared" si="1"/>
        <v>0.12128292268479185</v>
      </c>
      <c r="P27" s="9"/>
    </row>
    <row r="28" spans="1:16" ht="15.75">
      <c r="A28" s="29" t="s">
        <v>35</v>
      </c>
      <c r="B28" s="30"/>
      <c r="C28" s="31"/>
      <c r="D28" s="32">
        <f t="shared" ref="D28:M28" si="6">SUM(D29:D34)</f>
        <v>470869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2269852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2740721</v>
      </c>
      <c r="O28" s="45">
        <f t="shared" si="1"/>
        <v>582.14124893797793</v>
      </c>
      <c r="P28" s="10"/>
    </row>
    <row r="29" spans="1:16">
      <c r="A29" s="12"/>
      <c r="B29" s="25">
        <v>342.2</v>
      </c>
      <c r="C29" s="20" t="s">
        <v>38</v>
      </c>
      <c r="D29" s="47">
        <v>294415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34" si="7">SUM(D29:M29)</f>
        <v>294415</v>
      </c>
      <c r="O29" s="46">
        <f t="shared" si="1"/>
        <v>62.535046728971963</v>
      </c>
      <c r="P29" s="9"/>
    </row>
    <row r="30" spans="1:16">
      <c r="A30" s="12"/>
      <c r="B30" s="25">
        <v>343.3</v>
      </c>
      <c r="C30" s="20" t="s">
        <v>39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1548310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1548310</v>
      </c>
      <c r="O30" s="46">
        <f t="shared" si="1"/>
        <v>328.86788445199659</v>
      </c>
      <c r="P30" s="9"/>
    </row>
    <row r="31" spans="1:16">
      <c r="A31" s="12"/>
      <c r="B31" s="25">
        <v>343.4</v>
      </c>
      <c r="C31" s="20" t="s">
        <v>40</v>
      </c>
      <c r="D31" s="47">
        <v>42227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42227</v>
      </c>
      <c r="O31" s="46">
        <f t="shared" si="1"/>
        <v>8.9692013593882756</v>
      </c>
      <c r="P31" s="9"/>
    </row>
    <row r="32" spans="1:16">
      <c r="A32" s="12"/>
      <c r="B32" s="25">
        <v>343.5</v>
      </c>
      <c r="C32" s="20" t="s">
        <v>41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721542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721542</v>
      </c>
      <c r="O32" s="46">
        <f t="shared" si="1"/>
        <v>153.25870858113848</v>
      </c>
      <c r="P32" s="9"/>
    </row>
    <row r="33" spans="1:16">
      <c r="A33" s="12"/>
      <c r="B33" s="25">
        <v>344.9</v>
      </c>
      <c r="C33" s="20" t="s">
        <v>88</v>
      </c>
      <c r="D33" s="47">
        <v>35156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35156</v>
      </c>
      <c r="O33" s="46">
        <f t="shared" si="1"/>
        <v>7.4672897196261685</v>
      </c>
      <c r="P33" s="9"/>
    </row>
    <row r="34" spans="1:16">
      <c r="A34" s="12"/>
      <c r="B34" s="25">
        <v>346.4</v>
      </c>
      <c r="C34" s="20" t="s">
        <v>43</v>
      </c>
      <c r="D34" s="47">
        <v>99071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99071</v>
      </c>
      <c r="O34" s="46">
        <f t="shared" si="1"/>
        <v>21.043118096856414</v>
      </c>
      <c r="P34" s="9"/>
    </row>
    <row r="35" spans="1:16" ht="15.75">
      <c r="A35" s="29" t="s">
        <v>36</v>
      </c>
      <c r="B35" s="30"/>
      <c r="C35" s="31"/>
      <c r="D35" s="32">
        <f t="shared" ref="D35:M35" si="8">SUM(D36:D37)</f>
        <v>24656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ref="N35:N50" si="9">SUM(D35:M35)</f>
        <v>24656</v>
      </c>
      <c r="O35" s="45">
        <f t="shared" si="1"/>
        <v>5.2370433305012742</v>
      </c>
      <c r="P35" s="10"/>
    </row>
    <row r="36" spans="1:16">
      <c r="A36" s="13"/>
      <c r="B36" s="39">
        <v>351.1</v>
      </c>
      <c r="C36" s="21" t="s">
        <v>46</v>
      </c>
      <c r="D36" s="47">
        <v>16174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9"/>
        <v>16174</v>
      </c>
      <c r="O36" s="46">
        <f t="shared" si="1"/>
        <v>3.4354290569243839</v>
      </c>
      <c r="P36" s="9"/>
    </row>
    <row r="37" spans="1:16">
      <c r="A37" s="13"/>
      <c r="B37" s="39">
        <v>354</v>
      </c>
      <c r="C37" s="21" t="s">
        <v>47</v>
      </c>
      <c r="D37" s="47">
        <v>8482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9"/>
        <v>8482</v>
      </c>
      <c r="O37" s="46">
        <f t="shared" si="1"/>
        <v>1.8016142735768903</v>
      </c>
      <c r="P37" s="9"/>
    </row>
    <row r="38" spans="1:16" ht="15.75">
      <c r="A38" s="29" t="s">
        <v>3</v>
      </c>
      <c r="B38" s="30"/>
      <c r="C38" s="31"/>
      <c r="D38" s="32">
        <f t="shared" ref="D38:M38" si="10">SUM(D39:D43)</f>
        <v>161915</v>
      </c>
      <c r="E38" s="32">
        <f t="shared" si="10"/>
        <v>0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0</v>
      </c>
      <c r="J38" s="32">
        <f t="shared" si="10"/>
        <v>0</v>
      </c>
      <c r="K38" s="32">
        <f t="shared" si="10"/>
        <v>107057</v>
      </c>
      <c r="L38" s="32">
        <f t="shared" si="10"/>
        <v>0</v>
      </c>
      <c r="M38" s="32">
        <f t="shared" si="10"/>
        <v>0</v>
      </c>
      <c r="N38" s="32">
        <f t="shared" si="9"/>
        <v>268972</v>
      </c>
      <c r="O38" s="45">
        <f t="shared" si="1"/>
        <v>57.13084112149533</v>
      </c>
      <c r="P38" s="10"/>
    </row>
    <row r="39" spans="1:16">
      <c r="A39" s="12"/>
      <c r="B39" s="25">
        <v>361.1</v>
      </c>
      <c r="C39" s="20" t="s">
        <v>48</v>
      </c>
      <c r="D39" s="47">
        <v>2172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9"/>
        <v>2172</v>
      </c>
      <c r="O39" s="46">
        <f t="shared" si="1"/>
        <v>0.46134239592183518</v>
      </c>
      <c r="P39" s="9"/>
    </row>
    <row r="40" spans="1:16">
      <c r="A40" s="12"/>
      <c r="B40" s="25">
        <v>361.3</v>
      </c>
      <c r="C40" s="20" t="s">
        <v>49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89800</v>
      </c>
      <c r="L40" s="47">
        <v>0</v>
      </c>
      <c r="M40" s="47">
        <v>0</v>
      </c>
      <c r="N40" s="47">
        <f t="shared" si="9"/>
        <v>89800</v>
      </c>
      <c r="O40" s="46">
        <f t="shared" si="1"/>
        <v>19.073916737468139</v>
      </c>
      <c r="P40" s="9"/>
    </row>
    <row r="41" spans="1:16">
      <c r="A41" s="12"/>
      <c r="B41" s="25">
        <v>362</v>
      </c>
      <c r="C41" s="20" t="s">
        <v>50</v>
      </c>
      <c r="D41" s="47">
        <v>28710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9"/>
        <v>28710</v>
      </c>
      <c r="O41" s="46">
        <f t="shared" si="1"/>
        <v>6.0981308411214954</v>
      </c>
      <c r="P41" s="9"/>
    </row>
    <row r="42" spans="1:16">
      <c r="A42" s="12"/>
      <c r="B42" s="25">
        <v>368</v>
      </c>
      <c r="C42" s="20" t="s">
        <v>51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17257</v>
      </c>
      <c r="L42" s="47">
        <v>0</v>
      </c>
      <c r="M42" s="47">
        <v>0</v>
      </c>
      <c r="N42" s="47">
        <f t="shared" si="9"/>
        <v>17257</v>
      </c>
      <c r="O42" s="46">
        <f t="shared" si="1"/>
        <v>3.6654630416312659</v>
      </c>
      <c r="P42" s="9"/>
    </row>
    <row r="43" spans="1:16">
      <c r="A43" s="12"/>
      <c r="B43" s="25">
        <v>369.9</v>
      </c>
      <c r="C43" s="20" t="s">
        <v>52</v>
      </c>
      <c r="D43" s="47">
        <v>131033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9"/>
        <v>131033</v>
      </c>
      <c r="O43" s="46">
        <f t="shared" si="1"/>
        <v>27.83198810535259</v>
      </c>
      <c r="P43" s="9"/>
    </row>
    <row r="44" spans="1:16" ht="15.75">
      <c r="A44" s="29" t="s">
        <v>37</v>
      </c>
      <c r="B44" s="30"/>
      <c r="C44" s="31"/>
      <c r="D44" s="32">
        <f t="shared" ref="D44:M44" si="11">SUM(D45:D49)</f>
        <v>84457</v>
      </c>
      <c r="E44" s="32">
        <f t="shared" si="11"/>
        <v>0</v>
      </c>
      <c r="F44" s="32">
        <f t="shared" si="11"/>
        <v>0</v>
      </c>
      <c r="G44" s="32">
        <f t="shared" si="11"/>
        <v>0</v>
      </c>
      <c r="H44" s="32">
        <f t="shared" si="11"/>
        <v>0</v>
      </c>
      <c r="I44" s="32">
        <f t="shared" si="11"/>
        <v>3492359</v>
      </c>
      <c r="J44" s="32">
        <f t="shared" si="11"/>
        <v>0</v>
      </c>
      <c r="K44" s="32">
        <f t="shared" si="11"/>
        <v>0</v>
      </c>
      <c r="L44" s="32">
        <f t="shared" si="11"/>
        <v>0</v>
      </c>
      <c r="M44" s="32">
        <f t="shared" si="11"/>
        <v>0</v>
      </c>
      <c r="N44" s="32">
        <f t="shared" si="9"/>
        <v>3576816</v>
      </c>
      <c r="O44" s="45">
        <f t="shared" si="1"/>
        <v>759.73152081563296</v>
      </c>
      <c r="P44" s="9"/>
    </row>
    <row r="45" spans="1:16">
      <c r="A45" s="12"/>
      <c r="B45" s="25">
        <v>384</v>
      </c>
      <c r="C45" s="20" t="s">
        <v>78</v>
      </c>
      <c r="D45" s="47">
        <v>84457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84457</v>
      </c>
      <c r="O45" s="46">
        <f t="shared" si="1"/>
        <v>17.939039932030585</v>
      </c>
      <c r="P45" s="9"/>
    </row>
    <row r="46" spans="1:16">
      <c r="A46" s="12"/>
      <c r="B46" s="25">
        <v>389.1</v>
      </c>
      <c r="C46" s="20" t="s">
        <v>89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8999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8999</v>
      </c>
      <c r="O46" s="46">
        <f t="shared" si="1"/>
        <v>1.9114273576890399</v>
      </c>
      <c r="P46" s="9"/>
    </row>
    <row r="47" spans="1:16">
      <c r="A47" s="12"/>
      <c r="B47" s="25">
        <v>389.2</v>
      </c>
      <c r="C47" s="20" t="s">
        <v>90</v>
      </c>
      <c r="D47" s="47">
        <v>0</v>
      </c>
      <c r="E47" s="47">
        <v>0</v>
      </c>
      <c r="F47" s="47">
        <v>0</v>
      </c>
      <c r="G47" s="47">
        <v>0</v>
      </c>
      <c r="H47" s="47">
        <v>0</v>
      </c>
      <c r="I47" s="47">
        <v>3193688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3193688</v>
      </c>
      <c r="O47" s="46">
        <f t="shared" si="1"/>
        <v>678.35344095157177</v>
      </c>
      <c r="P47" s="9"/>
    </row>
    <row r="48" spans="1:16">
      <c r="A48" s="12"/>
      <c r="B48" s="25">
        <v>389.7</v>
      </c>
      <c r="C48" s="20" t="s">
        <v>91</v>
      </c>
      <c r="D48" s="47">
        <v>0</v>
      </c>
      <c r="E48" s="47">
        <v>0</v>
      </c>
      <c r="F48" s="47">
        <v>0</v>
      </c>
      <c r="G48" s="47">
        <v>0</v>
      </c>
      <c r="H48" s="47">
        <v>0</v>
      </c>
      <c r="I48" s="47">
        <v>100000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100000</v>
      </c>
      <c r="O48" s="46">
        <f t="shared" si="1"/>
        <v>21.240441801189466</v>
      </c>
      <c r="P48" s="9"/>
    </row>
    <row r="49" spans="1:119" ht="15.75" thickBot="1">
      <c r="A49" s="12"/>
      <c r="B49" s="25">
        <v>389.8</v>
      </c>
      <c r="C49" s="20" t="s">
        <v>92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  <c r="I49" s="47">
        <v>189672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189672</v>
      </c>
      <c r="O49" s="46">
        <f t="shared" si="1"/>
        <v>40.287170773152084</v>
      </c>
      <c r="P49" s="9"/>
    </row>
    <row r="50" spans="1:119" ht="16.5" thickBot="1">
      <c r="A50" s="14" t="s">
        <v>44</v>
      </c>
      <c r="B50" s="23"/>
      <c r="C50" s="22"/>
      <c r="D50" s="15">
        <f t="shared" ref="D50:M50" si="12">SUM(D5,D15,D20,D28,D35,D38,D44)</f>
        <v>3600261</v>
      </c>
      <c r="E50" s="15">
        <f t="shared" si="12"/>
        <v>0</v>
      </c>
      <c r="F50" s="15">
        <f t="shared" si="12"/>
        <v>0</v>
      </c>
      <c r="G50" s="15">
        <f t="shared" si="12"/>
        <v>0</v>
      </c>
      <c r="H50" s="15">
        <f t="shared" si="12"/>
        <v>0</v>
      </c>
      <c r="I50" s="15">
        <f t="shared" si="12"/>
        <v>5762211</v>
      </c>
      <c r="J50" s="15">
        <f t="shared" si="12"/>
        <v>0</v>
      </c>
      <c r="K50" s="15">
        <f t="shared" si="12"/>
        <v>128948</v>
      </c>
      <c r="L50" s="15">
        <f t="shared" si="12"/>
        <v>0</v>
      </c>
      <c r="M50" s="15">
        <f t="shared" si="12"/>
        <v>0</v>
      </c>
      <c r="N50" s="15">
        <f t="shared" si="9"/>
        <v>9491420</v>
      </c>
      <c r="O50" s="38">
        <f t="shared" si="1"/>
        <v>2016.019541206457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48" t="s">
        <v>101</v>
      </c>
      <c r="M52" s="48"/>
      <c r="N52" s="48"/>
      <c r="O52" s="43">
        <v>4708</v>
      </c>
    </row>
    <row r="53" spans="1:119">
      <c r="A53" s="49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1"/>
    </row>
    <row r="54" spans="1:119" ht="15.75" customHeight="1" thickBot="1">
      <c r="A54" s="52" t="s">
        <v>74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4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30</vt:i4>
      </vt:variant>
    </vt:vector>
  </HeadingPairs>
  <TitlesOfParts>
    <vt:vector size="45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2024-01-03T23:06:34Z</cp:lastPrinted>
  <dcterms:created xsi:type="dcterms:W3CDTF">2000-08-31T21:26:31Z</dcterms:created>
  <dcterms:modified xsi:type="dcterms:W3CDTF">2024-01-03T23:06:38Z</dcterms:modified>
</cp:coreProperties>
</file>