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  <sheet name="2007" sheetId="41" r:id="rId16"/>
  </sheets>
  <definedNames>
    <definedName name="_xlnm.Print_Area" localSheetId="15">'2007'!$A$1:$O$38</definedName>
    <definedName name="_xlnm.Print_Area" localSheetId="14">'2008'!$A$1:$O$37</definedName>
    <definedName name="_xlnm.Print_Area" localSheetId="13">'2009'!$A$1:$O$36</definedName>
    <definedName name="_xlnm.Print_Area" localSheetId="12">'2010'!$A$1:$O$37</definedName>
    <definedName name="_xlnm.Print_Area" localSheetId="11">'2011'!$A$1:$O$37</definedName>
    <definedName name="_xlnm.Print_Area" localSheetId="10">'2012'!$A$1:$O$35</definedName>
    <definedName name="_xlnm.Print_Area" localSheetId="9">'2013'!$A$1:$O$36</definedName>
    <definedName name="_xlnm.Print_Area" localSheetId="8">'2014'!$A$1:$O$35</definedName>
    <definedName name="_xlnm.Print_Area" localSheetId="7">'2015'!$A$1:$O$34</definedName>
    <definedName name="_xlnm.Print_Area" localSheetId="6">'2016'!$A$1:$O$34</definedName>
    <definedName name="_xlnm.Print_Area" localSheetId="5">'2017'!$A$1:$O$34</definedName>
    <definedName name="_xlnm.Print_Area" localSheetId="4">'2018'!$A$1:$O$36</definedName>
    <definedName name="_xlnm.Print_Area" localSheetId="3">'2019'!$A$1:$O$36</definedName>
    <definedName name="_xlnm.Print_Area" localSheetId="2">'2020'!$A$1:$O$35</definedName>
    <definedName name="_xlnm.Print_Area" localSheetId="1">'2021'!$A$1:$P$37</definedName>
    <definedName name="_xlnm.Print_Area" localSheetId="0">'2022'!$A$1:$P$35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31" i="48" l="1"/>
  <c r="F31" i="48"/>
  <c r="G31" i="48"/>
  <c r="H31" i="48"/>
  <c r="I31" i="48"/>
  <c r="J31" i="48"/>
  <c r="K31" i="48"/>
  <c r="L31" i="48"/>
  <c r="M31" i="48"/>
  <c r="N31" i="48"/>
  <c r="D31" i="48"/>
  <c r="O30" i="48" l="1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7" i="48" l="1"/>
  <c r="P27" i="48" s="1"/>
  <c r="O25" i="48"/>
  <c r="P25" i="48" s="1"/>
  <c r="O23" i="48"/>
  <c r="P23" i="48" s="1"/>
  <c r="O13" i="48"/>
  <c r="P13" i="48" s="1"/>
  <c r="O5" i="48"/>
  <c r="P5" i="48" s="1"/>
  <c r="O18" i="48"/>
  <c r="P18" i="48" s="1"/>
  <c r="O32" i="47"/>
  <c r="P32" i="47"/>
  <c r="N31" i="47"/>
  <c r="M31" i="47"/>
  <c r="L31" i="47"/>
  <c r="K31" i="47"/>
  <c r="J31" i="47"/>
  <c r="I31" i="47"/>
  <c r="H31" i="47"/>
  <c r="G31" i="47"/>
  <c r="F31" i="47"/>
  <c r="O31" i="47" s="1"/>
  <c r="P31" i="47" s="1"/>
  <c r="E31" i="47"/>
  <c r="D31" i="47"/>
  <c r="O30" i="47"/>
  <c r="P30" i="47"/>
  <c r="O29" i="47"/>
  <c r="P29" i="47" s="1"/>
  <c r="O28" i="47"/>
  <c r="P28" i="47"/>
  <c r="O27" i="47"/>
  <c r="P27" i="47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N24" i="47"/>
  <c r="N33" i="47" s="1"/>
  <c r="M24" i="47"/>
  <c r="L24" i="47"/>
  <c r="K24" i="47"/>
  <c r="J24" i="47"/>
  <c r="I24" i="47"/>
  <c r="O24" i="47" s="1"/>
  <c r="P24" i="47" s="1"/>
  <c r="H24" i="47"/>
  <c r="G24" i="47"/>
  <c r="F24" i="47"/>
  <c r="E24" i="47"/>
  <c r="D24" i="47"/>
  <c r="O23" i="47"/>
  <c r="P23" i="47"/>
  <c r="N22" i="47"/>
  <c r="M22" i="47"/>
  <c r="L22" i="47"/>
  <c r="K22" i="47"/>
  <c r="J22" i="47"/>
  <c r="O22" i="47" s="1"/>
  <c r="P22" i="47" s="1"/>
  <c r="I22" i="47"/>
  <c r="H22" i="47"/>
  <c r="G22" i="47"/>
  <c r="F22" i="47"/>
  <c r="E22" i="47"/>
  <c r="D22" i="47"/>
  <c r="O21" i="47"/>
  <c r="P21" i="47" s="1"/>
  <c r="O20" i="47"/>
  <c r="P20" i="47"/>
  <c r="O19" i="47"/>
  <c r="P19" i="47"/>
  <c r="O18" i="47"/>
  <c r="P18" i="47" s="1"/>
  <c r="O17" i="47"/>
  <c r="P17" i="47" s="1"/>
  <c r="N16" i="47"/>
  <c r="M16" i="47"/>
  <c r="L16" i="47"/>
  <c r="K16" i="47"/>
  <c r="J16" i="47"/>
  <c r="I16" i="47"/>
  <c r="H16" i="47"/>
  <c r="H33" i="47" s="1"/>
  <c r="G16" i="47"/>
  <c r="G33" i="47" s="1"/>
  <c r="F16" i="47"/>
  <c r="E16" i="47"/>
  <c r="D16" i="47"/>
  <c r="O15" i="47"/>
  <c r="P15" i="47"/>
  <c r="O14" i="47"/>
  <c r="P14" i="47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E33" i="47" s="1"/>
  <c r="D12" i="47"/>
  <c r="O11" i="47"/>
  <c r="P11" i="47"/>
  <c r="O10" i="47"/>
  <c r="P10" i="47"/>
  <c r="O9" i="47"/>
  <c r="P9" i="47" s="1"/>
  <c r="O8" i="47"/>
  <c r="P8" i="47" s="1"/>
  <c r="O7" i="47"/>
  <c r="P7" i="47" s="1"/>
  <c r="O6" i="47"/>
  <c r="P6" i="47" s="1"/>
  <c r="N5" i="47"/>
  <c r="M5" i="47"/>
  <c r="M33" i="47" s="1"/>
  <c r="L5" i="47"/>
  <c r="L33" i="47" s="1"/>
  <c r="K5" i="47"/>
  <c r="K33" i="47" s="1"/>
  <c r="J5" i="47"/>
  <c r="J33" i="47" s="1"/>
  <c r="I5" i="47"/>
  <c r="I33" i="47" s="1"/>
  <c r="H5" i="47"/>
  <c r="G5" i="47"/>
  <c r="F5" i="47"/>
  <c r="F33" i="47" s="1"/>
  <c r="E5" i="47"/>
  <c r="D5" i="47"/>
  <c r="O5" i="47" s="1"/>
  <c r="P5" i="47" s="1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D31" i="46" s="1"/>
  <c r="N28" i="46"/>
  <c r="O28" i="46" s="1"/>
  <c r="N27" i="46"/>
  <c r="O27" i="46"/>
  <c r="N26" i="46"/>
  <c r="O26" i="46" s="1"/>
  <c r="N25" i="46"/>
  <c r="O25" i="46" s="1"/>
  <c r="M24" i="46"/>
  <c r="L24" i="46"/>
  <c r="K24" i="46"/>
  <c r="J24" i="46"/>
  <c r="I24" i="46"/>
  <c r="H24" i="46"/>
  <c r="G24" i="46"/>
  <c r="F24" i="46"/>
  <c r="E24" i="46"/>
  <c r="N24" i="46" s="1"/>
  <c r="O24" i="46" s="1"/>
  <c r="D24" i="46"/>
  <c r="N23" i="46"/>
  <c r="O23" i="46" s="1"/>
  <c r="M22" i="46"/>
  <c r="L22" i="46"/>
  <c r="K22" i="46"/>
  <c r="J22" i="46"/>
  <c r="I22" i="46"/>
  <c r="H22" i="46"/>
  <c r="G22" i="46"/>
  <c r="F22" i="46"/>
  <c r="E22" i="46"/>
  <c r="N22" i="46" s="1"/>
  <c r="O22" i="46" s="1"/>
  <c r="D22" i="46"/>
  <c r="N21" i="46"/>
  <c r="O21" i="46" s="1"/>
  <c r="M20" i="46"/>
  <c r="L20" i="46"/>
  <c r="K20" i="46"/>
  <c r="J20" i="46"/>
  <c r="I20" i="46"/>
  <c r="H20" i="46"/>
  <c r="G20" i="46"/>
  <c r="F20" i="46"/>
  <c r="E20" i="46"/>
  <c r="N20" i="46" s="1"/>
  <c r="O20" i="46" s="1"/>
  <c r="D20" i="46"/>
  <c r="N19" i="46"/>
  <c r="O19" i="46" s="1"/>
  <c r="M18" i="46"/>
  <c r="L18" i="46"/>
  <c r="K18" i="46"/>
  <c r="J18" i="46"/>
  <c r="J31" i="46" s="1"/>
  <c r="I18" i="46"/>
  <c r="H18" i="46"/>
  <c r="G18" i="46"/>
  <c r="F18" i="46"/>
  <c r="E18" i="46"/>
  <c r="N18" i="46" s="1"/>
  <c r="O18" i="46" s="1"/>
  <c r="D18" i="46"/>
  <c r="N17" i="46"/>
  <c r="O17" i="46" s="1"/>
  <c r="N16" i="46"/>
  <c r="O16" i="46"/>
  <c r="N15" i="46"/>
  <c r="O15" i="46"/>
  <c r="M14" i="46"/>
  <c r="L14" i="46"/>
  <c r="K14" i="46"/>
  <c r="J14" i="46"/>
  <c r="I14" i="46"/>
  <c r="I31" i="46" s="1"/>
  <c r="H14" i="46"/>
  <c r="G14" i="46"/>
  <c r="F14" i="46"/>
  <c r="E14" i="46"/>
  <c r="D14" i="46"/>
  <c r="N13" i="46"/>
  <c r="O13" i="46"/>
  <c r="N12" i="46"/>
  <c r="O12" i="46" s="1"/>
  <c r="N11" i="46"/>
  <c r="O11" i="46"/>
  <c r="M10" i="46"/>
  <c r="L10" i="46"/>
  <c r="K10" i="46"/>
  <c r="J10" i="46"/>
  <c r="I10" i="46"/>
  <c r="H10" i="46"/>
  <c r="G10" i="46"/>
  <c r="F10" i="46"/>
  <c r="F31" i="46" s="1"/>
  <c r="E10" i="46"/>
  <c r="D10" i="46"/>
  <c r="N9" i="46"/>
  <c r="O9" i="46"/>
  <c r="N8" i="46"/>
  <c r="O8" i="46" s="1"/>
  <c r="N7" i="46"/>
  <c r="O7" i="46" s="1"/>
  <c r="N6" i="46"/>
  <c r="O6" i="46"/>
  <c r="M5" i="46"/>
  <c r="L5" i="46"/>
  <c r="L31" i="46" s="1"/>
  <c r="K5" i="46"/>
  <c r="J5" i="46"/>
  <c r="I5" i="46"/>
  <c r="H5" i="46"/>
  <c r="G5" i="46"/>
  <c r="N5" i="46" s="1"/>
  <c r="O5" i="46" s="1"/>
  <c r="F5" i="46"/>
  <c r="E5" i="46"/>
  <c r="D5" i="46"/>
  <c r="N31" i="45"/>
  <c r="O31" i="45"/>
  <c r="M30" i="45"/>
  <c r="L30" i="45"/>
  <c r="K30" i="45"/>
  <c r="J30" i="45"/>
  <c r="I30" i="45"/>
  <c r="H30" i="45"/>
  <c r="G30" i="45"/>
  <c r="N30" i="45" s="1"/>
  <c r="O30" i="45" s="1"/>
  <c r="F30" i="45"/>
  <c r="E30" i="45"/>
  <c r="D30" i="45"/>
  <c r="N29" i="45"/>
  <c r="O29" i="45"/>
  <c r="N28" i="45"/>
  <c r="O28" i="45"/>
  <c r="N27" i="45"/>
  <c r="O27" i="45" s="1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/>
  <c r="M23" i="45"/>
  <c r="L23" i="45"/>
  <c r="K23" i="45"/>
  <c r="J23" i="45"/>
  <c r="I23" i="45"/>
  <c r="H23" i="45"/>
  <c r="G23" i="45"/>
  <c r="F23" i="45"/>
  <c r="N23" i="45" s="1"/>
  <c r="O23" i="45" s="1"/>
  <c r="E23" i="45"/>
  <c r="D23" i="45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M19" i="45"/>
  <c r="M32" i="45" s="1"/>
  <c r="L19" i="45"/>
  <c r="K19" i="45"/>
  <c r="J19" i="45"/>
  <c r="I19" i="45"/>
  <c r="H19" i="45"/>
  <c r="G19" i="45"/>
  <c r="F19" i="45"/>
  <c r="N19" i="45" s="1"/>
  <c r="O19" i="45" s="1"/>
  <c r="E19" i="45"/>
  <c r="D19" i="45"/>
  <c r="N18" i="45"/>
  <c r="O18" i="45"/>
  <c r="N17" i="45"/>
  <c r="O17" i="45" s="1"/>
  <c r="N16" i="45"/>
  <c r="O16" i="45" s="1"/>
  <c r="N15" i="45"/>
  <c r="O15" i="45"/>
  <c r="M14" i="45"/>
  <c r="L14" i="45"/>
  <c r="L32" i="45" s="1"/>
  <c r="K14" i="45"/>
  <c r="J14" i="45"/>
  <c r="I14" i="45"/>
  <c r="H14" i="45"/>
  <c r="G14" i="45"/>
  <c r="N14" i="45" s="1"/>
  <c r="O14" i="45" s="1"/>
  <c r="F14" i="45"/>
  <c r="E14" i="45"/>
  <c r="D14" i="45"/>
  <c r="N13" i="45"/>
  <c r="O13" i="45"/>
  <c r="N12" i="45"/>
  <c r="O12" i="45"/>
  <c r="N11" i="45"/>
  <c r="O11" i="45" s="1"/>
  <c r="M10" i="45"/>
  <c r="L10" i="45"/>
  <c r="K10" i="45"/>
  <c r="K32" i="45" s="1"/>
  <c r="J10" i="45"/>
  <c r="I10" i="45"/>
  <c r="H10" i="45"/>
  <c r="G10" i="45"/>
  <c r="F10" i="45"/>
  <c r="E10" i="45"/>
  <c r="D10" i="45"/>
  <c r="D32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J32" i="45" s="1"/>
  <c r="I5" i="45"/>
  <c r="H5" i="45"/>
  <c r="G5" i="45"/>
  <c r="F5" i="45"/>
  <c r="E5" i="45"/>
  <c r="E32" i="45" s="1"/>
  <c r="D5" i="45"/>
  <c r="N31" i="44"/>
  <c r="O31" i="44" s="1"/>
  <c r="M30" i="44"/>
  <c r="L30" i="44"/>
  <c r="K30" i="44"/>
  <c r="J30" i="44"/>
  <c r="I30" i="44"/>
  <c r="H30" i="44"/>
  <c r="G30" i="44"/>
  <c r="F30" i="44"/>
  <c r="E30" i="44"/>
  <c r="N30" i="44" s="1"/>
  <c r="O30" i="44" s="1"/>
  <c r="D30" i="44"/>
  <c r="N29" i="44"/>
  <c r="O29" i="44" s="1"/>
  <c r="N28" i="44"/>
  <c r="O28" i="44"/>
  <c r="N27" i="44"/>
  <c r="O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5" i="44" s="1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3" i="44" s="1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1" i="44" s="1"/>
  <c r="O21" i="44" s="1"/>
  <c r="N20" i="44"/>
  <c r="O20" i="44" s="1"/>
  <c r="M19" i="44"/>
  <c r="L19" i="44"/>
  <c r="K19" i="44"/>
  <c r="K32" i="44" s="1"/>
  <c r="J19" i="44"/>
  <c r="I19" i="44"/>
  <c r="H19" i="44"/>
  <c r="G19" i="44"/>
  <c r="F19" i="44"/>
  <c r="E19" i="44"/>
  <c r="D19" i="44"/>
  <c r="D32" i="44" s="1"/>
  <c r="N18" i="44"/>
  <c r="O18" i="44" s="1"/>
  <c r="N17" i="44"/>
  <c r="O17" i="44"/>
  <c r="N16" i="44"/>
  <c r="O16" i="44" s="1"/>
  <c r="N15" i="44"/>
  <c r="O15" i="44" s="1"/>
  <c r="M14" i="44"/>
  <c r="L14" i="44"/>
  <c r="K14" i="44"/>
  <c r="J14" i="44"/>
  <c r="J32" i="44" s="1"/>
  <c r="I14" i="44"/>
  <c r="H14" i="44"/>
  <c r="G14" i="44"/>
  <c r="F14" i="44"/>
  <c r="E14" i="44"/>
  <c r="N14" i="44" s="1"/>
  <c r="O14" i="44" s="1"/>
  <c r="D14" i="44"/>
  <c r="N13" i="44"/>
  <c r="O13" i="44" s="1"/>
  <c r="N12" i="44"/>
  <c r="O12" i="44"/>
  <c r="N11" i="44"/>
  <c r="O11" i="44"/>
  <c r="M10" i="44"/>
  <c r="L10" i="44"/>
  <c r="K10" i="44"/>
  <c r="J10" i="44"/>
  <c r="I10" i="44"/>
  <c r="N10" i="44" s="1"/>
  <c r="O10" i="44" s="1"/>
  <c r="H10" i="44"/>
  <c r="G10" i="44"/>
  <c r="F10" i="44"/>
  <c r="E10" i="44"/>
  <c r="D10" i="44"/>
  <c r="N9" i="44"/>
  <c r="O9" i="44"/>
  <c r="N8" i="44"/>
  <c r="O8" i="44" s="1"/>
  <c r="N7" i="44"/>
  <c r="O7" i="44"/>
  <c r="N6" i="44"/>
  <c r="O6" i="44" s="1"/>
  <c r="M5" i="44"/>
  <c r="L5" i="44"/>
  <c r="K5" i="44"/>
  <c r="J5" i="44"/>
  <c r="I5" i="44"/>
  <c r="H5" i="44"/>
  <c r="N5" i="44" s="1"/>
  <c r="O5" i="44" s="1"/>
  <c r="G5" i="44"/>
  <c r="F5" i="44"/>
  <c r="E5" i="44"/>
  <c r="D5" i="44"/>
  <c r="N29" i="43"/>
  <c r="O29" i="43" s="1"/>
  <c r="M28" i="43"/>
  <c r="L28" i="43"/>
  <c r="K28" i="43"/>
  <c r="J28" i="43"/>
  <c r="I28" i="43"/>
  <c r="H28" i="43"/>
  <c r="H30" i="43" s="1"/>
  <c r="G28" i="43"/>
  <c r="F28" i="43"/>
  <c r="E28" i="43"/>
  <c r="D28" i="43"/>
  <c r="N27" i="43"/>
  <c r="O27" i="43" s="1"/>
  <c r="N26" i="43"/>
  <c r="O26" i="43" s="1"/>
  <c r="N25" i="43"/>
  <c r="O25" i="43"/>
  <c r="N24" i="43"/>
  <c r="O24" i="43"/>
  <c r="M23" i="43"/>
  <c r="L23" i="43"/>
  <c r="K23" i="43"/>
  <c r="J23" i="43"/>
  <c r="I23" i="43"/>
  <c r="N23" i="43" s="1"/>
  <c r="O23" i="43" s="1"/>
  <c r="H23" i="43"/>
  <c r="G23" i="43"/>
  <c r="F23" i="43"/>
  <c r="E23" i="43"/>
  <c r="D23" i="43"/>
  <c r="N22" i="43"/>
  <c r="O22" i="43"/>
  <c r="M21" i="43"/>
  <c r="L21" i="43"/>
  <c r="K21" i="43"/>
  <c r="J21" i="43"/>
  <c r="I21" i="43"/>
  <c r="N21" i="43" s="1"/>
  <c r="O21" i="43" s="1"/>
  <c r="H21" i="43"/>
  <c r="G21" i="43"/>
  <c r="F21" i="43"/>
  <c r="E21" i="43"/>
  <c r="D21" i="43"/>
  <c r="N20" i="43"/>
  <c r="O20" i="43"/>
  <c r="M19" i="43"/>
  <c r="L19" i="43"/>
  <c r="K19" i="43"/>
  <c r="J19" i="43"/>
  <c r="I19" i="43"/>
  <c r="N19" i="43" s="1"/>
  <c r="O19" i="43" s="1"/>
  <c r="H19" i="43"/>
  <c r="G19" i="43"/>
  <c r="F19" i="43"/>
  <c r="E19" i="43"/>
  <c r="D19" i="43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 s="1"/>
  <c r="N14" i="43"/>
  <c r="O14" i="43"/>
  <c r="M13" i="43"/>
  <c r="M30" i="43" s="1"/>
  <c r="L13" i="43"/>
  <c r="K13" i="43"/>
  <c r="J13" i="43"/>
  <c r="I13" i="43"/>
  <c r="H13" i="43"/>
  <c r="G13" i="43"/>
  <c r="F13" i="43"/>
  <c r="N13" i="43" s="1"/>
  <c r="O13" i="43" s="1"/>
  <c r="E13" i="43"/>
  <c r="D13" i="43"/>
  <c r="N12" i="43"/>
  <c r="O12" i="43"/>
  <c r="N11" i="43"/>
  <c r="O11" i="43" s="1"/>
  <c r="N10" i="43"/>
  <c r="O10" i="43" s="1"/>
  <c r="M9" i="43"/>
  <c r="L9" i="43"/>
  <c r="K9" i="43"/>
  <c r="J9" i="43"/>
  <c r="J30" i="43" s="1"/>
  <c r="I9" i="43"/>
  <c r="H9" i="43"/>
  <c r="G9" i="43"/>
  <c r="F9" i="43"/>
  <c r="E9" i="43"/>
  <c r="E30" i="43" s="1"/>
  <c r="D9" i="43"/>
  <c r="N8" i="43"/>
  <c r="O8" i="43" s="1"/>
  <c r="N7" i="43"/>
  <c r="O7" i="43"/>
  <c r="N6" i="43"/>
  <c r="O6" i="43"/>
  <c r="M5" i="43"/>
  <c r="L5" i="43"/>
  <c r="K5" i="43"/>
  <c r="J5" i="43"/>
  <c r="I5" i="43"/>
  <c r="N5" i="43" s="1"/>
  <c r="O5" i="43" s="1"/>
  <c r="H5" i="43"/>
  <c r="G5" i="43"/>
  <c r="F5" i="43"/>
  <c r="E5" i="43"/>
  <c r="D5" i="43"/>
  <c r="N29" i="42"/>
  <c r="O29" i="42"/>
  <c r="M28" i="42"/>
  <c r="L28" i="42"/>
  <c r="K28" i="42"/>
  <c r="J28" i="42"/>
  <c r="I28" i="42"/>
  <c r="N28" i="42" s="1"/>
  <c r="O28" i="42" s="1"/>
  <c r="H28" i="42"/>
  <c r="G28" i="42"/>
  <c r="F28" i="42"/>
  <c r="E28" i="42"/>
  <c r="D28" i="42"/>
  <c r="N27" i="42"/>
  <c r="O27" i="42"/>
  <c r="N26" i="42"/>
  <c r="O26" i="42" s="1"/>
  <c r="N25" i="42"/>
  <c r="O25" i="42"/>
  <c r="N24" i="42"/>
  <c r="O24" i="42" s="1"/>
  <c r="M23" i="42"/>
  <c r="L23" i="42"/>
  <c r="K23" i="42"/>
  <c r="J23" i="42"/>
  <c r="I23" i="42"/>
  <c r="H23" i="42"/>
  <c r="N23" i="42" s="1"/>
  <c r="O23" i="42" s="1"/>
  <c r="G23" i="42"/>
  <c r="F23" i="42"/>
  <c r="E23" i="42"/>
  <c r="D23" i="42"/>
  <c r="N22" i="42"/>
  <c r="O22" i="42" s="1"/>
  <c r="M21" i="42"/>
  <c r="L21" i="42"/>
  <c r="K21" i="42"/>
  <c r="J21" i="42"/>
  <c r="I21" i="42"/>
  <c r="H21" i="42"/>
  <c r="N21" i="42" s="1"/>
  <c r="O21" i="42" s="1"/>
  <c r="G21" i="42"/>
  <c r="F21" i="42"/>
  <c r="E21" i="42"/>
  <c r="D21" i="42"/>
  <c r="N20" i="42"/>
  <c r="O20" i="42" s="1"/>
  <c r="M19" i="42"/>
  <c r="L19" i="42"/>
  <c r="K19" i="42"/>
  <c r="J19" i="42"/>
  <c r="I19" i="42"/>
  <c r="H19" i="42"/>
  <c r="N19" i="42" s="1"/>
  <c r="O19" i="42" s="1"/>
  <c r="G19" i="42"/>
  <c r="F19" i="42"/>
  <c r="E19" i="42"/>
  <c r="D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/>
  <c r="M13" i="42"/>
  <c r="L13" i="42"/>
  <c r="L30" i="42" s="1"/>
  <c r="K13" i="42"/>
  <c r="J13" i="42"/>
  <c r="I13" i="42"/>
  <c r="H13" i="42"/>
  <c r="G13" i="42"/>
  <c r="G30" i="42" s="1"/>
  <c r="F13" i="42"/>
  <c r="E13" i="42"/>
  <c r="D13" i="42"/>
  <c r="N12" i="42"/>
  <c r="O12" i="42"/>
  <c r="N11" i="42"/>
  <c r="O11" i="42"/>
  <c r="N10" i="42"/>
  <c r="O10" i="42" s="1"/>
  <c r="M9" i="42"/>
  <c r="L9" i="42"/>
  <c r="K9" i="42"/>
  <c r="K30" i="42" s="1"/>
  <c r="J9" i="42"/>
  <c r="I9" i="42"/>
  <c r="H9" i="42"/>
  <c r="G9" i="42"/>
  <c r="F9" i="42"/>
  <c r="E9" i="42"/>
  <c r="D9" i="42"/>
  <c r="N9" i="42" s="1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N5" i="42" s="1"/>
  <c r="O5" i="42" s="1"/>
  <c r="G5" i="42"/>
  <c r="F5" i="42"/>
  <c r="E5" i="42"/>
  <c r="D5" i="42"/>
  <c r="N33" i="41"/>
  <c r="O33" i="41" s="1"/>
  <c r="N32" i="41"/>
  <c r="O32" i="41" s="1"/>
  <c r="N31" i="41"/>
  <c r="O31" i="41"/>
  <c r="M30" i="41"/>
  <c r="L30" i="41"/>
  <c r="K30" i="41"/>
  <c r="J30" i="41"/>
  <c r="I30" i="41"/>
  <c r="H30" i="41"/>
  <c r="G30" i="41"/>
  <c r="F30" i="41"/>
  <c r="E30" i="41"/>
  <c r="D30" i="41"/>
  <c r="N29" i="41"/>
  <c r="O29" i="41"/>
  <c r="N28" i="41"/>
  <c r="O28" i="41"/>
  <c r="N27" i="41"/>
  <c r="O27" i="41" s="1"/>
  <c r="N26" i="41"/>
  <c r="O26" i="41"/>
  <c r="M25" i="41"/>
  <c r="L25" i="41"/>
  <c r="K25" i="41"/>
  <c r="J25" i="41"/>
  <c r="I25" i="41"/>
  <c r="H25" i="41"/>
  <c r="G25" i="41"/>
  <c r="F25" i="41"/>
  <c r="N25" i="41" s="1"/>
  <c r="O25" i="41" s="1"/>
  <c r="E25" i="41"/>
  <c r="D25" i="41"/>
  <c r="N24" i="41"/>
  <c r="O24" i="41"/>
  <c r="M23" i="41"/>
  <c r="L23" i="41"/>
  <c r="K23" i="41"/>
  <c r="J23" i="41"/>
  <c r="I23" i="41"/>
  <c r="H23" i="41"/>
  <c r="G23" i="41"/>
  <c r="F23" i="41"/>
  <c r="N23" i="41" s="1"/>
  <c r="O23" i="41" s="1"/>
  <c r="E23" i="41"/>
  <c r="D23" i="41"/>
  <c r="N22" i="41"/>
  <c r="O22" i="41"/>
  <c r="M21" i="41"/>
  <c r="L21" i="41"/>
  <c r="K21" i="41"/>
  <c r="J21" i="41"/>
  <c r="I21" i="41"/>
  <c r="H21" i="41"/>
  <c r="G21" i="41"/>
  <c r="F21" i="41"/>
  <c r="N21" i="41" s="1"/>
  <c r="O21" i="41" s="1"/>
  <c r="E21" i="41"/>
  <c r="D21" i="41"/>
  <c r="N20" i="41"/>
  <c r="O20" i="41"/>
  <c r="M19" i="41"/>
  <c r="M34" i="41" s="1"/>
  <c r="L19" i="41"/>
  <c r="K19" i="41"/>
  <c r="J19" i="41"/>
  <c r="I19" i="41"/>
  <c r="H19" i="41"/>
  <c r="G19" i="41"/>
  <c r="F19" i="41"/>
  <c r="F34" i="41" s="1"/>
  <c r="E19" i="41"/>
  <c r="D19" i="41"/>
  <c r="N18" i="41"/>
  <c r="O18" i="41"/>
  <c r="N17" i="41"/>
  <c r="O17" i="41" s="1"/>
  <c r="N16" i="41"/>
  <c r="O16" i="41" s="1"/>
  <c r="N15" i="41"/>
  <c r="O15" i="41"/>
  <c r="M14" i="41"/>
  <c r="L14" i="41"/>
  <c r="L34" i="41" s="1"/>
  <c r="K14" i="41"/>
  <c r="J14" i="41"/>
  <c r="I14" i="41"/>
  <c r="H14" i="41"/>
  <c r="G14" i="41"/>
  <c r="N14" i="41" s="1"/>
  <c r="O14" i="41" s="1"/>
  <c r="F14" i="41"/>
  <c r="E14" i="41"/>
  <c r="D14" i="41"/>
  <c r="N13" i="41"/>
  <c r="O13" i="41"/>
  <c r="N12" i="41"/>
  <c r="O12" i="4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10" i="41" s="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J34" i="41" s="1"/>
  <c r="I5" i="41"/>
  <c r="H5" i="41"/>
  <c r="G5" i="41"/>
  <c r="F5" i="41"/>
  <c r="E5" i="41"/>
  <c r="E34" i="41" s="1"/>
  <c r="D5" i="41"/>
  <c r="N29" i="40"/>
  <c r="O29" i="40" s="1"/>
  <c r="M28" i="40"/>
  <c r="L28" i="40"/>
  <c r="K28" i="40"/>
  <c r="J28" i="40"/>
  <c r="I28" i="40"/>
  <c r="H28" i="40"/>
  <c r="G28" i="40"/>
  <c r="F28" i="40"/>
  <c r="E28" i="40"/>
  <c r="E30" i="40" s="1"/>
  <c r="D28" i="40"/>
  <c r="N27" i="40"/>
  <c r="O27" i="40" s="1"/>
  <c r="N26" i="40"/>
  <c r="O26" i="40"/>
  <c r="N25" i="40"/>
  <c r="O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3" i="40" s="1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1" i="40" s="1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9" i="40" s="1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7" i="40" s="1"/>
  <c r="O17" i="40" s="1"/>
  <c r="N16" i="40"/>
  <c r="O16" i="40" s="1"/>
  <c r="N15" i="40"/>
  <c r="O15" i="40"/>
  <c r="N14" i="40"/>
  <c r="O14" i="40" s="1"/>
  <c r="M13" i="40"/>
  <c r="L13" i="40"/>
  <c r="K13" i="40"/>
  <c r="J13" i="40"/>
  <c r="I13" i="40"/>
  <c r="H13" i="40"/>
  <c r="N13" i="40" s="1"/>
  <c r="O13" i="40" s="1"/>
  <c r="G13" i="40"/>
  <c r="F13" i="40"/>
  <c r="E13" i="40"/>
  <c r="D13" i="40"/>
  <c r="N12" i="40"/>
  <c r="O12" i="40" s="1"/>
  <c r="N11" i="40"/>
  <c r="O11" i="40" s="1"/>
  <c r="N10" i="40"/>
  <c r="O10" i="40"/>
  <c r="M9" i="40"/>
  <c r="L9" i="40"/>
  <c r="K9" i="40"/>
  <c r="J9" i="40"/>
  <c r="I9" i="40"/>
  <c r="H9" i="40"/>
  <c r="G9" i="40"/>
  <c r="G30" i="40" s="1"/>
  <c r="F9" i="40"/>
  <c r="E9" i="40"/>
  <c r="D9" i="40"/>
  <c r="N8" i="40"/>
  <c r="O8" i="40"/>
  <c r="N7" i="40"/>
  <c r="O7" i="40"/>
  <c r="N6" i="40"/>
  <c r="O6" i="40" s="1"/>
  <c r="M5" i="40"/>
  <c r="L5" i="40"/>
  <c r="K5" i="40"/>
  <c r="K30" i="40" s="1"/>
  <c r="J5" i="40"/>
  <c r="I5" i="40"/>
  <c r="H5" i="40"/>
  <c r="G5" i="40"/>
  <c r="F5" i="40"/>
  <c r="E5" i="40"/>
  <c r="D5" i="40"/>
  <c r="D30" i="40" s="1"/>
  <c r="D5" i="38"/>
  <c r="D33" i="38" s="1"/>
  <c r="E5" i="38"/>
  <c r="E33" i="38" s="1"/>
  <c r="F5" i="38"/>
  <c r="F33" i="38" s="1"/>
  <c r="G5" i="38"/>
  <c r="G33" i="38" s="1"/>
  <c r="H5" i="38"/>
  <c r="I5" i="38"/>
  <c r="J5" i="38"/>
  <c r="K5" i="38"/>
  <c r="L5" i="38"/>
  <c r="M5" i="38"/>
  <c r="M33" i="38" s="1"/>
  <c r="N6" i="38"/>
  <c r="O6" i="38" s="1"/>
  <c r="N7" i="38"/>
  <c r="O7" i="38"/>
  <c r="N8" i="38"/>
  <c r="O8" i="38" s="1"/>
  <c r="N9" i="38"/>
  <c r="O9" i="38" s="1"/>
  <c r="D10" i="38"/>
  <c r="E10" i="38"/>
  <c r="N10" i="38" s="1"/>
  <c r="O10" i="38" s="1"/>
  <c r="F10" i="38"/>
  <c r="G10" i="38"/>
  <c r="H10" i="38"/>
  <c r="H33" i="38" s="1"/>
  <c r="I10" i="38"/>
  <c r="J10" i="38"/>
  <c r="J33" i="38" s="1"/>
  <c r="K10" i="38"/>
  <c r="L10" i="38"/>
  <c r="M10" i="38"/>
  <c r="N11" i="38"/>
  <c r="O11" i="38"/>
  <c r="N12" i="38"/>
  <c r="O12" i="38"/>
  <c r="N13" i="38"/>
  <c r="O13" i="38" s="1"/>
  <c r="D14" i="38"/>
  <c r="E14" i="38"/>
  <c r="N14" i="38"/>
  <c r="O14" i="38" s="1"/>
  <c r="F14" i="38"/>
  <c r="G14" i="38"/>
  <c r="H14" i="38"/>
  <c r="I14" i="38"/>
  <c r="J14" i="38"/>
  <c r="K14" i="38"/>
  <c r="L14" i="38"/>
  <c r="L33" i="38" s="1"/>
  <c r="M14" i="38"/>
  <c r="N15" i="38"/>
  <c r="O15" i="38"/>
  <c r="N16" i="38"/>
  <c r="O16" i="38"/>
  <c r="N17" i="38"/>
  <c r="O17" i="38"/>
  <c r="N18" i="38"/>
  <c r="O18" i="38" s="1"/>
  <c r="D19" i="38"/>
  <c r="E19" i="38"/>
  <c r="N19" i="38"/>
  <c r="O19" i="38" s="1"/>
  <c r="F19" i="38"/>
  <c r="G19" i="38"/>
  <c r="H19" i="38"/>
  <c r="I19" i="38"/>
  <c r="J19" i="38"/>
  <c r="K19" i="38"/>
  <c r="K33" i="38" s="1"/>
  <c r="L19" i="38"/>
  <c r="M19" i="38"/>
  <c r="N20" i="38"/>
  <c r="O20" i="38"/>
  <c r="D21" i="38"/>
  <c r="N21" i="38" s="1"/>
  <c r="O21" i="38" s="1"/>
  <c r="E21" i="38"/>
  <c r="F21" i="38"/>
  <c r="G21" i="38"/>
  <c r="H21" i="38"/>
  <c r="I21" i="38"/>
  <c r="J21" i="38"/>
  <c r="K21" i="38"/>
  <c r="L21" i="38"/>
  <c r="M21" i="38"/>
  <c r="N22" i="38"/>
  <c r="O22" i="38" s="1"/>
  <c r="D23" i="38"/>
  <c r="E23" i="38"/>
  <c r="N23" i="38" s="1"/>
  <c r="O23" i="38" s="1"/>
  <c r="F23" i="38"/>
  <c r="G23" i="38"/>
  <c r="H23" i="38"/>
  <c r="I23" i="38"/>
  <c r="J23" i="38"/>
  <c r="K23" i="38"/>
  <c r="L23" i="38"/>
  <c r="M23" i="38"/>
  <c r="N24" i="38"/>
  <c r="O24" i="38"/>
  <c r="D25" i="38"/>
  <c r="E25" i="38"/>
  <c r="N25" i="38" s="1"/>
  <c r="O25" i="38" s="1"/>
  <c r="F25" i="38"/>
  <c r="G25" i="38"/>
  <c r="H25" i="38"/>
  <c r="I25" i="38"/>
  <c r="J25" i="38"/>
  <c r="K25" i="38"/>
  <c r="L25" i="38"/>
  <c r="M25" i="38"/>
  <c r="N26" i="38"/>
  <c r="O26" i="38"/>
  <c r="N27" i="38"/>
  <c r="O27" i="38"/>
  <c r="N28" i="38"/>
  <c r="O28" i="38" s="1"/>
  <c r="N29" i="38"/>
  <c r="O29" i="38"/>
  <c r="D30" i="38"/>
  <c r="N30" i="38" s="1"/>
  <c r="O30" i="38" s="1"/>
  <c r="E30" i="38"/>
  <c r="F30" i="38"/>
  <c r="G30" i="38"/>
  <c r="H30" i="38"/>
  <c r="I30" i="38"/>
  <c r="J30" i="38"/>
  <c r="K30" i="38"/>
  <c r="L30" i="38"/>
  <c r="M30" i="38"/>
  <c r="N31" i="38"/>
  <c r="O31" i="38" s="1"/>
  <c r="N32" i="38"/>
  <c r="O32" i="38" s="1"/>
  <c r="I33" i="38"/>
  <c r="D5" i="33"/>
  <c r="E5" i="33"/>
  <c r="E32" i="33" s="1"/>
  <c r="F5" i="33"/>
  <c r="G5" i="33"/>
  <c r="H5" i="33"/>
  <c r="I5" i="33"/>
  <c r="J5" i="33"/>
  <c r="K5" i="33"/>
  <c r="N5" i="33" s="1"/>
  <c r="O5" i="33" s="1"/>
  <c r="L5" i="33"/>
  <c r="L32" i="33" s="1"/>
  <c r="M5" i="33"/>
  <c r="N6" i="33"/>
  <c r="O6" i="33"/>
  <c r="N7" i="33"/>
  <c r="O7" i="33" s="1"/>
  <c r="N8" i="33"/>
  <c r="O8" i="33" s="1"/>
  <c r="D9" i="33"/>
  <c r="N9" i="33" s="1"/>
  <c r="O9" i="33" s="1"/>
  <c r="E9" i="33"/>
  <c r="F9" i="33"/>
  <c r="F32" i="33"/>
  <c r="G9" i="33"/>
  <c r="H9" i="33"/>
  <c r="I9" i="33"/>
  <c r="I32" i="33" s="1"/>
  <c r="J9" i="33"/>
  <c r="J32" i="33" s="1"/>
  <c r="K9" i="33"/>
  <c r="L9" i="33"/>
  <c r="M9" i="33"/>
  <c r="N10" i="33"/>
  <c r="O10" i="33" s="1"/>
  <c r="N11" i="33"/>
  <c r="O11" i="33"/>
  <c r="N12" i="33"/>
  <c r="O12" i="33"/>
  <c r="D13" i="33"/>
  <c r="N13" i="33" s="1"/>
  <c r="O13" i="33" s="1"/>
  <c r="E13" i="33"/>
  <c r="F13" i="33"/>
  <c r="G13" i="33"/>
  <c r="H13" i="33"/>
  <c r="I13" i="33"/>
  <c r="J13" i="33"/>
  <c r="K13" i="33"/>
  <c r="L13" i="33"/>
  <c r="M13" i="33"/>
  <c r="M32" i="33" s="1"/>
  <c r="N14" i="33"/>
  <c r="O14" i="33" s="1"/>
  <c r="N15" i="33"/>
  <c r="O15" i="33"/>
  <c r="N16" i="33"/>
  <c r="O16" i="33" s="1"/>
  <c r="N17" i="33"/>
  <c r="O17" i="33" s="1"/>
  <c r="N18" i="33"/>
  <c r="O18" i="33"/>
  <c r="D19" i="33"/>
  <c r="N19" i="33" s="1"/>
  <c r="O19" i="33" s="1"/>
  <c r="E19" i="33"/>
  <c r="F19" i="33"/>
  <c r="G19" i="33"/>
  <c r="H19" i="33"/>
  <c r="I19" i="33"/>
  <c r="J19" i="33"/>
  <c r="K19" i="33"/>
  <c r="L19" i="33"/>
  <c r="M19" i="33"/>
  <c r="N20" i="33"/>
  <c r="O20" i="33"/>
  <c r="N21" i="33"/>
  <c r="O21" i="33" s="1"/>
  <c r="D22" i="33"/>
  <c r="E22" i="33"/>
  <c r="F22" i="33"/>
  <c r="G22" i="33"/>
  <c r="H22" i="33"/>
  <c r="I22" i="33"/>
  <c r="J22" i="33"/>
  <c r="K22" i="33"/>
  <c r="N22" i="33" s="1"/>
  <c r="O22" i="33" s="1"/>
  <c r="L22" i="33"/>
  <c r="M22" i="33"/>
  <c r="N23" i="33"/>
  <c r="O23" i="33" s="1"/>
  <c r="D24" i="33"/>
  <c r="N24" i="33" s="1"/>
  <c r="O24" i="33" s="1"/>
  <c r="E24" i="33"/>
  <c r="F24" i="33"/>
  <c r="G24" i="33"/>
  <c r="H24" i="33"/>
  <c r="I24" i="33"/>
  <c r="J24" i="33"/>
  <c r="K24" i="33"/>
  <c r="L24" i="33"/>
  <c r="M24" i="33"/>
  <c r="N25" i="33"/>
  <c r="O25" i="33" s="1"/>
  <c r="N26" i="33"/>
  <c r="O26" i="33" s="1"/>
  <c r="N27" i="33"/>
  <c r="O27" i="33"/>
  <c r="N28" i="33"/>
  <c r="O28" i="33"/>
  <c r="D29" i="33"/>
  <c r="N29" i="33" s="1"/>
  <c r="O29" i="33" s="1"/>
  <c r="E29" i="33"/>
  <c r="F29" i="33"/>
  <c r="G29" i="33"/>
  <c r="H29" i="33"/>
  <c r="I29" i="33"/>
  <c r="J29" i="33"/>
  <c r="K29" i="33"/>
  <c r="L29" i="33"/>
  <c r="M29" i="33"/>
  <c r="N30" i="33"/>
  <c r="O30" i="33" s="1"/>
  <c r="N31" i="33"/>
  <c r="O31" i="33" s="1"/>
  <c r="H32" i="33"/>
  <c r="D5" i="34"/>
  <c r="D33" i="34" s="1"/>
  <c r="N5" i="34"/>
  <c r="O5" i="34" s="1"/>
  <c r="E5" i="34"/>
  <c r="F5" i="34"/>
  <c r="G5" i="34"/>
  <c r="H5" i="34"/>
  <c r="I5" i="34"/>
  <c r="J5" i="34"/>
  <c r="J33" i="34" s="1"/>
  <c r="K5" i="34"/>
  <c r="K33" i="34" s="1"/>
  <c r="L5" i="34"/>
  <c r="M5" i="34"/>
  <c r="N6" i="34"/>
  <c r="O6" i="34"/>
  <c r="N7" i="34"/>
  <c r="O7" i="34" s="1"/>
  <c r="N8" i="34"/>
  <c r="O8" i="34" s="1"/>
  <c r="D9" i="34"/>
  <c r="N9" i="34" s="1"/>
  <c r="O9" i="34" s="1"/>
  <c r="E9" i="34"/>
  <c r="F9" i="34"/>
  <c r="F33" i="34" s="1"/>
  <c r="G9" i="34"/>
  <c r="H9" i="34"/>
  <c r="H33" i="34" s="1"/>
  <c r="I9" i="34"/>
  <c r="I33" i="34" s="1"/>
  <c r="J9" i="34"/>
  <c r="K9" i="34"/>
  <c r="L9" i="34"/>
  <c r="M9" i="34"/>
  <c r="M33" i="34" s="1"/>
  <c r="N10" i="34"/>
  <c r="O10" i="34" s="1"/>
  <c r="N11" i="34"/>
  <c r="O11" i="34"/>
  <c r="N12" i="34"/>
  <c r="O12" i="34" s="1"/>
  <c r="D13" i="34"/>
  <c r="E13" i="34"/>
  <c r="N13" i="34" s="1"/>
  <c r="O13" i="34" s="1"/>
  <c r="F13" i="34"/>
  <c r="G13" i="34"/>
  <c r="H13" i="34"/>
  <c r="I13" i="34"/>
  <c r="J13" i="34"/>
  <c r="K13" i="34"/>
  <c r="L13" i="34"/>
  <c r="L33" i="34" s="1"/>
  <c r="M13" i="34"/>
  <c r="N14" i="34"/>
  <c r="O14" i="34" s="1"/>
  <c r="N15" i="34"/>
  <c r="O15" i="34"/>
  <c r="N16" i="34"/>
  <c r="O16" i="34"/>
  <c r="N17" i="34"/>
  <c r="O17" i="34" s="1"/>
  <c r="N18" i="34"/>
  <c r="O18" i="34"/>
  <c r="D19" i="34"/>
  <c r="N19" i="34" s="1"/>
  <c r="O19" i="34" s="1"/>
  <c r="E19" i="34"/>
  <c r="F19" i="34"/>
  <c r="G19" i="34"/>
  <c r="H19" i="34"/>
  <c r="I19" i="34"/>
  <c r="J19" i="34"/>
  <c r="K19" i="34"/>
  <c r="L19" i="34"/>
  <c r="M19" i="34"/>
  <c r="N20" i="34"/>
  <c r="O20" i="34" s="1"/>
  <c r="D21" i="34"/>
  <c r="N21" i="34" s="1"/>
  <c r="O21" i="34" s="1"/>
  <c r="E21" i="34"/>
  <c r="F21" i="34"/>
  <c r="G21" i="34"/>
  <c r="H21" i="34"/>
  <c r="I21" i="34"/>
  <c r="J21" i="34"/>
  <c r="K21" i="34"/>
  <c r="L21" i="34"/>
  <c r="M21" i="34"/>
  <c r="N22" i="34"/>
  <c r="O22" i="34" s="1"/>
  <c r="N23" i="34"/>
  <c r="O23" i="34"/>
  <c r="D24" i="34"/>
  <c r="E24" i="34"/>
  <c r="F24" i="34"/>
  <c r="G24" i="34"/>
  <c r="H24" i="34"/>
  <c r="N24" i="34" s="1"/>
  <c r="O24" i="34" s="1"/>
  <c r="I24" i="34"/>
  <c r="J24" i="34"/>
  <c r="K24" i="34"/>
  <c r="L24" i="34"/>
  <c r="M24" i="34"/>
  <c r="N25" i="34"/>
  <c r="O25" i="34"/>
  <c r="D26" i="34"/>
  <c r="E26" i="34"/>
  <c r="F26" i="34"/>
  <c r="G26" i="34"/>
  <c r="N26" i="34"/>
  <c r="O26" i="34" s="1"/>
  <c r="H26" i="34"/>
  <c r="I26" i="34"/>
  <c r="J26" i="34"/>
  <c r="K26" i="34"/>
  <c r="L26" i="34"/>
  <c r="M26" i="34"/>
  <c r="N27" i="34"/>
  <c r="O27" i="34" s="1"/>
  <c r="N28" i="34"/>
  <c r="O28" i="34"/>
  <c r="N29" i="34"/>
  <c r="O29" i="34" s="1"/>
  <c r="N30" i="34"/>
  <c r="O30" i="34" s="1"/>
  <c r="D31" i="34"/>
  <c r="E31" i="34"/>
  <c r="F31" i="34"/>
  <c r="G31" i="34"/>
  <c r="N31" i="34" s="1"/>
  <c r="O31" i="34" s="1"/>
  <c r="H31" i="34"/>
  <c r="I31" i="34"/>
  <c r="J31" i="34"/>
  <c r="K31" i="34"/>
  <c r="L31" i="34"/>
  <c r="M31" i="34"/>
  <c r="N32" i="34"/>
  <c r="O32" i="34"/>
  <c r="E33" i="34"/>
  <c r="D5" i="35"/>
  <c r="N5" i="35" s="1"/>
  <c r="O5" i="35" s="1"/>
  <c r="E5" i="35"/>
  <c r="F5" i="35"/>
  <c r="G5" i="35"/>
  <c r="H5" i="35"/>
  <c r="I5" i="35"/>
  <c r="I33" i="35" s="1"/>
  <c r="J5" i="35"/>
  <c r="K5" i="35"/>
  <c r="L5" i="35"/>
  <c r="M5" i="35"/>
  <c r="N6" i="35"/>
  <c r="O6" i="35" s="1"/>
  <c r="N7" i="35"/>
  <c r="O7" i="35" s="1"/>
  <c r="N8" i="35"/>
  <c r="O8" i="35"/>
  <c r="N9" i="35"/>
  <c r="O9" i="35"/>
  <c r="D10" i="35"/>
  <c r="N10" i="35" s="1"/>
  <c r="O10" i="35" s="1"/>
  <c r="E10" i="35"/>
  <c r="F10" i="35"/>
  <c r="F33" i="35" s="1"/>
  <c r="G10" i="35"/>
  <c r="H10" i="35"/>
  <c r="I10" i="35"/>
  <c r="J10" i="35"/>
  <c r="K10" i="35"/>
  <c r="L10" i="35"/>
  <c r="M10" i="35"/>
  <c r="N11" i="35"/>
  <c r="O11" i="35" s="1"/>
  <c r="N12" i="35"/>
  <c r="O12" i="35"/>
  <c r="N13" i="35"/>
  <c r="O13" i="35" s="1"/>
  <c r="D14" i="35"/>
  <c r="E14" i="35"/>
  <c r="F14" i="35"/>
  <c r="G14" i="35"/>
  <c r="N14" i="35"/>
  <c r="O14" i="35" s="1"/>
  <c r="H14" i="35"/>
  <c r="I14" i="35"/>
  <c r="J14" i="35"/>
  <c r="J33" i="35"/>
  <c r="K14" i="35"/>
  <c r="K33" i="35" s="1"/>
  <c r="L14" i="35"/>
  <c r="M14" i="35"/>
  <c r="N15" i="35"/>
  <c r="O15" i="35"/>
  <c r="N16" i="35"/>
  <c r="O16" i="35" s="1"/>
  <c r="N17" i="35"/>
  <c r="O17" i="35" s="1"/>
  <c r="N18" i="35"/>
  <c r="O18" i="35"/>
  <c r="D19" i="35"/>
  <c r="N19" i="35" s="1"/>
  <c r="O19" i="35" s="1"/>
  <c r="E19" i="35"/>
  <c r="F19" i="35"/>
  <c r="G19" i="35"/>
  <c r="H19" i="35"/>
  <c r="H33" i="35" s="1"/>
  <c r="I19" i="35"/>
  <c r="J19" i="35"/>
  <c r="K19" i="35"/>
  <c r="L19" i="35"/>
  <c r="M19" i="35"/>
  <c r="N20" i="35"/>
  <c r="O20" i="35"/>
  <c r="D21" i="35"/>
  <c r="N21" i="35" s="1"/>
  <c r="O21" i="35" s="1"/>
  <c r="E21" i="35"/>
  <c r="F21" i="35"/>
  <c r="G21" i="35"/>
  <c r="H21" i="35"/>
  <c r="I21" i="35"/>
  <c r="J21" i="35"/>
  <c r="K21" i="35"/>
  <c r="L21" i="35"/>
  <c r="M21" i="35"/>
  <c r="N22" i="35"/>
  <c r="O22" i="35" s="1"/>
  <c r="N23" i="35"/>
  <c r="O23" i="35"/>
  <c r="D24" i="35"/>
  <c r="N24" i="35" s="1"/>
  <c r="O24" i="35" s="1"/>
  <c r="E24" i="35"/>
  <c r="F24" i="35"/>
  <c r="G24" i="35"/>
  <c r="G33" i="35" s="1"/>
  <c r="H24" i="35"/>
  <c r="I24" i="35"/>
  <c r="J24" i="35"/>
  <c r="K24" i="35"/>
  <c r="L24" i="35"/>
  <c r="M24" i="35"/>
  <c r="N25" i="35"/>
  <c r="O25" i="35" s="1"/>
  <c r="D26" i="35"/>
  <c r="E26" i="35"/>
  <c r="F26" i="35"/>
  <c r="G26" i="35"/>
  <c r="N26" i="35" s="1"/>
  <c r="O26" i="35" s="1"/>
  <c r="H26" i="35"/>
  <c r="I26" i="35"/>
  <c r="J26" i="35"/>
  <c r="K26" i="35"/>
  <c r="L26" i="35"/>
  <c r="L33" i="35" s="1"/>
  <c r="M26" i="35"/>
  <c r="N27" i="35"/>
  <c r="O27" i="35" s="1"/>
  <c r="N28" i="35"/>
  <c r="O28" i="35"/>
  <c r="N29" i="35"/>
  <c r="O29" i="35" s="1"/>
  <c r="N30" i="35"/>
  <c r="O30" i="35" s="1"/>
  <c r="D31" i="35"/>
  <c r="E31" i="35"/>
  <c r="N31" i="35" s="1"/>
  <c r="O31" i="35" s="1"/>
  <c r="F31" i="35"/>
  <c r="G31" i="35"/>
  <c r="H31" i="35"/>
  <c r="I31" i="35"/>
  <c r="J31" i="35"/>
  <c r="K31" i="35"/>
  <c r="L31" i="35"/>
  <c r="M31" i="35"/>
  <c r="N32" i="35"/>
  <c r="O32" i="35"/>
  <c r="E33" i="35"/>
  <c r="M33" i="35"/>
  <c r="D5" i="36"/>
  <c r="N5" i="36" s="1"/>
  <c r="O5" i="36" s="1"/>
  <c r="E5" i="36"/>
  <c r="F5" i="36"/>
  <c r="G5" i="36"/>
  <c r="H5" i="36"/>
  <c r="H31" i="36" s="1"/>
  <c r="I5" i="36"/>
  <c r="J5" i="36"/>
  <c r="K5" i="36"/>
  <c r="L5" i="36"/>
  <c r="M5" i="36"/>
  <c r="M31" i="36" s="1"/>
  <c r="N6" i="36"/>
  <c r="O6" i="36" s="1"/>
  <c r="N7" i="36"/>
  <c r="O7" i="36" s="1"/>
  <c r="N8" i="36"/>
  <c r="O8" i="36" s="1"/>
  <c r="D9" i="36"/>
  <c r="D31" i="36" s="1"/>
  <c r="E9" i="36"/>
  <c r="F9" i="36"/>
  <c r="G9" i="36"/>
  <c r="N9" i="36"/>
  <c r="O9" i="36" s="1"/>
  <c r="H9" i="36"/>
  <c r="I9" i="36"/>
  <c r="J9" i="36"/>
  <c r="K9" i="36"/>
  <c r="K31" i="36"/>
  <c r="L9" i="36"/>
  <c r="M9" i="36"/>
  <c r="N10" i="36"/>
  <c r="O10" i="36" s="1"/>
  <c r="N11" i="36"/>
  <c r="O11" i="36" s="1"/>
  <c r="N12" i="36"/>
  <c r="O12" i="36" s="1"/>
  <c r="D13" i="36"/>
  <c r="E13" i="36"/>
  <c r="N13" i="36" s="1"/>
  <c r="O13" i="36" s="1"/>
  <c r="F13" i="36"/>
  <c r="F31" i="36" s="1"/>
  <c r="G13" i="36"/>
  <c r="H13" i="36"/>
  <c r="I13" i="36"/>
  <c r="J13" i="36"/>
  <c r="J31" i="36" s="1"/>
  <c r="K13" i="36"/>
  <c r="L13" i="36"/>
  <c r="M13" i="36"/>
  <c r="N14" i="36"/>
  <c r="O14" i="36"/>
  <c r="N15" i="36"/>
  <c r="O15" i="36"/>
  <c r="N16" i="36"/>
  <c r="O16" i="36" s="1"/>
  <c r="D17" i="36"/>
  <c r="N17" i="36" s="1"/>
  <c r="O17" i="36" s="1"/>
  <c r="E17" i="36"/>
  <c r="F17" i="36"/>
  <c r="G17" i="36"/>
  <c r="H17" i="36"/>
  <c r="I17" i="36"/>
  <c r="J17" i="36"/>
  <c r="K17" i="36"/>
  <c r="L17" i="36"/>
  <c r="M17" i="36"/>
  <c r="N18" i="36"/>
  <c r="O18" i="36" s="1"/>
  <c r="D19" i="36"/>
  <c r="N19" i="36" s="1"/>
  <c r="O19" i="36" s="1"/>
  <c r="E19" i="36"/>
  <c r="F19" i="36"/>
  <c r="G19" i="36"/>
  <c r="H19" i="36"/>
  <c r="I19" i="36"/>
  <c r="J19" i="36"/>
  <c r="K19" i="36"/>
  <c r="L19" i="36"/>
  <c r="M19" i="36"/>
  <c r="N20" i="36"/>
  <c r="O20" i="36" s="1"/>
  <c r="N21" i="36"/>
  <c r="O21" i="36" s="1"/>
  <c r="D22" i="36"/>
  <c r="E22" i="36"/>
  <c r="N22" i="36" s="1"/>
  <c r="O22" i="36" s="1"/>
  <c r="F22" i="36"/>
  <c r="G22" i="36"/>
  <c r="H22" i="36"/>
  <c r="I22" i="36"/>
  <c r="J22" i="36"/>
  <c r="K22" i="36"/>
  <c r="L22" i="36"/>
  <c r="M22" i="36"/>
  <c r="N23" i="36"/>
  <c r="O23" i="36" s="1"/>
  <c r="D24" i="36"/>
  <c r="N24" i="36" s="1"/>
  <c r="O24" i="36" s="1"/>
  <c r="E24" i="36"/>
  <c r="F24" i="36"/>
  <c r="G24" i="36"/>
  <c r="H24" i="36"/>
  <c r="I24" i="36"/>
  <c r="J24" i="36"/>
  <c r="K24" i="36"/>
  <c r="L24" i="36"/>
  <c r="M24" i="36"/>
  <c r="N25" i="36"/>
  <c r="O25" i="36"/>
  <c r="N26" i="36"/>
  <c r="O26" i="36" s="1"/>
  <c r="N27" i="36"/>
  <c r="O27" i="36" s="1"/>
  <c r="N28" i="36"/>
  <c r="O28" i="36" s="1"/>
  <c r="D29" i="36"/>
  <c r="E29" i="36"/>
  <c r="F29" i="36"/>
  <c r="G29" i="36"/>
  <c r="H29" i="36"/>
  <c r="N29" i="36" s="1"/>
  <c r="O29" i="36" s="1"/>
  <c r="I29" i="36"/>
  <c r="J29" i="36"/>
  <c r="K29" i="36"/>
  <c r="L29" i="36"/>
  <c r="L31" i="36" s="1"/>
  <c r="M29" i="36"/>
  <c r="N30" i="36"/>
  <c r="O30" i="36" s="1"/>
  <c r="I31" i="36"/>
  <c r="D5" i="37"/>
  <c r="N5" i="37" s="1"/>
  <c r="O5" i="37" s="1"/>
  <c r="E5" i="37"/>
  <c r="E32" i="37" s="1"/>
  <c r="F5" i="37"/>
  <c r="G5" i="37"/>
  <c r="H5" i="37"/>
  <c r="H32" i="37" s="1"/>
  <c r="I5" i="37"/>
  <c r="I32" i="37" s="1"/>
  <c r="J5" i="37"/>
  <c r="K5" i="37"/>
  <c r="L5" i="37"/>
  <c r="L32" i="37"/>
  <c r="M5" i="37"/>
  <c r="N6" i="37"/>
  <c r="O6" i="37" s="1"/>
  <c r="N7" i="37"/>
  <c r="O7" i="37" s="1"/>
  <c r="N8" i="37"/>
  <c r="O8" i="37" s="1"/>
  <c r="N9" i="37"/>
  <c r="O9" i="37"/>
  <c r="D10" i="37"/>
  <c r="N10" i="37"/>
  <c r="O10" i="37" s="1"/>
  <c r="E10" i="37"/>
  <c r="F10" i="37"/>
  <c r="G10" i="37"/>
  <c r="H10" i="37"/>
  <c r="I10" i="37"/>
  <c r="J10" i="37"/>
  <c r="K10" i="37"/>
  <c r="L10" i="37"/>
  <c r="M10" i="37"/>
  <c r="M32" i="37" s="1"/>
  <c r="N11" i="37"/>
  <c r="O11" i="37"/>
  <c r="N12" i="37"/>
  <c r="O12" i="37"/>
  <c r="N13" i="37"/>
  <c r="O13" i="37" s="1"/>
  <c r="D14" i="37"/>
  <c r="N14" i="37" s="1"/>
  <c r="O14" i="37" s="1"/>
  <c r="E14" i="37"/>
  <c r="F14" i="37"/>
  <c r="F32" i="37" s="1"/>
  <c r="G14" i="37"/>
  <c r="H14" i="37"/>
  <c r="I14" i="37"/>
  <c r="J14" i="37"/>
  <c r="K14" i="37"/>
  <c r="L14" i="37"/>
  <c r="M14" i="37"/>
  <c r="N15" i="37"/>
  <c r="O15" i="37" s="1"/>
  <c r="N16" i="37"/>
  <c r="O16" i="37" s="1"/>
  <c r="N17" i="37"/>
  <c r="O17" i="37"/>
  <c r="D18" i="37"/>
  <c r="N18" i="37"/>
  <c r="O18" i="37" s="1"/>
  <c r="E18" i="37"/>
  <c r="F18" i="37"/>
  <c r="G18" i="37"/>
  <c r="H18" i="37"/>
  <c r="I18" i="37"/>
  <c r="J18" i="37"/>
  <c r="K18" i="37"/>
  <c r="L18" i="37"/>
  <c r="M18" i="37"/>
  <c r="N19" i="37"/>
  <c r="O19" i="37"/>
  <c r="D20" i="37"/>
  <c r="E20" i="37"/>
  <c r="F20" i="37"/>
  <c r="G20" i="37"/>
  <c r="H20" i="37"/>
  <c r="N20" i="37" s="1"/>
  <c r="O20" i="37" s="1"/>
  <c r="I20" i="37"/>
  <c r="J20" i="37"/>
  <c r="K20" i="37"/>
  <c r="L20" i="37"/>
  <c r="M20" i="37"/>
  <c r="N21" i="37"/>
  <c r="O21" i="37"/>
  <c r="N22" i="37"/>
  <c r="O22" i="37" s="1"/>
  <c r="D23" i="37"/>
  <c r="N23" i="37" s="1"/>
  <c r="O23" i="37" s="1"/>
  <c r="E23" i="37"/>
  <c r="F23" i="37"/>
  <c r="G23" i="37"/>
  <c r="H23" i="37"/>
  <c r="I23" i="37"/>
  <c r="J23" i="37"/>
  <c r="K23" i="37"/>
  <c r="L23" i="37"/>
  <c r="M23" i="37"/>
  <c r="N24" i="37"/>
  <c r="O24" i="37" s="1"/>
  <c r="D25" i="37"/>
  <c r="D32" i="37" s="1"/>
  <c r="E25" i="37"/>
  <c r="F25" i="37"/>
  <c r="G25" i="37"/>
  <c r="G32" i="37" s="1"/>
  <c r="H25" i="37"/>
  <c r="I25" i="37"/>
  <c r="J25" i="37"/>
  <c r="K25" i="37"/>
  <c r="L25" i="37"/>
  <c r="M25" i="37"/>
  <c r="N26" i="37"/>
  <c r="O26" i="37" s="1"/>
  <c r="N27" i="37"/>
  <c r="O27" i="37" s="1"/>
  <c r="N28" i="37"/>
  <c r="O28" i="37"/>
  <c r="N29" i="37"/>
  <c r="O29" i="37" s="1"/>
  <c r="D30" i="37"/>
  <c r="N30" i="37" s="1"/>
  <c r="O30" i="37" s="1"/>
  <c r="E30" i="37"/>
  <c r="F30" i="37"/>
  <c r="G30" i="37"/>
  <c r="H30" i="37"/>
  <c r="I30" i="37"/>
  <c r="J30" i="37"/>
  <c r="K30" i="37"/>
  <c r="K32" i="37" s="1"/>
  <c r="L30" i="37"/>
  <c r="M30" i="37"/>
  <c r="N31" i="37"/>
  <c r="O31" i="37" s="1"/>
  <c r="J32" i="37"/>
  <c r="D5" i="39"/>
  <c r="E5" i="39"/>
  <c r="F5" i="39"/>
  <c r="G5" i="39"/>
  <c r="G31" i="39" s="1"/>
  <c r="H5" i="39"/>
  <c r="I5" i="39"/>
  <c r="I31" i="39" s="1"/>
  <c r="J5" i="39"/>
  <c r="K5" i="39"/>
  <c r="K31" i="39" s="1"/>
  <c r="L5" i="39"/>
  <c r="M5" i="39"/>
  <c r="N6" i="39"/>
  <c r="O6" i="39"/>
  <c r="N7" i="39"/>
  <c r="O7" i="39" s="1"/>
  <c r="N8" i="39"/>
  <c r="O8" i="39" s="1"/>
  <c r="D9" i="39"/>
  <c r="E9" i="39"/>
  <c r="F9" i="39"/>
  <c r="G9" i="39"/>
  <c r="H9" i="39"/>
  <c r="I9" i="39"/>
  <c r="N9" i="39" s="1"/>
  <c r="O9" i="39" s="1"/>
  <c r="J9" i="39"/>
  <c r="J31" i="39" s="1"/>
  <c r="K9" i="39"/>
  <c r="L9" i="39"/>
  <c r="M9" i="39"/>
  <c r="N10" i="39"/>
  <c r="O10" i="39"/>
  <c r="N11" i="39"/>
  <c r="O11" i="39" s="1"/>
  <c r="N12" i="39"/>
  <c r="O12" i="39" s="1"/>
  <c r="D13" i="39"/>
  <c r="N13" i="39" s="1"/>
  <c r="O13" i="39" s="1"/>
  <c r="E13" i="39"/>
  <c r="F13" i="39"/>
  <c r="G13" i="39"/>
  <c r="H13" i="39"/>
  <c r="I13" i="39"/>
  <c r="J13" i="39"/>
  <c r="K13" i="39"/>
  <c r="L13" i="39"/>
  <c r="M13" i="39"/>
  <c r="N14" i="39"/>
  <c r="O14" i="39"/>
  <c r="N15" i="39"/>
  <c r="O15" i="39" s="1"/>
  <c r="N16" i="39"/>
  <c r="O16" i="39" s="1"/>
  <c r="D17" i="39"/>
  <c r="N17" i="39" s="1"/>
  <c r="O17" i="39" s="1"/>
  <c r="E17" i="39"/>
  <c r="F17" i="39"/>
  <c r="F31" i="39" s="1"/>
  <c r="G17" i="39"/>
  <c r="H17" i="39"/>
  <c r="I17" i="39"/>
  <c r="J17" i="39"/>
  <c r="K17" i="39"/>
  <c r="L17" i="39"/>
  <c r="M17" i="39"/>
  <c r="N18" i="39"/>
  <c r="O18" i="39" s="1"/>
  <c r="D19" i="39"/>
  <c r="N19" i="39" s="1"/>
  <c r="O19" i="39" s="1"/>
  <c r="E19" i="39"/>
  <c r="F19" i="39"/>
  <c r="G19" i="39"/>
  <c r="H19" i="39"/>
  <c r="I19" i="39"/>
  <c r="J19" i="39"/>
  <c r="K19" i="39"/>
  <c r="L19" i="39"/>
  <c r="M19" i="39"/>
  <c r="N20" i="39"/>
  <c r="O20" i="39" s="1"/>
  <c r="D21" i="39"/>
  <c r="E21" i="39"/>
  <c r="F21" i="39"/>
  <c r="G21" i="39"/>
  <c r="N21" i="39" s="1"/>
  <c r="O21" i="39" s="1"/>
  <c r="H21" i="39"/>
  <c r="I21" i="39"/>
  <c r="J21" i="39"/>
  <c r="K21" i="39"/>
  <c r="L21" i="39"/>
  <c r="M21" i="39"/>
  <c r="N22" i="39"/>
  <c r="O22" i="39" s="1"/>
  <c r="D23" i="39"/>
  <c r="N23" i="39" s="1"/>
  <c r="O23" i="39" s="1"/>
  <c r="E23" i="39"/>
  <c r="F23" i="39"/>
  <c r="G23" i="39"/>
  <c r="H23" i="39"/>
  <c r="I23" i="39"/>
  <c r="J23" i="39"/>
  <c r="K23" i="39"/>
  <c r="L23" i="39"/>
  <c r="L31" i="39" s="1"/>
  <c r="M23" i="39"/>
  <c r="N24" i="39"/>
  <c r="O24" i="39" s="1"/>
  <c r="N25" i="39"/>
  <c r="O25" i="39"/>
  <c r="N26" i="39"/>
  <c r="O26" i="39" s="1"/>
  <c r="N27" i="39"/>
  <c r="O27" i="39" s="1"/>
  <c r="D28" i="39"/>
  <c r="N28" i="39" s="1"/>
  <c r="O28" i="39" s="1"/>
  <c r="E28" i="39"/>
  <c r="F28" i="39"/>
  <c r="G28" i="39"/>
  <c r="H28" i="39"/>
  <c r="H31" i="39"/>
  <c r="I28" i="39"/>
  <c r="J28" i="39"/>
  <c r="K28" i="39"/>
  <c r="L28" i="39"/>
  <c r="M28" i="39"/>
  <c r="M31" i="39"/>
  <c r="N29" i="39"/>
  <c r="O29" i="39"/>
  <c r="N30" i="39"/>
  <c r="O30" i="39" s="1"/>
  <c r="E31" i="39"/>
  <c r="G31" i="36"/>
  <c r="G33" i="34"/>
  <c r="G32" i="33"/>
  <c r="J30" i="40"/>
  <c r="F30" i="40"/>
  <c r="M30" i="40"/>
  <c r="L30" i="40"/>
  <c r="I30" i="40"/>
  <c r="N30" i="41"/>
  <c r="O30" i="41" s="1"/>
  <c r="K34" i="41"/>
  <c r="H34" i="41"/>
  <c r="I34" i="41"/>
  <c r="N17" i="42"/>
  <c r="O17" i="42" s="1"/>
  <c r="M30" i="42"/>
  <c r="F30" i="42"/>
  <c r="E30" i="42"/>
  <c r="I30" i="42"/>
  <c r="J30" i="42"/>
  <c r="D30" i="43"/>
  <c r="N17" i="43"/>
  <c r="O17" i="43" s="1"/>
  <c r="G30" i="43"/>
  <c r="F30" i="43"/>
  <c r="K30" i="43"/>
  <c r="L30" i="43"/>
  <c r="G32" i="44"/>
  <c r="E32" i="44"/>
  <c r="F32" i="44"/>
  <c r="I32" i="44"/>
  <c r="L32" i="44"/>
  <c r="M32" i="44"/>
  <c r="N21" i="45"/>
  <c r="O21" i="45" s="1"/>
  <c r="N25" i="45"/>
  <c r="O25" i="45" s="1"/>
  <c r="G32" i="45"/>
  <c r="I32" i="45"/>
  <c r="H32" i="45"/>
  <c r="K31" i="46"/>
  <c r="H31" i="46"/>
  <c r="G31" i="46"/>
  <c r="M31" i="46"/>
  <c r="O26" i="47"/>
  <c r="P26" i="47" s="1"/>
  <c r="O31" i="48" l="1"/>
  <c r="P31" i="48" s="1"/>
  <c r="N33" i="38"/>
  <c r="O33" i="38" s="1"/>
  <c r="N33" i="34"/>
  <c r="O33" i="34" s="1"/>
  <c r="N32" i="37"/>
  <c r="O32" i="37" s="1"/>
  <c r="N31" i="46"/>
  <c r="O31" i="46" s="1"/>
  <c r="N10" i="46"/>
  <c r="O10" i="46" s="1"/>
  <c r="N5" i="45"/>
  <c r="O5" i="45" s="1"/>
  <c r="H32" i="44"/>
  <c r="N32" i="44" s="1"/>
  <c r="O32" i="44" s="1"/>
  <c r="N5" i="38"/>
  <c r="O5" i="38" s="1"/>
  <c r="E31" i="46"/>
  <c r="N9" i="43"/>
  <c r="O9" i="43" s="1"/>
  <c r="N13" i="42"/>
  <c r="O13" i="42" s="1"/>
  <c r="D34" i="41"/>
  <c r="D31" i="39"/>
  <c r="N31" i="39" s="1"/>
  <c r="O31" i="39" s="1"/>
  <c r="N25" i="37"/>
  <c r="O25" i="37" s="1"/>
  <c r="D33" i="47"/>
  <c r="O33" i="47" s="1"/>
  <c r="P33" i="47" s="1"/>
  <c r="N29" i="46"/>
  <c r="O29" i="46" s="1"/>
  <c r="N19" i="44"/>
  <c r="O19" i="44" s="1"/>
  <c r="N5" i="41"/>
  <c r="O5" i="41" s="1"/>
  <c r="G34" i="41"/>
  <c r="N19" i="41"/>
  <c r="O19" i="41" s="1"/>
  <c r="N9" i="40"/>
  <c r="O9" i="40" s="1"/>
  <c r="N5" i="39"/>
  <c r="O5" i="39" s="1"/>
  <c r="I30" i="43"/>
  <c r="N30" i="43" s="1"/>
  <c r="O30" i="43" s="1"/>
  <c r="D30" i="42"/>
  <c r="N30" i="42" s="1"/>
  <c r="O30" i="42" s="1"/>
  <c r="E31" i="36"/>
  <c r="N31" i="36" s="1"/>
  <c r="O31" i="36" s="1"/>
  <c r="D32" i="33"/>
  <c r="N32" i="33" s="1"/>
  <c r="O32" i="33" s="1"/>
  <c r="D33" i="35"/>
  <c r="N33" i="35" s="1"/>
  <c r="O33" i="35" s="1"/>
  <c r="O12" i="47"/>
  <c r="P12" i="47" s="1"/>
  <c r="N14" i="46"/>
  <c r="O14" i="46" s="1"/>
  <c r="N10" i="45"/>
  <c r="O10" i="45" s="1"/>
  <c r="N28" i="43"/>
  <c r="O28" i="43" s="1"/>
  <c r="K32" i="33"/>
  <c r="H30" i="42"/>
  <c r="N28" i="40"/>
  <c r="O28" i="40" s="1"/>
  <c r="O16" i="47"/>
  <c r="P16" i="47" s="1"/>
  <c r="F32" i="45"/>
  <c r="N32" i="45" s="1"/>
  <c r="O32" i="45" s="1"/>
  <c r="N5" i="40"/>
  <c r="O5" i="40" s="1"/>
  <c r="H30" i="40"/>
  <c r="N30" i="40" s="1"/>
  <c r="O30" i="40" s="1"/>
  <c r="N34" i="41" l="1"/>
  <c r="O34" i="41" s="1"/>
</calcChain>
</file>

<file path=xl/sharedStrings.xml><?xml version="1.0" encoding="utf-8"?>
<sst xmlns="http://schemas.openxmlformats.org/spreadsheetml/2006/main" count="766" uniqueCount="100">
  <si>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</si>
  <si>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</si>
  <si>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</si>
  <si>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</si>
  <si>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</si>
  <si>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</si>
  <si>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</si>
  <si>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</si>
  <si>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</si>
  <si>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</si>
  <si>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</si>
  <si>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</si>
  <si>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</si>
  <si>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</si>
  <si>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</si>
  <si>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</si>
  <si>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</si>
  <si>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</si>
  <si>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</si>
  <si>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</si>
  <si>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</si>
  <si>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</si>
  <si>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</si>
  <si>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</si>
  <si>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</si>
  <si>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</si>
  <si>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</si>
  <si>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</si>
  <si>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</si>
  <si>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</si>
  <si>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Flood Control / Stormwater Management</t>
  </si>
  <si>
    <t>Other Physical Environment</t>
  </si>
  <si>
    <t>Transportation</t>
  </si>
  <si>
    <t>Road and Street Facilities</t>
  </si>
  <si>
    <t>Mass Transit Systems</t>
  </si>
  <si>
    <t>Human Services</t>
  </si>
  <si>
    <t>Other Human Services</t>
  </si>
  <si>
    <t>Culture / Recreation</t>
  </si>
  <si>
    <t>Libraries</t>
  </si>
  <si>
    <t>Parks and Recreation</t>
  </si>
  <si>
    <t>Special Events</t>
  </si>
  <si>
    <t>Special Recreation Facilities</t>
  </si>
  <si>
    <t>Inter-Fund Group Transfers Out</t>
  </si>
  <si>
    <t>Proprietary - Non-Operating Interest Expense</t>
  </si>
  <si>
    <t>Other Uses and Non-Operating</t>
  </si>
  <si>
    <t>2009 Municipal Population:</t>
  </si>
  <si>
    <t>LaBelle Expenditures Reported by Account Code and Fund Type</t>
  </si>
  <si>
    <t>Local Fiscal Year Ended September 30, 2010</t>
  </si>
  <si>
    <t>Economic Environment</t>
  </si>
  <si>
    <t>Industry Development</t>
  </si>
  <si>
    <t>Housing and Urban Development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</si>
  <si>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</si>
  <si>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</si>
  <si>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</si>
  <si>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Pension Benefits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</si>
  <si>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</si>
  <si>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</si>
  <si>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</si>
  <si>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</si>
  <si>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</si>
  <si>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</si>
  <si>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</si>
  <si>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</si>
  <si>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Road / Street Facilities</t>
  </si>
  <si>
    <t>Parks / Recreation</t>
  </si>
  <si>
    <t>Special Facilities</t>
  </si>
  <si>
    <t>Other Uses</t>
  </si>
  <si>
    <t>Other Non-Operating Disbursements</t>
  </si>
  <si>
    <t>Non-Operating Interest Expense</t>
  </si>
  <si>
    <t>2014 Municipal Population:</t>
  </si>
  <si>
    <t>Local Fiscal Year Ended September 30, 2015</t>
  </si>
  <si>
    <t>2015 Municipal Population:</t>
  </si>
  <si>
    <t>Flood Control / Stormwater Control</t>
  </si>
  <si>
    <t>Interfund Transfers Out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</si>
  <si>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</si>
  <si>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</si>
  <si>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</si>
  <si>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</si>
  <si>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</si>
  <si>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</si>
  <si>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</si>
  <si>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</si>
  <si>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</si>
  <si>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</si>
  <si>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</si>
  <si>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</si>
  <si>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</si>
  <si>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</si>
  <si>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</si>
  <si>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</si>
  <si>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Executive</t>
  </si>
  <si>
    <t>Comprehensive Planning</t>
  </si>
  <si>
    <t>Other General Government Services</t>
  </si>
  <si>
    <t>Health Services</t>
  </si>
  <si>
    <t>Other Culture / Recreation</t>
  </si>
  <si>
    <t>Proprietary - Other Non-Operating Disbursements</t>
  </si>
  <si>
    <t>2021 Municipal Population:</t>
  </si>
  <si>
    <t>Local Fiscal Year Ended September 30, 2022</t>
  </si>
  <si>
    <t>Emergency and Disaster Relief Services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</si>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</sst>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87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SUM(D6:D12)</f>
        <v>1748550</v>
      </c>
      <c r="E5" s="24">
        <f>SUM(E6:E12)</f>
        <v>0</v>
      </c>
      <c r="F5" s="24">
        <f>SUM(F6:F12)</f>
        <v>0</v>
      </c>
      <c r="G5" s="24">
        <f>SUM(G6:G12)</f>
        <v>0</v>
      </c>
      <c r="H5" s="24">
        <f>SUM(H6:H12)</f>
        <v>0</v>
      </c>
      <c r="I5" s="24">
        <f>SUM(I6:I12)</f>
        <v>0</v>
      </c>
      <c r="J5" s="24">
        <f>SUM(J6:J12)</f>
        <v>0</v>
      </c>
      <c r="K5" s="24">
        <f>SUM(K6:K12)</f>
        <v>43159</v>
      </c>
      <c r="L5" s="24">
        <f>SUM(L6:L12)</f>
        <v>0</v>
      </c>
      <c r="M5" s="24">
        <f>SUM(M6:M12)</f>
        <v>0</v>
      </c>
      <c r="N5" s="24">
        <f>SUM(N6:N12)</f>
        <v>0</v>
      </c>
      <c r="O5" s="25">
        <f>SUM(D5:N5)</f>
        <v>1791709</v>
      </c>
      <c r="P5" s="30">
        <f>(O5/P$33)</f>
        <v>355.42729617139457</v>
      </c>
      <c r="Q5" s="6"/>
    </row>
    <row r="6" spans="1:134">
      <c r="A6" s="12"/>
      <c r="B6" s="42">
        <v>511</v>
      </c>
      <c r="C6" s="19" t="s">
        <v>19</v>
      </c>
      <c r="D6" s="46">
        <v>314932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314932</v>
      </c>
      <c r="P6" s="47">
        <f>(O6/P$33)</f>
        <v>62.474112279309658</v>
      </c>
      <c r="Q6" s="9"/>
    </row>
    <row r="7" spans="1:134">
      <c r="A7" s="12"/>
      <c r="B7" s="42">
        <v>512</v>
      </c>
      <c r="C7" s="19" t="s">
        <v>90</v>
      </c>
      <c r="D7" s="46">
        <v>606600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0">SUM(D7:N7)</f>
        <v>606600</v>
      </c>
      <c r="P7" s="47">
        <f>(O7/P$33)</f>
        <v>120.33326720888712</v>
      </c>
      <c r="Q7" s="9"/>
    </row>
    <row r="8" spans="1:134">
      <c r="A8" s="12"/>
      <c r="B8" s="42">
        <v>513</v>
      </c>
      <c r="C8" s="19" t="s">
        <v>20</v>
      </c>
      <c r="D8" s="46">
        <v>595311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16081</v>
      </c>
      <c r="L8" s="46">
        <v>0</v>
      </c>
      <c r="M8" s="46">
        <v>0</v>
      </c>
      <c r="N8" s="46">
        <v>0</v>
      </c>
      <c r="O8" s="46">
        <f t="shared" si="0"/>
        <v>611392</v>
      </c>
      <c r="P8" s="47">
        <f>(O8/P$33)</f>
        <v>121.28387224756993</v>
      </c>
      <c r="Q8" s="9"/>
    </row>
    <row r="9" spans="1:134">
      <c r="A9" s="12"/>
      <c r="B9" s="42">
        <v>514</v>
      </c>
      <c r="C9" s="19" t="s">
        <v>21</v>
      </c>
      <c r="D9" s="46">
        <v>1038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1038</v>
      </c>
      <c r="P9" s="47">
        <f>(O9/P$33)</f>
        <v>0.20591152549097402</v>
      </c>
      <c r="Q9" s="9"/>
    </row>
    <row r="10" spans="1:134">
      <c r="A10" s="12"/>
      <c r="B10" s="42">
        <v>515</v>
      </c>
      <c r="C10" s="19" t="s">
        <v>91</v>
      </c>
      <c r="D10" s="46">
        <v>62635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62635</v>
      </c>
      <c r="P10" s="47">
        <f>(O10/P$33)</f>
        <v>12.425114064669708</v>
      </c>
      <c r="Q10" s="9"/>
    </row>
    <row r="11" spans="1:134">
      <c r="A11" s="12"/>
      <c r="B11" s="42">
        <v>518</v>
      </c>
      <c r="C11" s="19" t="s">
        <v>54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27078</v>
      </c>
      <c r="L11" s="46">
        <v>0</v>
      </c>
      <c r="M11" s="46">
        <v>0</v>
      </c>
      <c r="N11" s="46">
        <v>0</v>
      </c>
      <c r="O11" s="46">
        <f t="shared" si="0"/>
        <v>27078</v>
      </c>
      <c r="P11" s="47">
        <f>(O11/P$33)</f>
        <v>5.3715532632414202</v>
      </c>
      <c r="Q11" s="9"/>
    </row>
    <row r="12" spans="1:134">
      <c r="A12" s="12"/>
      <c r="B12" s="42">
        <v>519</v>
      </c>
      <c r="C12" s="19" t="s">
        <v>92</v>
      </c>
      <c r="D12" s="46">
        <v>168034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168034</v>
      </c>
      <c r="P12" s="47">
        <f>(O12/P$33)</f>
        <v>33.333465582225749</v>
      </c>
      <c r="Q12" s="9"/>
    </row>
    <row r="13" spans="1:134" ht="15.75">
      <c r="A13" s="26" t="s">
        <v>22</v>
      </c>
      <c r="B13" s="27"/>
      <c r="C13" s="28"/>
      <c r="D13" s="29">
        <f>SUM(D14:D17)</f>
        <v>1171574</v>
      </c>
      <c r="E13" s="29">
        <f>SUM(E14:E17)</f>
        <v>0</v>
      </c>
      <c r="F13" s="29">
        <f>SUM(F14:F17)</f>
        <v>0</v>
      </c>
      <c r="G13" s="29">
        <f>SUM(G14:G17)</f>
        <v>0</v>
      </c>
      <c r="H13" s="29">
        <f>SUM(H14:H17)</f>
        <v>0</v>
      </c>
      <c r="I13" s="29">
        <f>SUM(I14:I17)</f>
        <v>0</v>
      </c>
      <c r="J13" s="29">
        <f>SUM(J14:J17)</f>
        <v>0</v>
      </c>
      <c r="K13" s="29">
        <f>SUM(K14:K17)</f>
        <v>0</v>
      </c>
      <c r="L13" s="29">
        <f>SUM(L14:L17)</f>
        <v>0</v>
      </c>
      <c r="M13" s="29">
        <f>SUM(M14:M17)</f>
        <v>0</v>
      </c>
      <c r="N13" s="29">
        <f>SUM(N14:N17)</f>
        <v>0</v>
      </c>
      <c r="O13" s="40">
        <f>SUM(D13:N13)</f>
        <v>1171574</v>
      </c>
      <c r="P13" s="41">
        <f>(O13/P$33)</f>
        <v>232.40904582424122</v>
      </c>
      <c r="Q13" s="10"/>
    </row>
    <row r="14" spans="1:134">
      <c r="A14" s="12"/>
      <c r="B14" s="42">
        <v>521</v>
      </c>
      <c r="C14" s="19" t="s">
        <v>23</v>
      </c>
      <c r="D14" s="46">
        <v>283593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283593</v>
      </c>
      <c r="P14" s="47">
        <f>(O14/P$33)</f>
        <v>56.257290220194406</v>
      </c>
      <c r="Q14" s="9"/>
    </row>
    <row r="15" spans="1:134">
      <c r="A15" s="12"/>
      <c r="B15" s="42">
        <v>522</v>
      </c>
      <c r="C15" s="19" t="s">
        <v>24</v>
      </c>
      <c r="D15" s="46">
        <v>734558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1">SUM(D15:N15)</f>
        <v>734558</v>
      </c>
      <c r="P15" s="47">
        <f>(O15/P$33)</f>
        <v>145.71672287244596</v>
      </c>
      <c r="Q15" s="9"/>
    </row>
    <row r="16" spans="1:134">
      <c r="A16" s="12"/>
      <c r="B16" s="42">
        <v>524</v>
      </c>
      <c r="C16" s="19" t="s">
        <v>25</v>
      </c>
      <c r="D16" s="46">
        <v>141423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141423</v>
      </c>
      <c r="P16" s="47">
        <f>(O16/P$33)</f>
        <v>28.054552668121403</v>
      </c>
      <c r="Q16" s="9"/>
    </row>
    <row r="17" spans="1:120">
      <c r="A17" s="12"/>
      <c r="B17" s="42">
        <v>525</v>
      </c>
      <c r="C17" s="19" t="s">
        <v>98</v>
      </c>
      <c r="D17" s="46">
        <v>12000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12000</v>
      </c>
      <c r="P17" s="47">
        <f>(O17/P$33)</f>
        <v>2.3804800634794683</v>
      </c>
      <c r="Q17" s="9"/>
    </row>
    <row r="18" spans="1:120" ht="15.75">
      <c r="A18" s="26" t="s">
        <v>26</v>
      </c>
      <c r="B18" s="27"/>
      <c r="C18" s="28"/>
      <c r="D18" s="29">
        <f>SUM(D19:D22)</f>
        <v>22365</v>
      </c>
      <c r="E18" s="29">
        <f>SUM(E19:E22)</f>
        <v>0</v>
      </c>
      <c r="F18" s="29">
        <f>SUM(F19:F22)</f>
        <v>0</v>
      </c>
      <c r="G18" s="29">
        <f>SUM(G19:G22)</f>
        <v>0</v>
      </c>
      <c r="H18" s="29">
        <f>SUM(H19:H22)</f>
        <v>0</v>
      </c>
      <c r="I18" s="29">
        <f>SUM(I19:I22)</f>
        <v>5412317</v>
      </c>
      <c r="J18" s="29">
        <f>SUM(J19:J22)</f>
        <v>0</v>
      </c>
      <c r="K18" s="29">
        <f>SUM(K19:K22)</f>
        <v>0</v>
      </c>
      <c r="L18" s="29">
        <f>SUM(L19:L22)</f>
        <v>0</v>
      </c>
      <c r="M18" s="29">
        <f>SUM(M19:M22)</f>
        <v>0</v>
      </c>
      <c r="N18" s="29">
        <f>SUM(N19:N22)</f>
        <v>0</v>
      </c>
      <c r="O18" s="40">
        <f>SUM(D18:N18)</f>
        <v>5434682</v>
      </c>
      <c r="P18" s="41">
        <f>(O18/P$33)</f>
        <v>1078.0960126958937</v>
      </c>
      <c r="Q18" s="10"/>
    </row>
    <row r="19" spans="1:120">
      <c r="A19" s="12"/>
      <c r="B19" s="42">
        <v>533</v>
      </c>
      <c r="C19" s="19" t="s">
        <v>27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2926764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0" si="2">SUM(D19:N19)</f>
        <v>2926764</v>
      </c>
      <c r="P19" s="47">
        <f>(O19/P$33)</f>
        <v>580.59194604245192</v>
      </c>
      <c r="Q19" s="9"/>
    </row>
    <row r="20" spans="1:120">
      <c r="A20" s="12"/>
      <c r="B20" s="42">
        <v>534</v>
      </c>
      <c r="C20" s="19" t="s">
        <v>28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1170326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1170326</v>
      </c>
      <c r="P20" s="47">
        <f>(O20/P$33)</f>
        <v>232.16147589763935</v>
      </c>
      <c r="Q20" s="9"/>
    </row>
    <row r="21" spans="1:120">
      <c r="A21" s="12"/>
      <c r="B21" s="42">
        <v>535</v>
      </c>
      <c r="C21" s="19" t="s">
        <v>29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1315227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1315227</v>
      </c>
      <c r="P21" s="47">
        <f>(O21/P$33)</f>
        <v>260.90597103749258</v>
      </c>
      <c r="Q21" s="9"/>
    </row>
    <row r="22" spans="1:120">
      <c r="A22" s="12"/>
      <c r="B22" s="42">
        <v>539</v>
      </c>
      <c r="C22" s="19" t="s">
        <v>31</v>
      </c>
      <c r="D22" s="46">
        <v>22365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22365</v>
      </c>
      <c r="P22" s="47">
        <f>(O22/P$33)</f>
        <v>4.436619718309859</v>
      </c>
      <c r="Q22" s="9"/>
    </row>
    <row r="23" spans="1:120" ht="15.75">
      <c r="A23" s="26" t="s">
        <v>32</v>
      </c>
      <c r="B23" s="27"/>
      <c r="C23" s="28"/>
      <c r="D23" s="29">
        <f>SUM(D24:D24)</f>
        <v>1316714</v>
      </c>
      <c r="E23" s="29">
        <f>SUM(E24:E24)</f>
        <v>0</v>
      </c>
      <c r="F23" s="29">
        <f>SUM(F24:F24)</f>
        <v>0</v>
      </c>
      <c r="G23" s="29">
        <f>SUM(G24:G24)</f>
        <v>0</v>
      </c>
      <c r="H23" s="29">
        <f>SUM(H24:H24)</f>
        <v>0</v>
      </c>
      <c r="I23" s="29">
        <f>SUM(I24:I24)</f>
        <v>0</v>
      </c>
      <c r="J23" s="29">
        <f>SUM(J24:J24)</f>
        <v>0</v>
      </c>
      <c r="K23" s="29">
        <f>SUM(K24:K24)</f>
        <v>0</v>
      </c>
      <c r="L23" s="29">
        <f>SUM(L24:L24)</f>
        <v>0</v>
      </c>
      <c r="M23" s="29">
        <f>SUM(M24:M24)</f>
        <v>0</v>
      </c>
      <c r="N23" s="29">
        <f>SUM(N24:N24)</f>
        <v>0</v>
      </c>
      <c r="O23" s="29">
        <f t="shared" si="2"/>
        <v>1316714</v>
      </c>
      <c r="P23" s="41">
        <f>(O23/P$33)</f>
        <v>261.2009521920254</v>
      </c>
      <c r="Q23" s="10"/>
    </row>
    <row r="24" spans="1:120">
      <c r="A24" s="12"/>
      <c r="B24" s="42">
        <v>541</v>
      </c>
      <c r="C24" s="19" t="s">
        <v>33</v>
      </c>
      <c r="D24" s="46">
        <v>1316714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1316714</v>
      </c>
      <c r="P24" s="47">
        <f>(O24/P$33)</f>
        <v>261.2009521920254</v>
      </c>
      <c r="Q24" s="9"/>
    </row>
    <row r="25" spans="1:120" ht="15.75">
      <c r="A25" s="26" t="s">
        <v>35</v>
      </c>
      <c r="B25" s="27"/>
      <c r="C25" s="28"/>
      <c r="D25" s="29">
        <f>SUM(D26:D26)</f>
        <v>258207</v>
      </c>
      <c r="E25" s="29">
        <f>SUM(E26:E26)</f>
        <v>0</v>
      </c>
      <c r="F25" s="29">
        <f>SUM(F26:F26)</f>
        <v>0</v>
      </c>
      <c r="G25" s="29">
        <f>SUM(G26:G26)</f>
        <v>0</v>
      </c>
      <c r="H25" s="29">
        <f>SUM(H26:H26)</f>
        <v>0</v>
      </c>
      <c r="I25" s="29">
        <f>SUM(I26:I26)</f>
        <v>0</v>
      </c>
      <c r="J25" s="29">
        <f>SUM(J26:J26)</f>
        <v>0</v>
      </c>
      <c r="K25" s="29">
        <f>SUM(K26:K26)</f>
        <v>0</v>
      </c>
      <c r="L25" s="29">
        <f>SUM(L26:L26)</f>
        <v>0</v>
      </c>
      <c r="M25" s="29">
        <f>SUM(M26:M26)</f>
        <v>0</v>
      </c>
      <c r="N25" s="29">
        <f>SUM(N26:N26)</f>
        <v>0</v>
      </c>
      <c r="O25" s="29">
        <f t="shared" si="2"/>
        <v>258207</v>
      </c>
      <c r="P25" s="41">
        <f>(O25/P$33)</f>
        <v>51.221384645903591</v>
      </c>
      <c r="Q25" s="10"/>
    </row>
    <row r="26" spans="1:120">
      <c r="A26" s="12"/>
      <c r="B26" s="42">
        <v>562</v>
      </c>
      <c r="C26" s="19" t="s">
        <v>93</v>
      </c>
      <c r="D26" s="46">
        <v>258207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258207</v>
      </c>
      <c r="P26" s="47">
        <f>(O26/P$33)</f>
        <v>51.221384645903591</v>
      </c>
      <c r="Q26" s="9"/>
    </row>
    <row r="27" spans="1:120" ht="15.75">
      <c r="A27" s="26" t="s">
        <v>37</v>
      </c>
      <c r="B27" s="27"/>
      <c r="C27" s="28"/>
      <c r="D27" s="29">
        <f>SUM(D28:D30)</f>
        <v>395456</v>
      </c>
      <c r="E27" s="29">
        <f>SUM(E28:E30)</f>
        <v>0</v>
      </c>
      <c r="F27" s="29">
        <f>SUM(F28:F30)</f>
        <v>0</v>
      </c>
      <c r="G27" s="29">
        <f>SUM(G28:G30)</f>
        <v>0</v>
      </c>
      <c r="H27" s="29">
        <f>SUM(H28:H30)</f>
        <v>0</v>
      </c>
      <c r="I27" s="29">
        <f>SUM(I28:I30)</f>
        <v>0</v>
      </c>
      <c r="J27" s="29">
        <f>SUM(J28:J30)</f>
        <v>0</v>
      </c>
      <c r="K27" s="29">
        <f>SUM(K28:K30)</f>
        <v>0</v>
      </c>
      <c r="L27" s="29">
        <f>SUM(L28:L30)</f>
        <v>0</v>
      </c>
      <c r="M27" s="29">
        <f>SUM(M28:M30)</f>
        <v>0</v>
      </c>
      <c r="N27" s="29">
        <f>SUM(N28:N30)</f>
        <v>0</v>
      </c>
      <c r="O27" s="29">
        <f>SUM(D27:N27)</f>
        <v>395456</v>
      </c>
      <c r="P27" s="41">
        <f>(O27/P$33)</f>
        <v>78.447926998611393</v>
      </c>
      <c r="Q27" s="9"/>
    </row>
    <row r="28" spans="1:120">
      <c r="A28" s="12"/>
      <c r="B28" s="42">
        <v>572</v>
      </c>
      <c r="C28" s="19" t="s">
        <v>39</v>
      </c>
      <c r="D28" s="46">
        <v>315700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315700</v>
      </c>
      <c r="P28" s="47">
        <f>(O28/P$33)</f>
        <v>62.626463003372344</v>
      </c>
      <c r="Q28" s="9"/>
    </row>
    <row r="29" spans="1:120">
      <c r="A29" s="12"/>
      <c r="B29" s="42">
        <v>574</v>
      </c>
      <c r="C29" s="19" t="s">
        <v>40</v>
      </c>
      <c r="D29" s="46">
        <v>19296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19296</v>
      </c>
      <c r="P29" s="47">
        <f>(O29/P$33)</f>
        <v>3.8278119420749852</v>
      </c>
      <c r="Q29" s="9"/>
    </row>
    <row r="30" spans="1:120" ht="15.75" thickBot="1">
      <c r="A30" s="12"/>
      <c r="B30" s="42">
        <v>575</v>
      </c>
      <c r="C30" s="19" t="s">
        <v>41</v>
      </c>
      <c r="D30" s="46">
        <v>60460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60460</v>
      </c>
      <c r="P30" s="47">
        <f>(O30/P$33)</f>
        <v>11.993652053164055</v>
      </c>
      <c r="Q30" s="9"/>
    </row>
    <row r="31" spans="1:120" ht="16.5" thickBot="1">
      <c r="A31" s="13" t="s">
        <v>10</v>
      </c>
      <c r="B31" s="21"/>
      <c r="C31" s="20"/>
      <c r="D31" s="14">
        <f>SUM(D5,D13,D18,D23,D25,D27)</f>
        <v>4912866</v>
      </c>
      <c r="E31" s="14">
        <f t="shared" ref="E31:N31" si="3">SUM(E5,E13,E18,E23,E25,E27)</f>
        <v>0</v>
      </c>
      <c r="F31" s="14">
        <f t="shared" si="3"/>
        <v>0</v>
      </c>
      <c r="G31" s="14">
        <f t="shared" si="3"/>
        <v>0</v>
      </c>
      <c r="H31" s="14">
        <f t="shared" si="3"/>
        <v>0</v>
      </c>
      <c r="I31" s="14">
        <f t="shared" si="3"/>
        <v>5412317</v>
      </c>
      <c r="J31" s="14">
        <f t="shared" si="3"/>
        <v>0</v>
      </c>
      <c r="K31" s="14">
        <f t="shared" si="3"/>
        <v>43159</v>
      </c>
      <c r="L31" s="14">
        <f t="shared" si="3"/>
        <v>0</v>
      </c>
      <c r="M31" s="14">
        <f t="shared" si="3"/>
        <v>0</v>
      </c>
      <c r="N31" s="14">
        <f t="shared" si="3"/>
        <v>0</v>
      </c>
      <c r="O31" s="14">
        <f>SUM(D31:N31)</f>
        <v>10368342</v>
      </c>
      <c r="P31" s="35">
        <f>(O31/P$33)</f>
        <v>2056.8026185280696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3" t="s">
        <v>99</v>
      </c>
      <c r="N33" s="93"/>
      <c r="O33" s="93"/>
      <c r="P33" s="39">
        <v>5041</v>
      </c>
    </row>
    <row r="34" spans="1:16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  <row r="35" spans="1:16" ht="15.75" customHeight="1" thickBot="1">
      <c r="A35" s="97" t="s">
        <v>52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1247485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5887</v>
      </c>
      <c r="L5" s="24">
        <f t="shared" si="0"/>
        <v>0</v>
      </c>
      <c r="M5" s="24">
        <f t="shared" si="0"/>
        <v>0</v>
      </c>
      <c r="N5" s="25">
        <f t="shared" ref="N5:N17" si="1">SUM(D5:M5)</f>
        <v>1253372</v>
      </c>
      <c r="O5" s="30">
        <f t="shared" ref="O5:O32" si="2">(N5/O$34)</f>
        <v>268.44549153994433</v>
      </c>
      <c r="P5" s="6"/>
    </row>
    <row r="6" spans="1:133">
      <c r="A6" s="12"/>
      <c r="B6" s="42">
        <v>511</v>
      </c>
      <c r="C6" s="19" t="s">
        <v>19</v>
      </c>
      <c r="D6" s="46">
        <v>41918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41918</v>
      </c>
      <c r="O6" s="47">
        <f t="shared" si="2"/>
        <v>8.9779396016277584</v>
      </c>
      <c r="P6" s="9"/>
    </row>
    <row r="7" spans="1:133">
      <c r="A7" s="12"/>
      <c r="B7" s="42">
        <v>513</v>
      </c>
      <c r="C7" s="19" t="s">
        <v>20</v>
      </c>
      <c r="D7" s="46">
        <v>1192053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2887</v>
      </c>
      <c r="L7" s="46">
        <v>0</v>
      </c>
      <c r="M7" s="46">
        <v>0</v>
      </c>
      <c r="N7" s="46">
        <f t="shared" si="1"/>
        <v>1194940</v>
      </c>
      <c r="O7" s="47">
        <f t="shared" si="2"/>
        <v>255.93060612550866</v>
      </c>
      <c r="P7" s="9"/>
    </row>
    <row r="8" spans="1:133">
      <c r="A8" s="12"/>
      <c r="B8" s="42">
        <v>514</v>
      </c>
      <c r="C8" s="19" t="s">
        <v>21</v>
      </c>
      <c r="D8" s="46">
        <v>13514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13514</v>
      </c>
      <c r="O8" s="47">
        <f t="shared" si="2"/>
        <v>2.8944099378881987</v>
      </c>
      <c r="P8" s="9"/>
    </row>
    <row r="9" spans="1:133">
      <c r="A9" s="12"/>
      <c r="B9" s="42">
        <v>518</v>
      </c>
      <c r="C9" s="19" t="s">
        <v>54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3000</v>
      </c>
      <c r="L9" s="46">
        <v>0</v>
      </c>
      <c r="M9" s="46">
        <v>0</v>
      </c>
      <c r="N9" s="46">
        <f t="shared" si="1"/>
        <v>3000</v>
      </c>
      <c r="O9" s="47">
        <f t="shared" si="2"/>
        <v>0.642535874919683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733422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733422</v>
      </c>
      <c r="O10" s="41">
        <f t="shared" si="2"/>
        <v>157.08331548511458</v>
      </c>
      <c r="P10" s="10"/>
    </row>
    <row r="11" spans="1:133">
      <c r="A11" s="12"/>
      <c r="B11" s="42">
        <v>521</v>
      </c>
      <c r="C11" s="19" t="s">
        <v>23</v>
      </c>
      <c r="D11" s="46">
        <v>257588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257588</v>
      </c>
      <c r="O11" s="47">
        <f t="shared" si="2"/>
        <v>55.16984364960377</v>
      </c>
      <c r="P11" s="9"/>
    </row>
    <row r="12" spans="1:133">
      <c r="A12" s="12"/>
      <c r="B12" s="42">
        <v>522</v>
      </c>
      <c r="C12" s="19" t="s">
        <v>24</v>
      </c>
      <c r="D12" s="46">
        <v>415640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415640</v>
      </c>
      <c r="O12" s="47">
        <f t="shared" si="2"/>
        <v>89.021203683872344</v>
      </c>
      <c r="P12" s="9"/>
    </row>
    <row r="13" spans="1:133">
      <c r="A13" s="12"/>
      <c r="B13" s="42">
        <v>524</v>
      </c>
      <c r="C13" s="19" t="s">
        <v>25</v>
      </c>
      <c r="D13" s="46">
        <v>60194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60194</v>
      </c>
      <c r="O13" s="47">
        <f t="shared" si="2"/>
        <v>12.892268151638467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7406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2168928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2176334</v>
      </c>
      <c r="O14" s="41">
        <f t="shared" si="2"/>
        <v>466.12422360248445</v>
      </c>
      <c r="P14" s="10"/>
    </row>
    <row r="15" spans="1:133">
      <c r="A15" s="12"/>
      <c r="B15" s="42">
        <v>533</v>
      </c>
      <c r="C15" s="19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1176941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1176941</v>
      </c>
      <c r="O15" s="47">
        <f t="shared" si="2"/>
        <v>252.07560505461555</v>
      </c>
      <c r="P15" s="9"/>
    </row>
    <row r="16" spans="1:133">
      <c r="A16" s="12"/>
      <c r="B16" s="42">
        <v>535</v>
      </c>
      <c r="C16" s="19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991987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991987</v>
      </c>
      <c r="O16" s="47">
        <f t="shared" si="2"/>
        <v>212.46241165131721</v>
      </c>
      <c r="P16" s="9"/>
    </row>
    <row r="17" spans="1:119">
      <c r="A17" s="12"/>
      <c r="B17" s="42">
        <v>539</v>
      </c>
      <c r="C17" s="19" t="s">
        <v>31</v>
      </c>
      <c r="D17" s="46">
        <v>7406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7406</v>
      </c>
      <c r="O17" s="47">
        <f t="shared" si="2"/>
        <v>1.5862068965517242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940626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ref="N18:N23" si="6">SUM(D18:M18)</f>
        <v>940626</v>
      </c>
      <c r="O18" s="41">
        <f t="shared" si="2"/>
        <v>201.46198329406724</v>
      </c>
      <c r="P18" s="10"/>
    </row>
    <row r="19" spans="1:119">
      <c r="A19" s="12"/>
      <c r="B19" s="42">
        <v>541</v>
      </c>
      <c r="C19" s="19" t="s">
        <v>33</v>
      </c>
      <c r="D19" s="46">
        <v>940626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940626</v>
      </c>
      <c r="O19" s="47">
        <f t="shared" si="2"/>
        <v>201.46198329406724</v>
      </c>
      <c r="P19" s="9"/>
    </row>
    <row r="20" spans="1:119" ht="15.75">
      <c r="A20" s="26" t="s">
        <v>48</v>
      </c>
      <c r="B20" s="27"/>
      <c r="C20" s="28"/>
      <c r="D20" s="29">
        <f t="shared" ref="D20:M20" si="7">SUM(D21:D22)</f>
        <v>10522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6"/>
        <v>10522</v>
      </c>
      <c r="O20" s="41">
        <f t="shared" si="2"/>
        <v>2.2535874919683017</v>
      </c>
      <c r="P20" s="10"/>
    </row>
    <row r="21" spans="1:119">
      <c r="A21" s="43"/>
      <c r="B21" s="44">
        <v>552</v>
      </c>
      <c r="C21" s="45" t="s">
        <v>49</v>
      </c>
      <c r="D21" s="46">
        <v>3922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3922</v>
      </c>
      <c r="O21" s="47">
        <f t="shared" si="2"/>
        <v>0.84000856714499894</v>
      </c>
      <c r="P21" s="9"/>
    </row>
    <row r="22" spans="1:119">
      <c r="A22" s="43"/>
      <c r="B22" s="44">
        <v>554</v>
      </c>
      <c r="C22" s="45" t="s">
        <v>50</v>
      </c>
      <c r="D22" s="46">
        <v>6600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6600</v>
      </c>
      <c r="O22" s="47">
        <f t="shared" si="2"/>
        <v>1.4135789248233026</v>
      </c>
      <c r="P22" s="9"/>
    </row>
    <row r="23" spans="1:119" ht="15.75">
      <c r="A23" s="26" t="s">
        <v>35</v>
      </c>
      <c r="B23" s="27"/>
      <c r="C23" s="28"/>
      <c r="D23" s="29">
        <f t="shared" ref="D23:M23" si="8">SUM(D24:D24)</f>
        <v>179696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6"/>
        <v>179696</v>
      </c>
      <c r="O23" s="41">
        <f t="shared" si="2"/>
        <v>38.487042193189119</v>
      </c>
      <c r="P23" s="10"/>
    </row>
    <row r="24" spans="1:119">
      <c r="A24" s="12"/>
      <c r="B24" s="42">
        <v>569</v>
      </c>
      <c r="C24" s="19" t="s">
        <v>36</v>
      </c>
      <c r="D24" s="46">
        <v>179696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9">SUM(D24:M24)</f>
        <v>179696</v>
      </c>
      <c r="O24" s="47">
        <f t="shared" si="2"/>
        <v>38.487042193189119</v>
      </c>
      <c r="P24" s="9"/>
    </row>
    <row r="25" spans="1:119" ht="15.75">
      <c r="A25" s="26" t="s">
        <v>37</v>
      </c>
      <c r="B25" s="27"/>
      <c r="C25" s="28"/>
      <c r="D25" s="29">
        <f t="shared" ref="D25:M25" si="10">SUM(D26:D29)</f>
        <v>781298</v>
      </c>
      <c r="E25" s="29">
        <f t="shared" si="10"/>
        <v>0</v>
      </c>
      <c r="F25" s="29">
        <f t="shared" si="10"/>
        <v>0</v>
      </c>
      <c r="G25" s="29">
        <f t="shared" si="10"/>
        <v>0</v>
      </c>
      <c r="H25" s="29">
        <f t="shared" si="10"/>
        <v>0</v>
      </c>
      <c r="I25" s="29">
        <f t="shared" si="10"/>
        <v>0</v>
      </c>
      <c r="J25" s="29">
        <f t="shared" si="10"/>
        <v>0</v>
      </c>
      <c r="K25" s="29">
        <f t="shared" si="10"/>
        <v>0</v>
      </c>
      <c r="L25" s="29">
        <f t="shared" si="10"/>
        <v>0</v>
      </c>
      <c r="M25" s="29">
        <f t="shared" si="10"/>
        <v>0</v>
      </c>
      <c r="N25" s="29">
        <f>SUM(D25:M25)</f>
        <v>781298</v>
      </c>
      <c r="O25" s="41">
        <f t="shared" si="2"/>
        <v>167.33733133433284</v>
      </c>
      <c r="P25" s="9"/>
    </row>
    <row r="26" spans="1:119">
      <c r="A26" s="12"/>
      <c r="B26" s="42">
        <v>571</v>
      </c>
      <c r="C26" s="19" t="s">
        <v>38</v>
      </c>
      <c r="D26" s="46">
        <v>25000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25000</v>
      </c>
      <c r="O26" s="47">
        <f t="shared" si="2"/>
        <v>5.3544656243306914</v>
      </c>
      <c r="P26" s="9"/>
    </row>
    <row r="27" spans="1:119">
      <c r="A27" s="12"/>
      <c r="B27" s="42">
        <v>572</v>
      </c>
      <c r="C27" s="19" t="s">
        <v>39</v>
      </c>
      <c r="D27" s="46">
        <v>655445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655445</v>
      </c>
      <c r="O27" s="47">
        <f t="shared" si="2"/>
        <v>140.3823088455772</v>
      </c>
      <c r="P27" s="9"/>
    </row>
    <row r="28" spans="1:119">
      <c r="A28" s="12"/>
      <c r="B28" s="42">
        <v>574</v>
      </c>
      <c r="C28" s="19" t="s">
        <v>40</v>
      </c>
      <c r="D28" s="46">
        <v>33600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33600</v>
      </c>
      <c r="O28" s="47">
        <f t="shared" si="2"/>
        <v>7.1964017991004496</v>
      </c>
      <c r="P28" s="9"/>
    </row>
    <row r="29" spans="1:119">
      <c r="A29" s="12"/>
      <c r="B29" s="42">
        <v>575</v>
      </c>
      <c r="C29" s="19" t="s">
        <v>41</v>
      </c>
      <c r="D29" s="46">
        <v>67253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67253</v>
      </c>
      <c r="O29" s="47">
        <f t="shared" si="2"/>
        <v>14.404155065324481</v>
      </c>
      <c r="P29" s="9"/>
    </row>
    <row r="30" spans="1:119" ht="15.75">
      <c r="A30" s="26" t="s">
        <v>44</v>
      </c>
      <c r="B30" s="27"/>
      <c r="C30" s="28"/>
      <c r="D30" s="29">
        <f t="shared" ref="D30:M30" si="11">SUM(D31:D31)</f>
        <v>0</v>
      </c>
      <c r="E30" s="29">
        <f t="shared" si="11"/>
        <v>0</v>
      </c>
      <c r="F30" s="29">
        <f t="shared" si="11"/>
        <v>0</v>
      </c>
      <c r="G30" s="29">
        <f t="shared" si="11"/>
        <v>0</v>
      </c>
      <c r="H30" s="29">
        <f t="shared" si="11"/>
        <v>0</v>
      </c>
      <c r="I30" s="29">
        <f t="shared" si="11"/>
        <v>157633</v>
      </c>
      <c r="J30" s="29">
        <f t="shared" si="11"/>
        <v>0</v>
      </c>
      <c r="K30" s="29">
        <f t="shared" si="11"/>
        <v>0</v>
      </c>
      <c r="L30" s="29">
        <f t="shared" si="11"/>
        <v>0</v>
      </c>
      <c r="M30" s="29">
        <f t="shared" si="11"/>
        <v>0</v>
      </c>
      <c r="N30" s="29">
        <f>SUM(D30:M30)</f>
        <v>157633</v>
      </c>
      <c r="O30" s="41">
        <f t="shared" si="2"/>
        <v>33.761619190404801</v>
      </c>
      <c r="P30" s="9"/>
    </row>
    <row r="31" spans="1:119" ht="15.75" thickBot="1">
      <c r="A31" s="12"/>
      <c r="B31" s="42">
        <v>591</v>
      </c>
      <c r="C31" s="19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157633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157633</v>
      </c>
      <c r="O31" s="47">
        <f t="shared" si="2"/>
        <v>33.761619190404801</v>
      </c>
      <c r="P31" s="9"/>
    </row>
    <row r="32" spans="1:119" ht="16.5" thickBot="1">
      <c r="A32" s="13" t="s">
        <v>10</v>
      </c>
      <c r="B32" s="21"/>
      <c r="C32" s="20"/>
      <c r="D32" s="14">
        <f t="shared" ref="D32:M32" si="12">SUM(D5,D10,D14,D18,D20,D23,D25,D30)</f>
        <v>3900455</v>
      </c>
      <c r="E32" s="14">
        <f t="shared" si="12"/>
        <v>0</v>
      </c>
      <c r="F32" s="14">
        <f t="shared" si="12"/>
        <v>0</v>
      </c>
      <c r="G32" s="14">
        <f t="shared" si="12"/>
        <v>0</v>
      </c>
      <c r="H32" s="14">
        <f t="shared" si="12"/>
        <v>0</v>
      </c>
      <c r="I32" s="14">
        <f t="shared" si="12"/>
        <v>2326561</v>
      </c>
      <c r="J32" s="14">
        <f t="shared" si="12"/>
        <v>0</v>
      </c>
      <c r="K32" s="14">
        <f t="shared" si="12"/>
        <v>5887</v>
      </c>
      <c r="L32" s="14">
        <f t="shared" si="12"/>
        <v>0</v>
      </c>
      <c r="M32" s="14">
        <f t="shared" si="12"/>
        <v>0</v>
      </c>
      <c r="N32" s="14">
        <f>SUM(D32:M32)</f>
        <v>6232903</v>
      </c>
      <c r="O32" s="35">
        <f t="shared" si="2"/>
        <v>1334.9545941315057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59</v>
      </c>
      <c r="M34" s="93"/>
      <c r="N34" s="93"/>
      <c r="O34" s="39">
        <v>4669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52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904539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2900</v>
      </c>
      <c r="L5" s="24">
        <f t="shared" si="0"/>
        <v>0</v>
      </c>
      <c r="M5" s="24">
        <f t="shared" si="0"/>
        <v>0</v>
      </c>
      <c r="N5" s="25">
        <f t="shared" ref="N5:N16" si="1">SUM(D5:M5)</f>
        <v>907439</v>
      </c>
      <c r="O5" s="30">
        <f t="shared" ref="O5:O31" si="2">(N5/O$33)</f>
        <v>196.03348455389934</v>
      </c>
      <c r="P5" s="6"/>
    </row>
    <row r="6" spans="1:133">
      <c r="A6" s="12"/>
      <c r="B6" s="42">
        <v>511</v>
      </c>
      <c r="C6" s="19" t="s">
        <v>19</v>
      </c>
      <c r="D6" s="46">
        <v>41666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41666</v>
      </c>
      <c r="O6" s="47">
        <f t="shared" si="2"/>
        <v>9.0010801468999784</v>
      </c>
      <c r="P6" s="9"/>
    </row>
    <row r="7" spans="1:133">
      <c r="A7" s="12"/>
      <c r="B7" s="42">
        <v>513</v>
      </c>
      <c r="C7" s="19" t="s">
        <v>20</v>
      </c>
      <c r="D7" s="46">
        <v>848344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2900</v>
      </c>
      <c r="L7" s="46">
        <v>0</v>
      </c>
      <c r="M7" s="46">
        <v>0</v>
      </c>
      <c r="N7" s="46">
        <f t="shared" si="1"/>
        <v>851244</v>
      </c>
      <c r="O7" s="47">
        <f t="shared" si="2"/>
        <v>183.89371354504212</v>
      </c>
      <c r="P7" s="9"/>
    </row>
    <row r="8" spans="1:133">
      <c r="A8" s="12"/>
      <c r="B8" s="42">
        <v>514</v>
      </c>
      <c r="C8" s="19" t="s">
        <v>21</v>
      </c>
      <c r="D8" s="46">
        <v>14529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14529</v>
      </c>
      <c r="O8" s="47">
        <f t="shared" si="2"/>
        <v>3.138690861957226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786119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786119</v>
      </c>
      <c r="O9" s="41">
        <f t="shared" si="2"/>
        <v>169.8248001728235</v>
      </c>
      <c r="P9" s="10"/>
    </row>
    <row r="10" spans="1:133">
      <c r="A10" s="12"/>
      <c r="B10" s="42">
        <v>521</v>
      </c>
      <c r="C10" s="19" t="s">
        <v>23</v>
      </c>
      <c r="D10" s="46">
        <v>257554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257554</v>
      </c>
      <c r="O10" s="47">
        <f t="shared" si="2"/>
        <v>55.639230935407213</v>
      </c>
      <c r="P10" s="9"/>
    </row>
    <row r="11" spans="1:133">
      <c r="A11" s="12"/>
      <c r="B11" s="42">
        <v>522</v>
      </c>
      <c r="C11" s="19" t="s">
        <v>24</v>
      </c>
      <c r="D11" s="46">
        <v>470223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470223</v>
      </c>
      <c r="O11" s="47">
        <f t="shared" si="2"/>
        <v>101.58198314970836</v>
      </c>
      <c r="P11" s="9"/>
    </row>
    <row r="12" spans="1:133">
      <c r="A12" s="12"/>
      <c r="B12" s="42">
        <v>524</v>
      </c>
      <c r="C12" s="19" t="s">
        <v>25</v>
      </c>
      <c r="D12" s="46">
        <v>58342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58342</v>
      </c>
      <c r="O12" s="47">
        <f t="shared" si="2"/>
        <v>12.603586087707928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6540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2156463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2163003</v>
      </c>
      <c r="O13" s="41">
        <f t="shared" si="2"/>
        <v>467.27219701879454</v>
      </c>
      <c r="P13" s="10"/>
    </row>
    <row r="14" spans="1:133">
      <c r="A14" s="12"/>
      <c r="B14" s="42">
        <v>533</v>
      </c>
      <c r="C14" s="19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1109308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1109308</v>
      </c>
      <c r="O14" s="47">
        <f t="shared" si="2"/>
        <v>239.64311946424715</v>
      </c>
      <c r="P14" s="9"/>
    </row>
    <row r="15" spans="1:133">
      <c r="A15" s="12"/>
      <c r="B15" s="42">
        <v>535</v>
      </c>
      <c r="C15" s="19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1047155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1047155</v>
      </c>
      <c r="O15" s="47">
        <f t="shared" si="2"/>
        <v>226.21624540937569</v>
      </c>
      <c r="P15" s="9"/>
    </row>
    <row r="16" spans="1:133">
      <c r="A16" s="12"/>
      <c r="B16" s="42">
        <v>539</v>
      </c>
      <c r="C16" s="19" t="s">
        <v>31</v>
      </c>
      <c r="D16" s="46">
        <v>6540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6540</v>
      </c>
      <c r="O16" s="47">
        <f t="shared" si="2"/>
        <v>1.4128321451717434</v>
      </c>
      <c r="P16" s="9"/>
    </row>
    <row r="17" spans="1:119" ht="15.75">
      <c r="A17" s="26" t="s">
        <v>32</v>
      </c>
      <c r="B17" s="27"/>
      <c r="C17" s="28"/>
      <c r="D17" s="29">
        <f t="shared" ref="D17:M17" si="5">SUM(D18:D18)</f>
        <v>907217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ref="N17:N22" si="6">SUM(D17:M17)</f>
        <v>907217</v>
      </c>
      <c r="O17" s="41">
        <f t="shared" si="2"/>
        <v>195.9855260315403</v>
      </c>
      <c r="P17" s="10"/>
    </row>
    <row r="18" spans="1:119">
      <c r="A18" s="12"/>
      <c r="B18" s="42">
        <v>541</v>
      </c>
      <c r="C18" s="19" t="s">
        <v>33</v>
      </c>
      <c r="D18" s="46">
        <v>907217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907217</v>
      </c>
      <c r="O18" s="47">
        <f t="shared" si="2"/>
        <v>195.9855260315403</v>
      </c>
      <c r="P18" s="9"/>
    </row>
    <row r="19" spans="1:119" ht="15.75">
      <c r="A19" s="26" t="s">
        <v>48</v>
      </c>
      <c r="B19" s="27"/>
      <c r="C19" s="28"/>
      <c r="D19" s="29">
        <f t="shared" ref="D19:M19" si="7">SUM(D20:D21)</f>
        <v>21600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6"/>
        <v>21600</v>
      </c>
      <c r="O19" s="41">
        <f t="shared" si="2"/>
        <v>4.6662346079066754</v>
      </c>
      <c r="P19" s="10"/>
    </row>
    <row r="20" spans="1:119">
      <c r="A20" s="43"/>
      <c r="B20" s="44">
        <v>552</v>
      </c>
      <c r="C20" s="45" t="s">
        <v>49</v>
      </c>
      <c r="D20" s="46">
        <v>15000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15000</v>
      </c>
      <c r="O20" s="47">
        <f t="shared" si="2"/>
        <v>3.2404406999351911</v>
      </c>
      <c r="P20" s="9"/>
    </row>
    <row r="21" spans="1:119">
      <c r="A21" s="43"/>
      <c r="B21" s="44">
        <v>554</v>
      </c>
      <c r="C21" s="45" t="s">
        <v>50</v>
      </c>
      <c r="D21" s="46">
        <v>6600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6600</v>
      </c>
      <c r="O21" s="47">
        <f t="shared" si="2"/>
        <v>1.4257939079714841</v>
      </c>
      <c r="P21" s="9"/>
    </row>
    <row r="22" spans="1:119" ht="15.75">
      <c r="A22" s="26" t="s">
        <v>35</v>
      </c>
      <c r="B22" s="27"/>
      <c r="C22" s="28"/>
      <c r="D22" s="29">
        <f t="shared" ref="D22:M22" si="8">SUM(D23:D23)</f>
        <v>181247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6"/>
        <v>181247</v>
      </c>
      <c r="O22" s="41">
        <f t="shared" si="2"/>
        <v>39.154677036076905</v>
      </c>
      <c r="P22" s="10"/>
    </row>
    <row r="23" spans="1:119">
      <c r="A23" s="12"/>
      <c r="B23" s="42">
        <v>569</v>
      </c>
      <c r="C23" s="19" t="s">
        <v>36</v>
      </c>
      <c r="D23" s="46">
        <v>181247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9">SUM(D23:M23)</f>
        <v>181247</v>
      </c>
      <c r="O23" s="47">
        <f t="shared" si="2"/>
        <v>39.154677036076905</v>
      </c>
      <c r="P23" s="9"/>
    </row>
    <row r="24" spans="1:119" ht="15.75">
      <c r="A24" s="26" t="s">
        <v>37</v>
      </c>
      <c r="B24" s="27"/>
      <c r="C24" s="28"/>
      <c r="D24" s="29">
        <f t="shared" ref="D24:M24" si="10">SUM(D25:D28)</f>
        <v>393386</v>
      </c>
      <c r="E24" s="29">
        <f t="shared" si="10"/>
        <v>0</v>
      </c>
      <c r="F24" s="29">
        <f t="shared" si="10"/>
        <v>0</v>
      </c>
      <c r="G24" s="29">
        <f t="shared" si="10"/>
        <v>0</v>
      </c>
      <c r="H24" s="29">
        <f t="shared" si="10"/>
        <v>0</v>
      </c>
      <c r="I24" s="29">
        <f t="shared" si="10"/>
        <v>0</v>
      </c>
      <c r="J24" s="29">
        <f t="shared" si="10"/>
        <v>0</v>
      </c>
      <c r="K24" s="29">
        <f t="shared" si="10"/>
        <v>0</v>
      </c>
      <c r="L24" s="29">
        <f t="shared" si="10"/>
        <v>0</v>
      </c>
      <c r="M24" s="29">
        <f t="shared" si="10"/>
        <v>0</v>
      </c>
      <c r="N24" s="29">
        <f>SUM(D24:M24)</f>
        <v>393386</v>
      </c>
      <c r="O24" s="41">
        <f t="shared" si="2"/>
        <v>84.982933678980345</v>
      </c>
      <c r="P24" s="9"/>
    </row>
    <row r="25" spans="1:119">
      <c r="A25" s="12"/>
      <c r="B25" s="42">
        <v>571</v>
      </c>
      <c r="C25" s="19" t="s">
        <v>38</v>
      </c>
      <c r="D25" s="46">
        <v>25000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9"/>
        <v>25000</v>
      </c>
      <c r="O25" s="47">
        <f t="shared" si="2"/>
        <v>5.4007344998919855</v>
      </c>
      <c r="P25" s="9"/>
    </row>
    <row r="26" spans="1:119">
      <c r="A26" s="12"/>
      <c r="B26" s="42">
        <v>572</v>
      </c>
      <c r="C26" s="19" t="s">
        <v>39</v>
      </c>
      <c r="D26" s="46">
        <v>274155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274155</v>
      </c>
      <c r="O26" s="47">
        <f t="shared" si="2"/>
        <v>59.22553467271549</v>
      </c>
      <c r="P26" s="9"/>
    </row>
    <row r="27" spans="1:119">
      <c r="A27" s="12"/>
      <c r="B27" s="42">
        <v>574</v>
      </c>
      <c r="C27" s="19" t="s">
        <v>40</v>
      </c>
      <c r="D27" s="46">
        <v>28162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28162</v>
      </c>
      <c r="O27" s="47">
        <f t="shared" si="2"/>
        <v>6.0838193994383234</v>
      </c>
      <c r="P27" s="9"/>
    </row>
    <row r="28" spans="1:119">
      <c r="A28" s="12"/>
      <c r="B28" s="42">
        <v>575</v>
      </c>
      <c r="C28" s="19" t="s">
        <v>41</v>
      </c>
      <c r="D28" s="46">
        <v>66069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66069</v>
      </c>
      <c r="O28" s="47">
        <f t="shared" si="2"/>
        <v>14.272845106934543</v>
      </c>
      <c r="P28" s="9"/>
    </row>
    <row r="29" spans="1:119" ht="15.75">
      <c r="A29" s="26" t="s">
        <v>44</v>
      </c>
      <c r="B29" s="27"/>
      <c r="C29" s="28"/>
      <c r="D29" s="29">
        <f t="shared" ref="D29:M29" si="11">SUM(D30:D30)</f>
        <v>0</v>
      </c>
      <c r="E29" s="29">
        <f t="shared" si="11"/>
        <v>0</v>
      </c>
      <c r="F29" s="29">
        <f t="shared" si="11"/>
        <v>0</v>
      </c>
      <c r="G29" s="29">
        <f t="shared" si="11"/>
        <v>0</v>
      </c>
      <c r="H29" s="29">
        <f t="shared" si="11"/>
        <v>0</v>
      </c>
      <c r="I29" s="29">
        <f t="shared" si="11"/>
        <v>160467</v>
      </c>
      <c r="J29" s="29">
        <f t="shared" si="11"/>
        <v>0</v>
      </c>
      <c r="K29" s="29">
        <f t="shared" si="11"/>
        <v>0</v>
      </c>
      <c r="L29" s="29">
        <f t="shared" si="11"/>
        <v>0</v>
      </c>
      <c r="M29" s="29">
        <f t="shared" si="11"/>
        <v>0</v>
      </c>
      <c r="N29" s="29">
        <f>SUM(D29:M29)</f>
        <v>160467</v>
      </c>
      <c r="O29" s="41">
        <f t="shared" si="2"/>
        <v>34.665586519766691</v>
      </c>
      <c r="P29" s="9"/>
    </row>
    <row r="30" spans="1:119" ht="15.75" thickBot="1">
      <c r="A30" s="12"/>
      <c r="B30" s="42">
        <v>591</v>
      </c>
      <c r="C30" s="19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160467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160467</v>
      </c>
      <c r="O30" s="47">
        <f t="shared" si="2"/>
        <v>34.665586519766691</v>
      </c>
      <c r="P30" s="9"/>
    </row>
    <row r="31" spans="1:119" ht="16.5" thickBot="1">
      <c r="A31" s="13" t="s">
        <v>10</v>
      </c>
      <c r="B31" s="21"/>
      <c r="C31" s="20"/>
      <c r="D31" s="14">
        <f t="shared" ref="D31:M31" si="12">SUM(D5,D9,D13,D17,D19,D22,D24,D29)</f>
        <v>3200648</v>
      </c>
      <c r="E31" s="14">
        <f t="shared" si="12"/>
        <v>0</v>
      </c>
      <c r="F31" s="14">
        <f t="shared" si="12"/>
        <v>0</v>
      </c>
      <c r="G31" s="14">
        <f t="shared" si="12"/>
        <v>0</v>
      </c>
      <c r="H31" s="14">
        <f t="shared" si="12"/>
        <v>0</v>
      </c>
      <c r="I31" s="14">
        <f t="shared" si="12"/>
        <v>2316930</v>
      </c>
      <c r="J31" s="14">
        <f t="shared" si="12"/>
        <v>0</v>
      </c>
      <c r="K31" s="14">
        <f t="shared" si="12"/>
        <v>2900</v>
      </c>
      <c r="L31" s="14">
        <f t="shared" si="12"/>
        <v>0</v>
      </c>
      <c r="M31" s="14">
        <f t="shared" si="12"/>
        <v>0</v>
      </c>
      <c r="N31" s="14">
        <f>SUM(D31:M31)</f>
        <v>5520478</v>
      </c>
      <c r="O31" s="35">
        <f t="shared" si="2"/>
        <v>1192.5854396197883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57</v>
      </c>
      <c r="M33" s="93"/>
      <c r="N33" s="93"/>
      <c r="O33" s="39">
        <v>4629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52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908132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3773</v>
      </c>
      <c r="L5" s="24">
        <f t="shared" si="0"/>
        <v>0</v>
      </c>
      <c r="M5" s="24">
        <f t="shared" si="0"/>
        <v>0</v>
      </c>
      <c r="N5" s="25">
        <f t="shared" ref="N5:N18" si="1">SUM(D5:M5)</f>
        <v>911905</v>
      </c>
      <c r="O5" s="30">
        <f t="shared" ref="O5:O33" si="2">(N5/O$35)</f>
        <v>197.04083837510805</v>
      </c>
      <c r="P5" s="6"/>
    </row>
    <row r="6" spans="1:133">
      <c r="A6" s="12"/>
      <c r="B6" s="42">
        <v>511</v>
      </c>
      <c r="C6" s="19" t="s">
        <v>19</v>
      </c>
      <c r="D6" s="46">
        <v>37170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37170</v>
      </c>
      <c r="O6" s="47">
        <f t="shared" si="2"/>
        <v>8.0315471045808131</v>
      </c>
      <c r="P6" s="9"/>
    </row>
    <row r="7" spans="1:133">
      <c r="A7" s="12"/>
      <c r="B7" s="42">
        <v>513</v>
      </c>
      <c r="C7" s="19" t="s">
        <v>20</v>
      </c>
      <c r="D7" s="46">
        <v>839149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2672</v>
      </c>
      <c r="L7" s="46">
        <v>0</v>
      </c>
      <c r="M7" s="46">
        <v>0</v>
      </c>
      <c r="N7" s="46">
        <f t="shared" si="1"/>
        <v>841821</v>
      </c>
      <c r="O7" s="47">
        <f t="shared" si="2"/>
        <v>181.89736387208296</v>
      </c>
      <c r="P7" s="9"/>
    </row>
    <row r="8" spans="1:133">
      <c r="A8" s="12"/>
      <c r="B8" s="42">
        <v>514</v>
      </c>
      <c r="C8" s="19" t="s">
        <v>21</v>
      </c>
      <c r="D8" s="46">
        <v>31813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31813</v>
      </c>
      <c r="O8" s="47">
        <f t="shared" si="2"/>
        <v>6.8740276577355228</v>
      </c>
      <c r="P8" s="9"/>
    </row>
    <row r="9" spans="1:133">
      <c r="A9" s="12"/>
      <c r="B9" s="42">
        <v>518</v>
      </c>
      <c r="C9" s="19" t="s">
        <v>54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1101</v>
      </c>
      <c r="L9" s="46">
        <v>0</v>
      </c>
      <c r="M9" s="46">
        <v>0</v>
      </c>
      <c r="N9" s="46">
        <f t="shared" si="1"/>
        <v>1101</v>
      </c>
      <c r="O9" s="47">
        <f t="shared" si="2"/>
        <v>0.23789974070872946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829226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829226</v>
      </c>
      <c r="O10" s="41">
        <f t="shared" si="2"/>
        <v>179.17588591184096</v>
      </c>
      <c r="P10" s="10"/>
    </row>
    <row r="11" spans="1:133">
      <c r="A11" s="12"/>
      <c r="B11" s="42">
        <v>521</v>
      </c>
      <c r="C11" s="19" t="s">
        <v>23</v>
      </c>
      <c r="D11" s="46">
        <v>257551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257551</v>
      </c>
      <c r="O11" s="47">
        <f t="shared" si="2"/>
        <v>55.650605012964562</v>
      </c>
      <c r="P11" s="9"/>
    </row>
    <row r="12" spans="1:133">
      <c r="A12" s="12"/>
      <c r="B12" s="42">
        <v>522</v>
      </c>
      <c r="C12" s="19" t="s">
        <v>24</v>
      </c>
      <c r="D12" s="46">
        <v>503527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503527</v>
      </c>
      <c r="O12" s="47">
        <f t="shared" si="2"/>
        <v>108.80012964563527</v>
      </c>
      <c r="P12" s="9"/>
    </row>
    <row r="13" spans="1:133">
      <c r="A13" s="12"/>
      <c r="B13" s="42">
        <v>524</v>
      </c>
      <c r="C13" s="19" t="s">
        <v>25</v>
      </c>
      <c r="D13" s="46">
        <v>68148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68148</v>
      </c>
      <c r="O13" s="47">
        <f t="shared" si="2"/>
        <v>14.72515125324114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SUM(D15:D18)</f>
        <v>52337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2146963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2199300</v>
      </c>
      <c r="O14" s="41">
        <f t="shared" si="2"/>
        <v>475.21607605877267</v>
      </c>
      <c r="P14" s="10"/>
    </row>
    <row r="15" spans="1:133">
      <c r="A15" s="12"/>
      <c r="B15" s="42">
        <v>533</v>
      </c>
      <c r="C15" s="19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1083346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1083346</v>
      </c>
      <c r="O15" s="47">
        <f t="shared" si="2"/>
        <v>234.08513396715645</v>
      </c>
      <c r="P15" s="9"/>
    </row>
    <row r="16" spans="1:133">
      <c r="A16" s="12"/>
      <c r="B16" s="42">
        <v>534</v>
      </c>
      <c r="C16" s="19" t="s">
        <v>28</v>
      </c>
      <c r="D16" s="46">
        <v>44848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44848</v>
      </c>
      <c r="O16" s="47">
        <f t="shared" si="2"/>
        <v>9.6905790838375108</v>
      </c>
      <c r="P16" s="9"/>
    </row>
    <row r="17" spans="1:16">
      <c r="A17" s="12"/>
      <c r="B17" s="42">
        <v>535</v>
      </c>
      <c r="C17" s="19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1063617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1063617</v>
      </c>
      <c r="O17" s="47">
        <f t="shared" si="2"/>
        <v>229.82216940363008</v>
      </c>
      <c r="P17" s="9"/>
    </row>
    <row r="18" spans="1:16">
      <c r="A18" s="12"/>
      <c r="B18" s="42">
        <v>539</v>
      </c>
      <c r="C18" s="19" t="s">
        <v>31</v>
      </c>
      <c r="D18" s="46">
        <v>7489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7489</v>
      </c>
      <c r="O18" s="47">
        <f t="shared" si="2"/>
        <v>1.6181936041486604</v>
      </c>
      <c r="P18" s="9"/>
    </row>
    <row r="19" spans="1:16" ht="15.75">
      <c r="A19" s="26" t="s">
        <v>32</v>
      </c>
      <c r="B19" s="27"/>
      <c r="C19" s="28"/>
      <c r="D19" s="29">
        <f t="shared" ref="D19:M19" si="5">SUM(D20:D20)</f>
        <v>1081176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ref="N19:N24" si="6">SUM(D19:M19)</f>
        <v>1081176</v>
      </c>
      <c r="O19" s="41">
        <f t="shared" si="2"/>
        <v>233.61624891961969</v>
      </c>
      <c r="P19" s="10"/>
    </row>
    <row r="20" spans="1:16">
      <c r="A20" s="12"/>
      <c r="B20" s="42">
        <v>541</v>
      </c>
      <c r="C20" s="19" t="s">
        <v>33</v>
      </c>
      <c r="D20" s="46">
        <v>1081176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1081176</v>
      </c>
      <c r="O20" s="47">
        <f t="shared" si="2"/>
        <v>233.61624891961969</v>
      </c>
      <c r="P20" s="9"/>
    </row>
    <row r="21" spans="1:16" ht="15.75">
      <c r="A21" s="26" t="s">
        <v>48</v>
      </c>
      <c r="B21" s="27"/>
      <c r="C21" s="28"/>
      <c r="D21" s="29">
        <f t="shared" ref="D21:M21" si="7">SUM(D22:D23)</f>
        <v>21600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6"/>
        <v>21600</v>
      </c>
      <c r="O21" s="41">
        <f t="shared" si="2"/>
        <v>4.6672428694900603</v>
      </c>
      <c r="P21" s="10"/>
    </row>
    <row r="22" spans="1:16">
      <c r="A22" s="43"/>
      <c r="B22" s="44">
        <v>552</v>
      </c>
      <c r="C22" s="45" t="s">
        <v>49</v>
      </c>
      <c r="D22" s="46">
        <v>15000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15000</v>
      </c>
      <c r="O22" s="47">
        <f t="shared" si="2"/>
        <v>3.24114088159032</v>
      </c>
      <c r="P22" s="9"/>
    </row>
    <row r="23" spans="1:16">
      <c r="A23" s="43"/>
      <c r="B23" s="44">
        <v>554</v>
      </c>
      <c r="C23" s="45" t="s">
        <v>50</v>
      </c>
      <c r="D23" s="46">
        <v>6600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6600</v>
      </c>
      <c r="O23" s="47">
        <f t="shared" si="2"/>
        <v>1.4261019878997407</v>
      </c>
      <c r="P23" s="9"/>
    </row>
    <row r="24" spans="1:16" ht="15.75">
      <c r="A24" s="26" t="s">
        <v>35</v>
      </c>
      <c r="B24" s="27"/>
      <c r="C24" s="28"/>
      <c r="D24" s="29">
        <f t="shared" ref="D24:M24" si="8">SUM(D25:D25)</f>
        <v>159236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6"/>
        <v>159236</v>
      </c>
      <c r="O24" s="41">
        <f t="shared" si="2"/>
        <v>34.407087294727745</v>
      </c>
      <c r="P24" s="10"/>
    </row>
    <row r="25" spans="1:16">
      <c r="A25" s="12"/>
      <c r="B25" s="42">
        <v>569</v>
      </c>
      <c r="C25" s="19" t="s">
        <v>36</v>
      </c>
      <c r="D25" s="46">
        <v>159236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9">SUM(D25:M25)</f>
        <v>159236</v>
      </c>
      <c r="O25" s="47">
        <f t="shared" si="2"/>
        <v>34.407087294727745</v>
      </c>
      <c r="P25" s="9"/>
    </row>
    <row r="26" spans="1:16" ht="15.75">
      <c r="A26" s="26" t="s">
        <v>37</v>
      </c>
      <c r="B26" s="27"/>
      <c r="C26" s="28"/>
      <c r="D26" s="29">
        <f t="shared" ref="D26:M26" si="10">SUM(D27:D30)</f>
        <v>486378</v>
      </c>
      <c r="E26" s="29">
        <f t="shared" si="10"/>
        <v>0</v>
      </c>
      <c r="F26" s="29">
        <f t="shared" si="10"/>
        <v>0</v>
      </c>
      <c r="G26" s="29">
        <f t="shared" si="10"/>
        <v>0</v>
      </c>
      <c r="H26" s="29">
        <f t="shared" si="10"/>
        <v>0</v>
      </c>
      <c r="I26" s="29">
        <f t="shared" si="10"/>
        <v>0</v>
      </c>
      <c r="J26" s="29">
        <f t="shared" si="10"/>
        <v>0</v>
      </c>
      <c r="K26" s="29">
        <f t="shared" si="10"/>
        <v>0</v>
      </c>
      <c r="L26" s="29">
        <f t="shared" si="10"/>
        <v>0</v>
      </c>
      <c r="M26" s="29">
        <f t="shared" si="10"/>
        <v>0</v>
      </c>
      <c r="N26" s="29">
        <f>SUM(D26:M26)</f>
        <v>486378</v>
      </c>
      <c r="O26" s="41">
        <f t="shared" si="2"/>
        <v>105.09464131374244</v>
      </c>
      <c r="P26" s="9"/>
    </row>
    <row r="27" spans="1:16">
      <c r="A27" s="12"/>
      <c r="B27" s="42">
        <v>571</v>
      </c>
      <c r="C27" s="19" t="s">
        <v>38</v>
      </c>
      <c r="D27" s="46">
        <v>25000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25000</v>
      </c>
      <c r="O27" s="47">
        <f t="shared" si="2"/>
        <v>5.4019014693171998</v>
      </c>
      <c r="P27" s="9"/>
    </row>
    <row r="28" spans="1:16">
      <c r="A28" s="12"/>
      <c r="B28" s="42">
        <v>572</v>
      </c>
      <c r="C28" s="19" t="s">
        <v>39</v>
      </c>
      <c r="D28" s="46">
        <v>350954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350954</v>
      </c>
      <c r="O28" s="47">
        <f t="shared" si="2"/>
        <v>75.832757130509933</v>
      </c>
      <c r="P28" s="9"/>
    </row>
    <row r="29" spans="1:16">
      <c r="A29" s="12"/>
      <c r="B29" s="42">
        <v>574</v>
      </c>
      <c r="C29" s="19" t="s">
        <v>40</v>
      </c>
      <c r="D29" s="46">
        <v>29905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29905</v>
      </c>
      <c r="O29" s="47">
        <f t="shared" si="2"/>
        <v>6.4617545375972343</v>
      </c>
      <c r="P29" s="9"/>
    </row>
    <row r="30" spans="1:16">
      <c r="A30" s="12"/>
      <c r="B30" s="42">
        <v>575</v>
      </c>
      <c r="C30" s="19" t="s">
        <v>41</v>
      </c>
      <c r="D30" s="46">
        <v>80519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80519</v>
      </c>
      <c r="O30" s="47">
        <f t="shared" si="2"/>
        <v>17.398228176318064</v>
      </c>
      <c r="P30" s="9"/>
    </row>
    <row r="31" spans="1:16" ht="15.75">
      <c r="A31" s="26" t="s">
        <v>44</v>
      </c>
      <c r="B31" s="27"/>
      <c r="C31" s="28"/>
      <c r="D31" s="29">
        <f t="shared" ref="D31:M31" si="11">SUM(D32:D32)</f>
        <v>0</v>
      </c>
      <c r="E31" s="29">
        <f t="shared" si="11"/>
        <v>0</v>
      </c>
      <c r="F31" s="29">
        <f t="shared" si="11"/>
        <v>0</v>
      </c>
      <c r="G31" s="29">
        <f t="shared" si="11"/>
        <v>0</v>
      </c>
      <c r="H31" s="29">
        <f t="shared" si="11"/>
        <v>0</v>
      </c>
      <c r="I31" s="29">
        <f t="shared" si="11"/>
        <v>163786</v>
      </c>
      <c r="J31" s="29">
        <f t="shared" si="11"/>
        <v>0</v>
      </c>
      <c r="K31" s="29">
        <f t="shared" si="11"/>
        <v>0</v>
      </c>
      <c r="L31" s="29">
        <f t="shared" si="11"/>
        <v>0</v>
      </c>
      <c r="M31" s="29">
        <f t="shared" si="11"/>
        <v>0</v>
      </c>
      <c r="N31" s="29">
        <f>SUM(D31:M31)</f>
        <v>163786</v>
      </c>
      <c r="O31" s="41">
        <f t="shared" si="2"/>
        <v>35.390233362143476</v>
      </c>
      <c r="P31" s="9"/>
    </row>
    <row r="32" spans="1:16" ht="15.75" thickBot="1">
      <c r="A32" s="12"/>
      <c r="B32" s="42">
        <v>591</v>
      </c>
      <c r="C32" s="19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163786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163786</v>
      </c>
      <c r="O32" s="47">
        <f t="shared" si="2"/>
        <v>35.390233362143476</v>
      </c>
      <c r="P32" s="9"/>
    </row>
    <row r="33" spans="1:119" ht="16.5" thickBot="1">
      <c r="A33" s="13" t="s">
        <v>10</v>
      </c>
      <c r="B33" s="21"/>
      <c r="C33" s="20"/>
      <c r="D33" s="14">
        <f t="shared" ref="D33:M33" si="12">SUM(D5,D10,D14,D19,D21,D24,D26,D31)</f>
        <v>3538085</v>
      </c>
      <c r="E33" s="14">
        <f t="shared" si="12"/>
        <v>0</v>
      </c>
      <c r="F33" s="14">
        <f t="shared" si="12"/>
        <v>0</v>
      </c>
      <c r="G33" s="14">
        <f t="shared" si="12"/>
        <v>0</v>
      </c>
      <c r="H33" s="14">
        <f t="shared" si="12"/>
        <v>0</v>
      </c>
      <c r="I33" s="14">
        <f t="shared" si="12"/>
        <v>2310749</v>
      </c>
      <c r="J33" s="14">
        <f t="shared" si="12"/>
        <v>0</v>
      </c>
      <c r="K33" s="14">
        <f t="shared" si="12"/>
        <v>3773</v>
      </c>
      <c r="L33" s="14">
        <f t="shared" si="12"/>
        <v>0</v>
      </c>
      <c r="M33" s="14">
        <f t="shared" si="12"/>
        <v>0</v>
      </c>
      <c r="N33" s="14">
        <f>SUM(D33:M33)</f>
        <v>5852607</v>
      </c>
      <c r="O33" s="35">
        <f t="shared" si="2"/>
        <v>1264.6082541054452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55</v>
      </c>
      <c r="M35" s="93"/>
      <c r="N35" s="93"/>
      <c r="O35" s="39">
        <v>4628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52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990338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2196</v>
      </c>
      <c r="L5" s="24">
        <f t="shared" si="0"/>
        <v>0</v>
      </c>
      <c r="M5" s="24">
        <f t="shared" si="0"/>
        <v>0</v>
      </c>
      <c r="N5" s="25">
        <f t="shared" ref="N5:N18" si="1">SUM(D5:M5)</f>
        <v>992534</v>
      </c>
      <c r="O5" s="30">
        <f t="shared" ref="O5:O33" si="2">(N5/O$35)</f>
        <v>213.90818965517241</v>
      </c>
      <c r="P5" s="6"/>
    </row>
    <row r="6" spans="1:133">
      <c r="A6" s="12"/>
      <c r="B6" s="42">
        <v>511</v>
      </c>
      <c r="C6" s="19" t="s">
        <v>19</v>
      </c>
      <c r="D6" s="46">
        <v>39876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39876</v>
      </c>
      <c r="O6" s="47">
        <f t="shared" si="2"/>
        <v>8.5939655172413794</v>
      </c>
      <c r="P6" s="9"/>
    </row>
    <row r="7" spans="1:133">
      <c r="A7" s="12"/>
      <c r="B7" s="42">
        <v>513</v>
      </c>
      <c r="C7" s="19" t="s">
        <v>20</v>
      </c>
      <c r="D7" s="46">
        <v>921260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2196</v>
      </c>
      <c r="L7" s="46">
        <v>0</v>
      </c>
      <c r="M7" s="46">
        <v>0</v>
      </c>
      <c r="N7" s="46">
        <f t="shared" si="1"/>
        <v>923456</v>
      </c>
      <c r="O7" s="47">
        <f t="shared" si="2"/>
        <v>199.02068965517242</v>
      </c>
      <c r="P7" s="9"/>
    </row>
    <row r="8" spans="1:133">
      <c r="A8" s="12"/>
      <c r="B8" s="42">
        <v>514</v>
      </c>
      <c r="C8" s="19" t="s">
        <v>21</v>
      </c>
      <c r="D8" s="46">
        <v>29202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29202</v>
      </c>
      <c r="O8" s="47">
        <f t="shared" si="2"/>
        <v>6.2935344827586208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898256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898256</v>
      </c>
      <c r="O9" s="41">
        <f t="shared" si="2"/>
        <v>193.58965517241379</v>
      </c>
      <c r="P9" s="10"/>
    </row>
    <row r="10" spans="1:133">
      <c r="A10" s="12"/>
      <c r="B10" s="42">
        <v>521</v>
      </c>
      <c r="C10" s="19" t="s">
        <v>23</v>
      </c>
      <c r="D10" s="46">
        <v>251540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251540</v>
      </c>
      <c r="O10" s="47">
        <f t="shared" si="2"/>
        <v>54.211206896551722</v>
      </c>
      <c r="P10" s="9"/>
    </row>
    <row r="11" spans="1:133">
      <c r="A11" s="12"/>
      <c r="B11" s="42">
        <v>522</v>
      </c>
      <c r="C11" s="19" t="s">
        <v>24</v>
      </c>
      <c r="D11" s="46">
        <v>556216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556216</v>
      </c>
      <c r="O11" s="47">
        <f t="shared" si="2"/>
        <v>119.87413793103448</v>
      </c>
      <c r="P11" s="9"/>
    </row>
    <row r="12" spans="1:133">
      <c r="A12" s="12"/>
      <c r="B12" s="42">
        <v>524</v>
      </c>
      <c r="C12" s="19" t="s">
        <v>25</v>
      </c>
      <c r="D12" s="46">
        <v>90500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90500</v>
      </c>
      <c r="O12" s="47">
        <f t="shared" si="2"/>
        <v>19.504310344827587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SUM(D14:D18)</f>
        <v>458456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1960618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2419074</v>
      </c>
      <c r="O13" s="41">
        <f t="shared" si="2"/>
        <v>521.35215517241375</v>
      </c>
      <c r="P13" s="10"/>
    </row>
    <row r="14" spans="1:133">
      <c r="A14" s="12"/>
      <c r="B14" s="42">
        <v>533</v>
      </c>
      <c r="C14" s="19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971822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971822</v>
      </c>
      <c r="O14" s="47">
        <f t="shared" si="2"/>
        <v>209.44439655172414</v>
      </c>
      <c r="P14" s="9"/>
    </row>
    <row r="15" spans="1:133">
      <c r="A15" s="12"/>
      <c r="B15" s="42">
        <v>534</v>
      </c>
      <c r="C15" s="19" t="s">
        <v>28</v>
      </c>
      <c r="D15" s="46">
        <v>61282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61282</v>
      </c>
      <c r="O15" s="47">
        <f t="shared" si="2"/>
        <v>13.207327586206896</v>
      </c>
      <c r="P15" s="9"/>
    </row>
    <row r="16" spans="1:133">
      <c r="A16" s="12"/>
      <c r="B16" s="42">
        <v>535</v>
      </c>
      <c r="C16" s="19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988796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988796</v>
      </c>
      <c r="O16" s="47">
        <f t="shared" si="2"/>
        <v>213.10258620689655</v>
      </c>
      <c r="P16" s="9"/>
    </row>
    <row r="17" spans="1:16">
      <c r="A17" s="12"/>
      <c r="B17" s="42">
        <v>538</v>
      </c>
      <c r="C17" s="19" t="s">
        <v>30</v>
      </c>
      <c r="D17" s="46">
        <v>390426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390426</v>
      </c>
      <c r="O17" s="47">
        <f t="shared" si="2"/>
        <v>84.143534482758625</v>
      </c>
      <c r="P17" s="9"/>
    </row>
    <row r="18" spans="1:16">
      <c r="A18" s="12"/>
      <c r="B18" s="42">
        <v>539</v>
      </c>
      <c r="C18" s="19" t="s">
        <v>31</v>
      </c>
      <c r="D18" s="46">
        <v>6748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6748</v>
      </c>
      <c r="O18" s="47">
        <f t="shared" si="2"/>
        <v>1.4543103448275863</v>
      </c>
      <c r="P18" s="9"/>
    </row>
    <row r="19" spans="1:16" ht="15.75">
      <c r="A19" s="26" t="s">
        <v>32</v>
      </c>
      <c r="B19" s="27"/>
      <c r="C19" s="28"/>
      <c r="D19" s="29">
        <f t="shared" ref="D19:M19" si="5">SUM(D20:D20)</f>
        <v>1518565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ref="N19:N24" si="6">SUM(D19:M19)</f>
        <v>1518565</v>
      </c>
      <c r="O19" s="41">
        <f t="shared" si="2"/>
        <v>327.27693965517244</v>
      </c>
      <c r="P19" s="10"/>
    </row>
    <row r="20" spans="1:16">
      <c r="A20" s="12"/>
      <c r="B20" s="42">
        <v>541</v>
      </c>
      <c r="C20" s="19" t="s">
        <v>33</v>
      </c>
      <c r="D20" s="46">
        <v>1518565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1518565</v>
      </c>
      <c r="O20" s="47">
        <f t="shared" si="2"/>
        <v>327.27693965517244</v>
      </c>
      <c r="P20" s="9"/>
    </row>
    <row r="21" spans="1:16" ht="15.75">
      <c r="A21" s="26" t="s">
        <v>48</v>
      </c>
      <c r="B21" s="27"/>
      <c r="C21" s="28"/>
      <c r="D21" s="29">
        <f t="shared" ref="D21:M21" si="7">SUM(D22:D23)</f>
        <v>21600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6"/>
        <v>21600</v>
      </c>
      <c r="O21" s="41">
        <f t="shared" si="2"/>
        <v>4.6551724137931032</v>
      </c>
      <c r="P21" s="10"/>
    </row>
    <row r="22" spans="1:16">
      <c r="A22" s="43"/>
      <c r="B22" s="44">
        <v>552</v>
      </c>
      <c r="C22" s="45" t="s">
        <v>49</v>
      </c>
      <c r="D22" s="46">
        <v>15000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15000</v>
      </c>
      <c r="O22" s="47">
        <f t="shared" si="2"/>
        <v>3.2327586206896552</v>
      </c>
      <c r="P22" s="9"/>
    </row>
    <row r="23" spans="1:16">
      <c r="A23" s="43"/>
      <c r="B23" s="44">
        <v>554</v>
      </c>
      <c r="C23" s="45" t="s">
        <v>50</v>
      </c>
      <c r="D23" s="46">
        <v>6600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6600</v>
      </c>
      <c r="O23" s="47">
        <f t="shared" si="2"/>
        <v>1.4224137931034482</v>
      </c>
      <c r="P23" s="9"/>
    </row>
    <row r="24" spans="1:16" ht="15.75">
      <c r="A24" s="26" t="s">
        <v>35</v>
      </c>
      <c r="B24" s="27"/>
      <c r="C24" s="28"/>
      <c r="D24" s="29">
        <f t="shared" ref="D24:M24" si="8">SUM(D25:D25)</f>
        <v>177742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6"/>
        <v>177742</v>
      </c>
      <c r="O24" s="41">
        <f t="shared" si="2"/>
        <v>38.306465517241378</v>
      </c>
      <c r="P24" s="10"/>
    </row>
    <row r="25" spans="1:16">
      <c r="A25" s="12"/>
      <c r="B25" s="42">
        <v>569</v>
      </c>
      <c r="C25" s="19" t="s">
        <v>36</v>
      </c>
      <c r="D25" s="46">
        <v>177742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9">SUM(D25:M25)</f>
        <v>177742</v>
      </c>
      <c r="O25" s="47">
        <f t="shared" si="2"/>
        <v>38.306465517241378</v>
      </c>
      <c r="P25" s="9"/>
    </row>
    <row r="26" spans="1:16" ht="15.75">
      <c r="A26" s="26" t="s">
        <v>37</v>
      </c>
      <c r="B26" s="27"/>
      <c r="C26" s="28"/>
      <c r="D26" s="29">
        <f t="shared" ref="D26:M26" si="10">SUM(D27:D30)</f>
        <v>429404</v>
      </c>
      <c r="E26" s="29">
        <f t="shared" si="10"/>
        <v>0</v>
      </c>
      <c r="F26" s="29">
        <f t="shared" si="10"/>
        <v>0</v>
      </c>
      <c r="G26" s="29">
        <f t="shared" si="10"/>
        <v>0</v>
      </c>
      <c r="H26" s="29">
        <f t="shared" si="10"/>
        <v>0</v>
      </c>
      <c r="I26" s="29">
        <f t="shared" si="10"/>
        <v>0</v>
      </c>
      <c r="J26" s="29">
        <f t="shared" si="10"/>
        <v>0</v>
      </c>
      <c r="K26" s="29">
        <f t="shared" si="10"/>
        <v>0</v>
      </c>
      <c r="L26" s="29">
        <f t="shared" si="10"/>
        <v>0</v>
      </c>
      <c r="M26" s="29">
        <f t="shared" si="10"/>
        <v>0</v>
      </c>
      <c r="N26" s="29">
        <f>SUM(D26:M26)</f>
        <v>429404</v>
      </c>
      <c r="O26" s="41">
        <f t="shared" si="2"/>
        <v>92.543965517241375</v>
      </c>
      <c r="P26" s="9"/>
    </row>
    <row r="27" spans="1:16">
      <c r="A27" s="12"/>
      <c r="B27" s="42">
        <v>571</v>
      </c>
      <c r="C27" s="19" t="s">
        <v>38</v>
      </c>
      <c r="D27" s="46">
        <v>25000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25000</v>
      </c>
      <c r="O27" s="47">
        <f t="shared" si="2"/>
        <v>5.3879310344827589</v>
      </c>
      <c r="P27" s="9"/>
    </row>
    <row r="28" spans="1:16">
      <c r="A28" s="12"/>
      <c r="B28" s="42">
        <v>572</v>
      </c>
      <c r="C28" s="19" t="s">
        <v>39</v>
      </c>
      <c r="D28" s="46">
        <v>281244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281244</v>
      </c>
      <c r="O28" s="47">
        <f t="shared" si="2"/>
        <v>60.612931034482756</v>
      </c>
      <c r="P28" s="9"/>
    </row>
    <row r="29" spans="1:16">
      <c r="A29" s="12"/>
      <c r="B29" s="42">
        <v>574</v>
      </c>
      <c r="C29" s="19" t="s">
        <v>40</v>
      </c>
      <c r="D29" s="46">
        <v>27909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27909</v>
      </c>
      <c r="O29" s="47">
        <f t="shared" si="2"/>
        <v>6.0148706896551722</v>
      </c>
      <c r="P29" s="9"/>
    </row>
    <row r="30" spans="1:16">
      <c r="A30" s="12"/>
      <c r="B30" s="42">
        <v>575</v>
      </c>
      <c r="C30" s="19" t="s">
        <v>41</v>
      </c>
      <c r="D30" s="46">
        <v>95251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95251</v>
      </c>
      <c r="O30" s="47">
        <f t="shared" si="2"/>
        <v>20.528232758620689</v>
      </c>
      <c r="P30" s="9"/>
    </row>
    <row r="31" spans="1:16" ht="15.75">
      <c r="A31" s="26" t="s">
        <v>44</v>
      </c>
      <c r="B31" s="27"/>
      <c r="C31" s="28"/>
      <c r="D31" s="29">
        <f t="shared" ref="D31:M31" si="11">SUM(D32:D32)</f>
        <v>0</v>
      </c>
      <c r="E31" s="29">
        <f t="shared" si="11"/>
        <v>0</v>
      </c>
      <c r="F31" s="29">
        <f t="shared" si="11"/>
        <v>0</v>
      </c>
      <c r="G31" s="29">
        <f t="shared" si="11"/>
        <v>0</v>
      </c>
      <c r="H31" s="29">
        <f t="shared" si="11"/>
        <v>0</v>
      </c>
      <c r="I31" s="29">
        <f t="shared" si="11"/>
        <v>158674</v>
      </c>
      <c r="J31" s="29">
        <f t="shared" si="11"/>
        <v>0</v>
      </c>
      <c r="K31" s="29">
        <f t="shared" si="11"/>
        <v>0</v>
      </c>
      <c r="L31" s="29">
        <f t="shared" si="11"/>
        <v>0</v>
      </c>
      <c r="M31" s="29">
        <f t="shared" si="11"/>
        <v>0</v>
      </c>
      <c r="N31" s="29">
        <f>SUM(D31:M31)</f>
        <v>158674</v>
      </c>
      <c r="O31" s="41">
        <f t="shared" si="2"/>
        <v>34.196982758620692</v>
      </c>
      <c r="P31" s="9"/>
    </row>
    <row r="32" spans="1:16" ht="15.75" thickBot="1">
      <c r="A32" s="12"/>
      <c r="B32" s="42">
        <v>591</v>
      </c>
      <c r="C32" s="19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158674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158674</v>
      </c>
      <c r="O32" s="47">
        <f t="shared" si="2"/>
        <v>34.196982758620692</v>
      </c>
      <c r="P32" s="9"/>
    </row>
    <row r="33" spans="1:119" ht="16.5" thickBot="1">
      <c r="A33" s="13" t="s">
        <v>10</v>
      </c>
      <c r="B33" s="21"/>
      <c r="C33" s="20"/>
      <c r="D33" s="14">
        <f t="shared" ref="D33:M33" si="12">SUM(D5,D9,D13,D19,D21,D24,D26,D31)</f>
        <v>4494361</v>
      </c>
      <c r="E33" s="14">
        <f t="shared" si="12"/>
        <v>0</v>
      </c>
      <c r="F33" s="14">
        <f t="shared" si="12"/>
        <v>0</v>
      </c>
      <c r="G33" s="14">
        <f t="shared" si="12"/>
        <v>0</v>
      </c>
      <c r="H33" s="14">
        <f t="shared" si="12"/>
        <v>0</v>
      </c>
      <c r="I33" s="14">
        <f t="shared" si="12"/>
        <v>2119292</v>
      </c>
      <c r="J33" s="14">
        <f t="shared" si="12"/>
        <v>0</v>
      </c>
      <c r="K33" s="14">
        <f t="shared" si="12"/>
        <v>2196</v>
      </c>
      <c r="L33" s="14">
        <f t="shared" si="12"/>
        <v>0</v>
      </c>
      <c r="M33" s="14">
        <f t="shared" si="12"/>
        <v>0</v>
      </c>
      <c r="N33" s="14">
        <f>SUM(D33:M33)</f>
        <v>6615849</v>
      </c>
      <c r="O33" s="35">
        <f t="shared" si="2"/>
        <v>1425.829525862069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51</v>
      </c>
      <c r="M35" s="93"/>
      <c r="N35" s="93"/>
      <c r="O35" s="39">
        <v>4640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52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A37:O37"/>
    <mergeCell ref="L35:N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1149406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1945</v>
      </c>
      <c r="L5" s="24">
        <f t="shared" si="0"/>
        <v>0</v>
      </c>
      <c r="M5" s="24">
        <f t="shared" si="0"/>
        <v>0</v>
      </c>
      <c r="N5" s="25">
        <f t="shared" ref="N5:N22" si="1">SUM(D5:M5)</f>
        <v>1151351</v>
      </c>
      <c r="O5" s="30">
        <f t="shared" ref="O5:O32" si="2">(N5/O$34)</f>
        <v>251.99190194790984</v>
      </c>
      <c r="P5" s="6"/>
    </row>
    <row r="6" spans="1:133">
      <c r="A6" s="12"/>
      <c r="B6" s="42">
        <v>511</v>
      </c>
      <c r="C6" s="19" t="s">
        <v>19</v>
      </c>
      <c r="D6" s="46">
        <v>41143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41143</v>
      </c>
      <c r="O6" s="47">
        <f t="shared" si="2"/>
        <v>9.0048150579995614</v>
      </c>
      <c r="P6" s="9"/>
    </row>
    <row r="7" spans="1:133">
      <c r="A7" s="12"/>
      <c r="B7" s="42">
        <v>513</v>
      </c>
      <c r="C7" s="19" t="s">
        <v>20</v>
      </c>
      <c r="D7" s="46">
        <v>1048967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1945</v>
      </c>
      <c r="L7" s="46">
        <v>0</v>
      </c>
      <c r="M7" s="46">
        <v>0</v>
      </c>
      <c r="N7" s="46">
        <f t="shared" si="1"/>
        <v>1050912</v>
      </c>
      <c r="O7" s="47">
        <f t="shared" si="2"/>
        <v>230.00919238345372</v>
      </c>
      <c r="P7" s="9"/>
    </row>
    <row r="8" spans="1:133">
      <c r="A8" s="12"/>
      <c r="B8" s="42">
        <v>514</v>
      </c>
      <c r="C8" s="19" t="s">
        <v>21</v>
      </c>
      <c r="D8" s="46">
        <v>59296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59296</v>
      </c>
      <c r="O8" s="47">
        <f t="shared" si="2"/>
        <v>12.977894506456556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929079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929079</v>
      </c>
      <c r="O9" s="41">
        <f t="shared" si="2"/>
        <v>203.34405778069601</v>
      </c>
      <c r="P9" s="10"/>
    </row>
    <row r="10" spans="1:133">
      <c r="A10" s="12"/>
      <c r="B10" s="42">
        <v>521</v>
      </c>
      <c r="C10" s="19" t="s">
        <v>23</v>
      </c>
      <c r="D10" s="46">
        <v>248556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248556</v>
      </c>
      <c r="O10" s="47">
        <f t="shared" si="2"/>
        <v>54.400525279054499</v>
      </c>
      <c r="P10" s="9"/>
    </row>
    <row r="11" spans="1:133">
      <c r="A11" s="12"/>
      <c r="B11" s="42">
        <v>522</v>
      </c>
      <c r="C11" s="19" t="s">
        <v>24</v>
      </c>
      <c r="D11" s="46">
        <v>615689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615689</v>
      </c>
      <c r="O11" s="47">
        <f t="shared" si="2"/>
        <v>134.75355657693149</v>
      </c>
      <c r="P11" s="9"/>
    </row>
    <row r="12" spans="1:133">
      <c r="A12" s="12"/>
      <c r="B12" s="42">
        <v>524</v>
      </c>
      <c r="C12" s="19" t="s">
        <v>25</v>
      </c>
      <c r="D12" s="46">
        <v>64834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64834</v>
      </c>
      <c r="O12" s="47">
        <f t="shared" si="2"/>
        <v>14.189975924710001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SUM(D14:D18)</f>
        <v>112579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1924014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2036593</v>
      </c>
      <c r="O13" s="41">
        <f t="shared" si="2"/>
        <v>445.7415189319326</v>
      </c>
      <c r="P13" s="10"/>
    </row>
    <row r="14" spans="1:133">
      <c r="A14" s="12"/>
      <c r="B14" s="42">
        <v>533</v>
      </c>
      <c r="C14" s="19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959033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959033</v>
      </c>
      <c r="O14" s="47">
        <f t="shared" si="2"/>
        <v>209.89997811337273</v>
      </c>
      <c r="P14" s="9"/>
    </row>
    <row r="15" spans="1:133">
      <c r="A15" s="12"/>
      <c r="B15" s="42">
        <v>534</v>
      </c>
      <c r="C15" s="19" t="s">
        <v>28</v>
      </c>
      <c r="D15" s="46">
        <v>55430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55430</v>
      </c>
      <c r="O15" s="47">
        <f t="shared" si="2"/>
        <v>12.13175749616984</v>
      </c>
      <c r="P15" s="9"/>
    </row>
    <row r="16" spans="1:133">
      <c r="A16" s="12"/>
      <c r="B16" s="42">
        <v>535</v>
      </c>
      <c r="C16" s="19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964981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964981</v>
      </c>
      <c r="O16" s="47">
        <f t="shared" si="2"/>
        <v>211.20179470343621</v>
      </c>
      <c r="P16" s="9"/>
    </row>
    <row r="17" spans="1:119">
      <c r="A17" s="12"/>
      <c r="B17" s="42">
        <v>538</v>
      </c>
      <c r="C17" s="19" t="s">
        <v>30</v>
      </c>
      <c r="D17" s="46">
        <v>49397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49397</v>
      </c>
      <c r="O17" s="47">
        <f t="shared" si="2"/>
        <v>10.811337272926242</v>
      </c>
      <c r="P17" s="9"/>
    </row>
    <row r="18" spans="1:119">
      <c r="A18" s="12"/>
      <c r="B18" s="42">
        <v>539</v>
      </c>
      <c r="C18" s="19" t="s">
        <v>31</v>
      </c>
      <c r="D18" s="46">
        <v>7752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7752</v>
      </c>
      <c r="O18" s="47">
        <f t="shared" si="2"/>
        <v>1.6966513460275772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1268773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1268773</v>
      </c>
      <c r="O19" s="41">
        <f t="shared" si="2"/>
        <v>277.69161742175532</v>
      </c>
      <c r="P19" s="10"/>
    </row>
    <row r="20" spans="1:119">
      <c r="A20" s="12"/>
      <c r="B20" s="42">
        <v>541</v>
      </c>
      <c r="C20" s="19" t="s">
        <v>33</v>
      </c>
      <c r="D20" s="46">
        <v>1262173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1262173</v>
      </c>
      <c r="O20" s="47">
        <f t="shared" si="2"/>
        <v>276.24710002188664</v>
      </c>
      <c r="P20" s="9"/>
    </row>
    <row r="21" spans="1:119">
      <c r="A21" s="12"/>
      <c r="B21" s="42">
        <v>544</v>
      </c>
      <c r="C21" s="19" t="s">
        <v>34</v>
      </c>
      <c r="D21" s="46">
        <v>6600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6600</v>
      </c>
      <c r="O21" s="47">
        <f t="shared" si="2"/>
        <v>1.4445173998686802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173491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173491</v>
      </c>
      <c r="O22" s="41">
        <f t="shared" si="2"/>
        <v>37.971328518275335</v>
      </c>
      <c r="P22" s="10"/>
    </row>
    <row r="23" spans="1:119">
      <c r="A23" s="12"/>
      <c r="B23" s="42">
        <v>569</v>
      </c>
      <c r="C23" s="19" t="s">
        <v>36</v>
      </c>
      <c r="D23" s="46">
        <v>173491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7">SUM(D23:M23)</f>
        <v>173491</v>
      </c>
      <c r="O23" s="47">
        <f t="shared" si="2"/>
        <v>37.971328518275335</v>
      </c>
      <c r="P23" s="9"/>
    </row>
    <row r="24" spans="1:119" ht="15.75">
      <c r="A24" s="26" t="s">
        <v>37</v>
      </c>
      <c r="B24" s="27"/>
      <c r="C24" s="28"/>
      <c r="D24" s="29">
        <f t="shared" ref="D24:M24" si="8">SUM(D25:D28)</f>
        <v>719717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>SUM(D24:M24)</f>
        <v>719717</v>
      </c>
      <c r="O24" s="41">
        <f t="shared" si="2"/>
        <v>157.52177719413439</v>
      </c>
      <c r="P24" s="9"/>
    </row>
    <row r="25" spans="1:119">
      <c r="A25" s="12"/>
      <c r="B25" s="42">
        <v>571</v>
      </c>
      <c r="C25" s="19" t="s">
        <v>38</v>
      </c>
      <c r="D25" s="46">
        <v>25000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25000</v>
      </c>
      <c r="O25" s="47">
        <f t="shared" si="2"/>
        <v>5.4716568176843952</v>
      </c>
      <c r="P25" s="9"/>
    </row>
    <row r="26" spans="1:119">
      <c r="A26" s="12"/>
      <c r="B26" s="42">
        <v>572</v>
      </c>
      <c r="C26" s="19" t="s">
        <v>39</v>
      </c>
      <c r="D26" s="46">
        <v>540950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540950</v>
      </c>
      <c r="O26" s="47">
        <f t="shared" si="2"/>
        <v>118.39571022105494</v>
      </c>
      <c r="P26" s="9"/>
    </row>
    <row r="27" spans="1:119">
      <c r="A27" s="12"/>
      <c r="B27" s="42">
        <v>574</v>
      </c>
      <c r="C27" s="19" t="s">
        <v>40</v>
      </c>
      <c r="D27" s="46">
        <v>44991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44991</v>
      </c>
      <c r="O27" s="47">
        <f t="shared" si="2"/>
        <v>9.8470124753775448</v>
      </c>
      <c r="P27" s="9"/>
    </row>
    <row r="28" spans="1:119">
      <c r="A28" s="12"/>
      <c r="B28" s="42">
        <v>575</v>
      </c>
      <c r="C28" s="19" t="s">
        <v>41</v>
      </c>
      <c r="D28" s="46">
        <v>108776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108776</v>
      </c>
      <c r="O28" s="47">
        <f t="shared" si="2"/>
        <v>23.807397680017509</v>
      </c>
      <c r="P28" s="9"/>
    </row>
    <row r="29" spans="1:119" ht="15.75">
      <c r="A29" s="26" t="s">
        <v>44</v>
      </c>
      <c r="B29" s="27"/>
      <c r="C29" s="28"/>
      <c r="D29" s="29">
        <f t="shared" ref="D29:M29" si="9">SUM(D30:D31)</f>
        <v>350000</v>
      </c>
      <c r="E29" s="29">
        <f t="shared" si="9"/>
        <v>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160929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>SUM(D29:M29)</f>
        <v>510929</v>
      </c>
      <c r="O29" s="41">
        <f t="shared" si="2"/>
        <v>111.82512584810681</v>
      </c>
      <c r="P29" s="9"/>
    </row>
    <row r="30" spans="1:119">
      <c r="A30" s="12"/>
      <c r="B30" s="42">
        <v>581</v>
      </c>
      <c r="C30" s="19" t="s">
        <v>42</v>
      </c>
      <c r="D30" s="46">
        <v>350000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350000</v>
      </c>
      <c r="O30" s="47">
        <f t="shared" si="2"/>
        <v>76.603195447581527</v>
      </c>
      <c r="P30" s="9"/>
    </row>
    <row r="31" spans="1:119" ht="15.75" thickBot="1">
      <c r="A31" s="12"/>
      <c r="B31" s="42">
        <v>591</v>
      </c>
      <c r="C31" s="19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160929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160929</v>
      </c>
      <c r="O31" s="47">
        <f t="shared" si="2"/>
        <v>35.221930400525281</v>
      </c>
      <c r="P31" s="9"/>
    </row>
    <row r="32" spans="1:119" ht="16.5" thickBot="1">
      <c r="A32" s="13" t="s">
        <v>10</v>
      </c>
      <c r="B32" s="21"/>
      <c r="C32" s="20"/>
      <c r="D32" s="14">
        <f>SUM(D5,D9,D13,D19,D22,D24,D29)</f>
        <v>4703045</v>
      </c>
      <c r="E32" s="14">
        <f t="shared" ref="E32:M32" si="10">SUM(E5,E9,E13,E19,E22,E24,E29)</f>
        <v>0</v>
      </c>
      <c r="F32" s="14">
        <f t="shared" si="10"/>
        <v>0</v>
      </c>
      <c r="G32" s="14">
        <f t="shared" si="10"/>
        <v>0</v>
      </c>
      <c r="H32" s="14">
        <f t="shared" si="10"/>
        <v>0</v>
      </c>
      <c r="I32" s="14">
        <f t="shared" si="10"/>
        <v>2084943</v>
      </c>
      <c r="J32" s="14">
        <f t="shared" si="10"/>
        <v>0</v>
      </c>
      <c r="K32" s="14">
        <f t="shared" si="10"/>
        <v>1945</v>
      </c>
      <c r="L32" s="14">
        <f t="shared" si="10"/>
        <v>0</v>
      </c>
      <c r="M32" s="14">
        <f t="shared" si="10"/>
        <v>0</v>
      </c>
      <c r="N32" s="14">
        <f>SUM(D32:M32)</f>
        <v>6789933</v>
      </c>
      <c r="O32" s="35">
        <f t="shared" si="2"/>
        <v>1486.0873276428104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45</v>
      </c>
      <c r="M34" s="93"/>
      <c r="N34" s="93"/>
      <c r="O34" s="39">
        <v>4569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thickBot="1">
      <c r="A36" s="97" t="s">
        <v>52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1052721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286577</v>
      </c>
      <c r="L5" s="24">
        <f t="shared" si="0"/>
        <v>0</v>
      </c>
      <c r="M5" s="24">
        <f t="shared" si="0"/>
        <v>0</v>
      </c>
      <c r="N5" s="25">
        <f t="shared" ref="N5:N23" si="1">SUM(D5:M5)</f>
        <v>1339298</v>
      </c>
      <c r="O5" s="30">
        <f t="shared" ref="O5:O33" si="2">(N5/O$35)</f>
        <v>293.44829097283088</v>
      </c>
      <c r="P5" s="6"/>
    </row>
    <row r="6" spans="1:133">
      <c r="A6" s="12"/>
      <c r="B6" s="42">
        <v>511</v>
      </c>
      <c r="C6" s="19" t="s">
        <v>19</v>
      </c>
      <c r="D6" s="46">
        <v>38241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38241</v>
      </c>
      <c r="O6" s="47">
        <f t="shared" si="2"/>
        <v>8.3788343558282214</v>
      </c>
      <c r="P6" s="9"/>
    </row>
    <row r="7" spans="1:133">
      <c r="A7" s="12"/>
      <c r="B7" s="42">
        <v>513</v>
      </c>
      <c r="C7" s="19" t="s">
        <v>20</v>
      </c>
      <c r="D7" s="46">
        <v>907034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2837</v>
      </c>
      <c r="L7" s="46">
        <v>0</v>
      </c>
      <c r="M7" s="46">
        <v>0</v>
      </c>
      <c r="N7" s="46">
        <f t="shared" si="1"/>
        <v>909871</v>
      </c>
      <c r="O7" s="47">
        <f t="shared" si="2"/>
        <v>199.35823838737949</v>
      </c>
      <c r="P7" s="9"/>
    </row>
    <row r="8" spans="1:133">
      <c r="A8" s="12"/>
      <c r="B8" s="42">
        <v>514</v>
      </c>
      <c r="C8" s="19" t="s">
        <v>21</v>
      </c>
      <c r="D8" s="46">
        <v>107446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107446</v>
      </c>
      <c r="O8" s="47">
        <f t="shared" si="2"/>
        <v>23.542068361086766</v>
      </c>
      <c r="P8" s="9"/>
    </row>
    <row r="9" spans="1:133">
      <c r="A9" s="12"/>
      <c r="B9" s="42">
        <v>518</v>
      </c>
      <c r="C9" s="19" t="s">
        <v>54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283740</v>
      </c>
      <c r="L9" s="46">
        <v>0</v>
      </c>
      <c r="M9" s="46">
        <v>0</v>
      </c>
      <c r="N9" s="46">
        <f t="shared" si="1"/>
        <v>283740</v>
      </c>
      <c r="O9" s="47">
        <f t="shared" si="2"/>
        <v>62.169149868536373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847758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847758</v>
      </c>
      <c r="O10" s="41">
        <f t="shared" si="2"/>
        <v>185.74890446976337</v>
      </c>
      <c r="P10" s="10"/>
    </row>
    <row r="11" spans="1:133">
      <c r="A11" s="12"/>
      <c r="B11" s="42">
        <v>521</v>
      </c>
      <c r="C11" s="19" t="s">
        <v>23</v>
      </c>
      <c r="D11" s="46">
        <v>239665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239665</v>
      </c>
      <c r="O11" s="47">
        <f t="shared" si="2"/>
        <v>52.512050832602981</v>
      </c>
      <c r="P11" s="9"/>
    </row>
    <row r="12" spans="1:133">
      <c r="A12" s="12"/>
      <c r="B12" s="42">
        <v>522</v>
      </c>
      <c r="C12" s="19" t="s">
        <v>24</v>
      </c>
      <c r="D12" s="46">
        <v>492529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492529</v>
      </c>
      <c r="O12" s="47">
        <f t="shared" si="2"/>
        <v>107.9160823838738</v>
      </c>
      <c r="P12" s="9"/>
    </row>
    <row r="13" spans="1:133">
      <c r="A13" s="12"/>
      <c r="B13" s="42">
        <v>524</v>
      </c>
      <c r="C13" s="19" t="s">
        <v>25</v>
      </c>
      <c r="D13" s="46">
        <v>115564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115564</v>
      </c>
      <c r="O13" s="47">
        <f t="shared" si="2"/>
        <v>25.320771253286591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SUM(D15:D18)</f>
        <v>24350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1858541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1882891</v>
      </c>
      <c r="O14" s="41">
        <f t="shared" si="2"/>
        <v>412.55280455740581</v>
      </c>
      <c r="P14" s="10"/>
    </row>
    <row r="15" spans="1:133">
      <c r="A15" s="12"/>
      <c r="B15" s="42">
        <v>533</v>
      </c>
      <c r="C15" s="19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953992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953992</v>
      </c>
      <c r="O15" s="47">
        <f t="shared" si="2"/>
        <v>209.02541630148991</v>
      </c>
      <c r="P15" s="9"/>
    </row>
    <row r="16" spans="1:133">
      <c r="A16" s="12"/>
      <c r="B16" s="42">
        <v>535</v>
      </c>
      <c r="C16" s="19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904549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904549</v>
      </c>
      <c r="O16" s="47">
        <f t="shared" si="2"/>
        <v>198.19215600350569</v>
      </c>
      <c r="P16" s="9"/>
    </row>
    <row r="17" spans="1:16">
      <c r="A17" s="12"/>
      <c r="B17" s="42">
        <v>538</v>
      </c>
      <c r="C17" s="19" t="s">
        <v>30</v>
      </c>
      <c r="D17" s="46">
        <v>10390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10390</v>
      </c>
      <c r="O17" s="47">
        <f t="shared" si="2"/>
        <v>2.2765118317265558</v>
      </c>
      <c r="P17" s="9"/>
    </row>
    <row r="18" spans="1:16">
      <c r="A18" s="12"/>
      <c r="B18" s="42">
        <v>539</v>
      </c>
      <c r="C18" s="19" t="s">
        <v>31</v>
      </c>
      <c r="D18" s="46">
        <v>13960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13960</v>
      </c>
      <c r="O18" s="47">
        <f t="shared" si="2"/>
        <v>3.0587204206836107</v>
      </c>
      <c r="P18" s="9"/>
    </row>
    <row r="19" spans="1:16" ht="15.75">
      <c r="A19" s="26" t="s">
        <v>32</v>
      </c>
      <c r="B19" s="27"/>
      <c r="C19" s="28"/>
      <c r="D19" s="29">
        <f t="shared" ref="D19:M19" si="5">SUM(D20:D20)</f>
        <v>1596187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1596187</v>
      </c>
      <c r="O19" s="41">
        <f t="shared" si="2"/>
        <v>349.73422436459248</v>
      </c>
      <c r="P19" s="10"/>
    </row>
    <row r="20" spans="1:16">
      <c r="A20" s="12"/>
      <c r="B20" s="42">
        <v>541</v>
      </c>
      <c r="C20" s="19" t="s">
        <v>33</v>
      </c>
      <c r="D20" s="46">
        <v>1596187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1596187</v>
      </c>
      <c r="O20" s="47">
        <f t="shared" si="2"/>
        <v>349.73422436459248</v>
      </c>
      <c r="P20" s="9"/>
    </row>
    <row r="21" spans="1:16" ht="15.75">
      <c r="A21" s="26" t="s">
        <v>48</v>
      </c>
      <c r="B21" s="27"/>
      <c r="C21" s="28"/>
      <c r="D21" s="29">
        <f t="shared" ref="D21:M21" si="6">SUM(D22:D22)</f>
        <v>6600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6600</v>
      </c>
      <c r="O21" s="41">
        <f t="shared" si="2"/>
        <v>1.4460999123575811</v>
      </c>
      <c r="P21" s="10"/>
    </row>
    <row r="22" spans="1:16">
      <c r="A22" s="43"/>
      <c r="B22" s="44">
        <v>554</v>
      </c>
      <c r="C22" s="45" t="s">
        <v>50</v>
      </c>
      <c r="D22" s="46">
        <v>6600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6600</v>
      </c>
      <c r="O22" s="47">
        <f t="shared" si="2"/>
        <v>1.4460999123575811</v>
      </c>
      <c r="P22" s="9"/>
    </row>
    <row r="23" spans="1:16" ht="15.75">
      <c r="A23" s="26" t="s">
        <v>35</v>
      </c>
      <c r="B23" s="27"/>
      <c r="C23" s="28"/>
      <c r="D23" s="29">
        <f t="shared" ref="D23:M23" si="7">SUM(D24:D24)</f>
        <v>199715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199715</v>
      </c>
      <c r="O23" s="41">
        <f t="shared" si="2"/>
        <v>43.758764241893076</v>
      </c>
      <c r="P23" s="10"/>
    </row>
    <row r="24" spans="1:16">
      <c r="A24" s="12"/>
      <c r="B24" s="42">
        <v>569</v>
      </c>
      <c r="C24" s="19" t="s">
        <v>36</v>
      </c>
      <c r="D24" s="46">
        <v>199715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8">SUM(D24:M24)</f>
        <v>199715</v>
      </c>
      <c r="O24" s="47">
        <f t="shared" si="2"/>
        <v>43.758764241893076</v>
      </c>
      <c r="P24" s="9"/>
    </row>
    <row r="25" spans="1:16" ht="15.75">
      <c r="A25" s="26" t="s">
        <v>37</v>
      </c>
      <c r="B25" s="27"/>
      <c r="C25" s="28"/>
      <c r="D25" s="29">
        <f t="shared" ref="D25:M25" si="9">SUM(D26:D29)</f>
        <v>626755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>SUM(D25:M25)</f>
        <v>626755</v>
      </c>
      <c r="O25" s="41">
        <f t="shared" si="2"/>
        <v>137.32581069237511</v>
      </c>
      <c r="P25" s="9"/>
    </row>
    <row r="26" spans="1:16">
      <c r="A26" s="12"/>
      <c r="B26" s="42">
        <v>571</v>
      </c>
      <c r="C26" s="19" t="s">
        <v>38</v>
      </c>
      <c r="D26" s="46">
        <v>25000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25000</v>
      </c>
      <c r="O26" s="47">
        <f t="shared" si="2"/>
        <v>5.4776511831726555</v>
      </c>
      <c r="P26" s="9"/>
    </row>
    <row r="27" spans="1:16">
      <c r="A27" s="12"/>
      <c r="B27" s="42">
        <v>572</v>
      </c>
      <c r="C27" s="19" t="s">
        <v>39</v>
      </c>
      <c r="D27" s="46">
        <v>465970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465970</v>
      </c>
      <c r="O27" s="47">
        <f t="shared" si="2"/>
        <v>102.0968448729185</v>
      </c>
      <c r="P27" s="9"/>
    </row>
    <row r="28" spans="1:16">
      <c r="A28" s="12"/>
      <c r="B28" s="42">
        <v>574</v>
      </c>
      <c r="C28" s="19" t="s">
        <v>40</v>
      </c>
      <c r="D28" s="46">
        <v>46953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46953</v>
      </c>
      <c r="O28" s="47">
        <f t="shared" si="2"/>
        <v>10.287686240140228</v>
      </c>
      <c r="P28" s="9"/>
    </row>
    <row r="29" spans="1:16">
      <c r="A29" s="12"/>
      <c r="B29" s="42">
        <v>575</v>
      </c>
      <c r="C29" s="19" t="s">
        <v>41</v>
      </c>
      <c r="D29" s="46">
        <v>88832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88832</v>
      </c>
      <c r="O29" s="47">
        <f t="shared" si="2"/>
        <v>19.463628396143733</v>
      </c>
      <c r="P29" s="9"/>
    </row>
    <row r="30" spans="1:16" ht="15.75">
      <c r="A30" s="26" t="s">
        <v>44</v>
      </c>
      <c r="B30" s="27"/>
      <c r="C30" s="28"/>
      <c r="D30" s="29">
        <f t="shared" ref="D30:M30" si="10">SUM(D31:D32)</f>
        <v>350000</v>
      </c>
      <c r="E30" s="29">
        <f t="shared" si="10"/>
        <v>0</v>
      </c>
      <c r="F30" s="29">
        <f t="shared" si="10"/>
        <v>0</v>
      </c>
      <c r="G30" s="29">
        <f t="shared" si="10"/>
        <v>0</v>
      </c>
      <c r="H30" s="29">
        <f t="shared" si="10"/>
        <v>163027</v>
      </c>
      <c r="I30" s="29">
        <f t="shared" si="10"/>
        <v>0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>SUM(D30:M30)</f>
        <v>513027</v>
      </c>
      <c r="O30" s="41">
        <f t="shared" si="2"/>
        <v>112.40731814198072</v>
      </c>
      <c r="P30" s="9"/>
    </row>
    <row r="31" spans="1:16">
      <c r="A31" s="12"/>
      <c r="B31" s="42">
        <v>581</v>
      </c>
      <c r="C31" s="19" t="s">
        <v>42</v>
      </c>
      <c r="D31" s="46">
        <v>350000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350000</v>
      </c>
      <c r="O31" s="47">
        <f t="shared" si="2"/>
        <v>76.687116564417181</v>
      </c>
      <c r="P31" s="9"/>
    </row>
    <row r="32" spans="1:16" ht="15.75" thickBot="1">
      <c r="A32" s="12"/>
      <c r="B32" s="42">
        <v>591</v>
      </c>
      <c r="C32" s="19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163027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163027</v>
      </c>
      <c r="O32" s="47">
        <f t="shared" si="2"/>
        <v>35.720201577563543</v>
      </c>
      <c r="P32" s="9"/>
    </row>
    <row r="33" spans="1:119" ht="16.5" thickBot="1">
      <c r="A33" s="13" t="s">
        <v>10</v>
      </c>
      <c r="B33" s="21"/>
      <c r="C33" s="20"/>
      <c r="D33" s="14">
        <f t="shared" ref="D33:M33" si="11">SUM(D5,D10,D14,D19,D21,D23,D25,D30)</f>
        <v>4704086</v>
      </c>
      <c r="E33" s="14">
        <f t="shared" si="11"/>
        <v>0</v>
      </c>
      <c r="F33" s="14">
        <f t="shared" si="11"/>
        <v>0</v>
      </c>
      <c r="G33" s="14">
        <f t="shared" si="11"/>
        <v>0</v>
      </c>
      <c r="H33" s="14">
        <f t="shared" si="11"/>
        <v>2021568</v>
      </c>
      <c r="I33" s="14">
        <f t="shared" si="11"/>
        <v>0</v>
      </c>
      <c r="J33" s="14">
        <f t="shared" si="11"/>
        <v>0</v>
      </c>
      <c r="K33" s="14">
        <f t="shared" si="11"/>
        <v>286577</v>
      </c>
      <c r="L33" s="14">
        <f t="shared" si="11"/>
        <v>0</v>
      </c>
      <c r="M33" s="14">
        <f t="shared" si="11"/>
        <v>0</v>
      </c>
      <c r="N33" s="14">
        <f>SUM(D33:M33)</f>
        <v>7012231</v>
      </c>
      <c r="O33" s="35">
        <f t="shared" si="2"/>
        <v>1536.4222173531989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61</v>
      </c>
      <c r="M35" s="93"/>
      <c r="N35" s="93"/>
      <c r="O35" s="39">
        <v>4564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52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882521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101415</v>
      </c>
      <c r="L5" s="24">
        <f t="shared" si="0"/>
        <v>0</v>
      </c>
      <c r="M5" s="24">
        <f t="shared" si="0"/>
        <v>0</v>
      </c>
      <c r="N5" s="25">
        <f t="shared" ref="N5:N23" si="1">SUM(D5:M5)</f>
        <v>983936</v>
      </c>
      <c r="O5" s="30">
        <f t="shared" ref="O5:O34" si="2">(N5/O$36)</f>
        <v>213.0653962754439</v>
      </c>
      <c r="P5" s="6"/>
    </row>
    <row r="6" spans="1:133">
      <c r="A6" s="12"/>
      <c r="B6" s="42">
        <v>511</v>
      </c>
      <c r="C6" s="19" t="s">
        <v>19</v>
      </c>
      <c r="D6" s="46">
        <v>37154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37154</v>
      </c>
      <c r="O6" s="47">
        <f t="shared" si="2"/>
        <v>8.0454742312689476</v>
      </c>
      <c r="P6" s="9"/>
    </row>
    <row r="7" spans="1:133">
      <c r="A7" s="12"/>
      <c r="B7" s="42">
        <v>513</v>
      </c>
      <c r="C7" s="19" t="s">
        <v>20</v>
      </c>
      <c r="D7" s="46">
        <v>763776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3874</v>
      </c>
      <c r="L7" s="46">
        <v>0</v>
      </c>
      <c r="M7" s="46">
        <v>0</v>
      </c>
      <c r="N7" s="46">
        <f t="shared" si="1"/>
        <v>767650</v>
      </c>
      <c r="O7" s="47">
        <f t="shared" si="2"/>
        <v>166.22996968384581</v>
      </c>
      <c r="P7" s="9"/>
    </row>
    <row r="8" spans="1:133">
      <c r="A8" s="12"/>
      <c r="B8" s="42">
        <v>514</v>
      </c>
      <c r="C8" s="19" t="s">
        <v>21</v>
      </c>
      <c r="D8" s="46">
        <v>81591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81591</v>
      </c>
      <c r="O8" s="47">
        <f t="shared" si="2"/>
        <v>17.668038111736681</v>
      </c>
      <c r="P8" s="9"/>
    </row>
    <row r="9" spans="1:133">
      <c r="A9" s="12"/>
      <c r="B9" s="42">
        <v>518</v>
      </c>
      <c r="C9" s="19" t="s">
        <v>54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97541</v>
      </c>
      <c r="L9" s="46">
        <v>0</v>
      </c>
      <c r="M9" s="46">
        <v>0</v>
      </c>
      <c r="N9" s="46">
        <f t="shared" si="1"/>
        <v>97541</v>
      </c>
      <c r="O9" s="47">
        <f t="shared" si="2"/>
        <v>21.121914248592464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1571583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1571583</v>
      </c>
      <c r="O10" s="41">
        <f t="shared" si="2"/>
        <v>340.31680381117366</v>
      </c>
      <c r="P10" s="10"/>
    </row>
    <row r="11" spans="1:133">
      <c r="A11" s="12"/>
      <c r="B11" s="42">
        <v>521</v>
      </c>
      <c r="C11" s="19" t="s">
        <v>23</v>
      </c>
      <c r="D11" s="46">
        <v>252523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252523</v>
      </c>
      <c r="O11" s="47">
        <f t="shared" si="2"/>
        <v>54.682330012992637</v>
      </c>
      <c r="P11" s="9"/>
    </row>
    <row r="12" spans="1:133">
      <c r="A12" s="12"/>
      <c r="B12" s="42">
        <v>522</v>
      </c>
      <c r="C12" s="19" t="s">
        <v>24</v>
      </c>
      <c r="D12" s="46">
        <v>1188611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1188611</v>
      </c>
      <c r="O12" s="47">
        <f t="shared" si="2"/>
        <v>257.38653096578605</v>
      </c>
      <c r="P12" s="9"/>
    </row>
    <row r="13" spans="1:133">
      <c r="A13" s="12"/>
      <c r="B13" s="42">
        <v>524</v>
      </c>
      <c r="C13" s="19" t="s">
        <v>25</v>
      </c>
      <c r="D13" s="46">
        <v>130449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130449</v>
      </c>
      <c r="O13" s="47">
        <f t="shared" si="2"/>
        <v>28.247942832394976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SUM(D15:D18)</f>
        <v>217402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1870414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2087816</v>
      </c>
      <c r="O14" s="41">
        <f t="shared" si="2"/>
        <v>452.1039411000433</v>
      </c>
      <c r="P14" s="10"/>
    </row>
    <row r="15" spans="1:133">
      <c r="A15" s="12"/>
      <c r="B15" s="42">
        <v>533</v>
      </c>
      <c r="C15" s="19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947401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947401</v>
      </c>
      <c r="O15" s="47">
        <f t="shared" si="2"/>
        <v>205.15396275443916</v>
      </c>
      <c r="P15" s="9"/>
    </row>
    <row r="16" spans="1:133">
      <c r="A16" s="12"/>
      <c r="B16" s="42">
        <v>535</v>
      </c>
      <c r="C16" s="19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923013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923013</v>
      </c>
      <c r="O16" s="47">
        <f t="shared" si="2"/>
        <v>199.87288869640537</v>
      </c>
      <c r="P16" s="9"/>
    </row>
    <row r="17" spans="1:16">
      <c r="A17" s="12"/>
      <c r="B17" s="42">
        <v>538</v>
      </c>
      <c r="C17" s="19" t="s">
        <v>72</v>
      </c>
      <c r="D17" s="46">
        <v>212756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212756</v>
      </c>
      <c r="O17" s="47">
        <f t="shared" si="2"/>
        <v>46.071026418362926</v>
      </c>
      <c r="P17" s="9"/>
    </row>
    <row r="18" spans="1:16">
      <c r="A18" s="12"/>
      <c r="B18" s="42">
        <v>539</v>
      </c>
      <c r="C18" s="19" t="s">
        <v>31</v>
      </c>
      <c r="D18" s="46">
        <v>4646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4646</v>
      </c>
      <c r="O18" s="47">
        <f t="shared" si="2"/>
        <v>1.0060632308358597</v>
      </c>
      <c r="P18" s="9"/>
    </row>
    <row r="19" spans="1:16" ht="15.75">
      <c r="A19" s="26" t="s">
        <v>32</v>
      </c>
      <c r="B19" s="27"/>
      <c r="C19" s="28"/>
      <c r="D19" s="29">
        <f t="shared" ref="D19:M19" si="5">SUM(D20:D20)</f>
        <v>1165888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1165888</v>
      </c>
      <c r="O19" s="41">
        <f t="shared" si="2"/>
        <v>252.4660025985275</v>
      </c>
      <c r="P19" s="10"/>
    </row>
    <row r="20" spans="1:16">
      <c r="A20" s="12"/>
      <c r="B20" s="42">
        <v>541</v>
      </c>
      <c r="C20" s="19" t="s">
        <v>63</v>
      </c>
      <c r="D20" s="46">
        <v>1165888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1165888</v>
      </c>
      <c r="O20" s="47">
        <f t="shared" si="2"/>
        <v>252.4660025985275</v>
      </c>
      <c r="P20" s="9"/>
    </row>
    <row r="21" spans="1:16" ht="15.75">
      <c r="A21" s="26" t="s">
        <v>48</v>
      </c>
      <c r="B21" s="27"/>
      <c r="C21" s="28"/>
      <c r="D21" s="29">
        <f t="shared" ref="D21:M21" si="6">SUM(D22:D22)</f>
        <v>6600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6600</v>
      </c>
      <c r="O21" s="41">
        <f t="shared" si="2"/>
        <v>1.429190125595496</v>
      </c>
      <c r="P21" s="10"/>
    </row>
    <row r="22" spans="1:16">
      <c r="A22" s="43"/>
      <c r="B22" s="44">
        <v>554</v>
      </c>
      <c r="C22" s="45" t="s">
        <v>50</v>
      </c>
      <c r="D22" s="46">
        <v>6600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6600</v>
      </c>
      <c r="O22" s="47">
        <f t="shared" si="2"/>
        <v>1.429190125595496</v>
      </c>
      <c r="P22" s="9"/>
    </row>
    <row r="23" spans="1:16" ht="15.75">
      <c r="A23" s="26" t="s">
        <v>35</v>
      </c>
      <c r="B23" s="27"/>
      <c r="C23" s="28"/>
      <c r="D23" s="29">
        <f t="shared" ref="D23:M23" si="7">SUM(D24:D24)</f>
        <v>164840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164840</v>
      </c>
      <c r="O23" s="41">
        <f t="shared" si="2"/>
        <v>35.695106106539626</v>
      </c>
      <c r="P23" s="10"/>
    </row>
    <row r="24" spans="1:16">
      <c r="A24" s="12"/>
      <c r="B24" s="42">
        <v>569</v>
      </c>
      <c r="C24" s="19" t="s">
        <v>36</v>
      </c>
      <c r="D24" s="46">
        <v>164840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8">SUM(D24:M24)</f>
        <v>164840</v>
      </c>
      <c r="O24" s="47">
        <f t="shared" si="2"/>
        <v>35.695106106539626</v>
      </c>
      <c r="P24" s="9"/>
    </row>
    <row r="25" spans="1:16" ht="15.75">
      <c r="A25" s="26" t="s">
        <v>37</v>
      </c>
      <c r="B25" s="27"/>
      <c r="C25" s="28"/>
      <c r="D25" s="29">
        <f t="shared" ref="D25:M25" si="9">SUM(D26:D29)</f>
        <v>731223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>SUM(D25:M25)</f>
        <v>731223</v>
      </c>
      <c r="O25" s="41">
        <f t="shared" si="2"/>
        <v>158.3419229103508</v>
      </c>
      <c r="P25" s="9"/>
    </row>
    <row r="26" spans="1:16">
      <c r="A26" s="12"/>
      <c r="B26" s="42">
        <v>571</v>
      </c>
      <c r="C26" s="19" t="s">
        <v>38</v>
      </c>
      <c r="D26" s="46">
        <v>25000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25000</v>
      </c>
      <c r="O26" s="47">
        <f t="shared" si="2"/>
        <v>5.4135989605889998</v>
      </c>
      <c r="P26" s="9"/>
    </row>
    <row r="27" spans="1:16">
      <c r="A27" s="12"/>
      <c r="B27" s="42">
        <v>572</v>
      </c>
      <c r="C27" s="19" t="s">
        <v>64</v>
      </c>
      <c r="D27" s="46">
        <v>558997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558997</v>
      </c>
      <c r="O27" s="47">
        <f t="shared" si="2"/>
        <v>121.04742312689476</v>
      </c>
      <c r="P27" s="9"/>
    </row>
    <row r="28" spans="1:16">
      <c r="A28" s="12"/>
      <c r="B28" s="42">
        <v>574</v>
      </c>
      <c r="C28" s="19" t="s">
        <v>40</v>
      </c>
      <c r="D28" s="46">
        <v>52394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52394</v>
      </c>
      <c r="O28" s="47">
        <f t="shared" si="2"/>
        <v>11.345604157644003</v>
      </c>
      <c r="P28" s="9"/>
    </row>
    <row r="29" spans="1:16">
      <c r="A29" s="12"/>
      <c r="B29" s="42">
        <v>575</v>
      </c>
      <c r="C29" s="19" t="s">
        <v>65</v>
      </c>
      <c r="D29" s="46">
        <v>94832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94832</v>
      </c>
      <c r="O29" s="47">
        <f t="shared" si="2"/>
        <v>20.53529666522304</v>
      </c>
      <c r="P29" s="9"/>
    </row>
    <row r="30" spans="1:16" ht="15.75">
      <c r="A30" s="26" t="s">
        <v>66</v>
      </c>
      <c r="B30" s="27"/>
      <c r="C30" s="28"/>
      <c r="D30" s="29">
        <f t="shared" ref="D30:M30" si="10">SUM(D31:D33)</f>
        <v>550000</v>
      </c>
      <c r="E30" s="29">
        <f t="shared" si="10"/>
        <v>0</v>
      </c>
      <c r="F30" s="29">
        <f t="shared" si="10"/>
        <v>0</v>
      </c>
      <c r="G30" s="29">
        <f t="shared" si="10"/>
        <v>0</v>
      </c>
      <c r="H30" s="29">
        <f t="shared" si="10"/>
        <v>0</v>
      </c>
      <c r="I30" s="29">
        <f t="shared" si="10"/>
        <v>166087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>SUM(D30:M30)</f>
        <v>716087</v>
      </c>
      <c r="O30" s="41">
        <f t="shared" si="2"/>
        <v>155.06431355565181</v>
      </c>
      <c r="P30" s="9"/>
    </row>
    <row r="31" spans="1:16">
      <c r="A31" s="12"/>
      <c r="B31" s="42">
        <v>581</v>
      </c>
      <c r="C31" s="19" t="s">
        <v>73</v>
      </c>
      <c r="D31" s="46">
        <v>550000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550000</v>
      </c>
      <c r="O31" s="47">
        <f t="shared" si="2"/>
        <v>119.09917713295799</v>
      </c>
      <c r="P31" s="9"/>
    </row>
    <row r="32" spans="1:16">
      <c r="A32" s="12"/>
      <c r="B32" s="42">
        <v>590</v>
      </c>
      <c r="C32" s="19" t="s">
        <v>67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1014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1014</v>
      </c>
      <c r="O32" s="47">
        <f t="shared" si="2"/>
        <v>0.21957557384148982</v>
      </c>
      <c r="P32" s="9"/>
    </row>
    <row r="33" spans="1:119" ht="15.75" thickBot="1">
      <c r="A33" s="12"/>
      <c r="B33" s="42">
        <v>591</v>
      </c>
      <c r="C33" s="19" t="s">
        <v>68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165073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165073</v>
      </c>
      <c r="O33" s="47">
        <f t="shared" si="2"/>
        <v>35.745560848852314</v>
      </c>
      <c r="P33" s="9"/>
    </row>
    <row r="34" spans="1:119" ht="16.5" thickBot="1">
      <c r="A34" s="13" t="s">
        <v>10</v>
      </c>
      <c r="B34" s="21"/>
      <c r="C34" s="20"/>
      <c r="D34" s="14">
        <f t="shared" ref="D34:M34" si="11">SUM(D5,D10,D14,D19,D21,D23,D25,D30)</f>
        <v>5290057</v>
      </c>
      <c r="E34" s="14">
        <f t="shared" si="11"/>
        <v>0</v>
      </c>
      <c r="F34" s="14">
        <f t="shared" si="11"/>
        <v>0</v>
      </c>
      <c r="G34" s="14">
        <f t="shared" si="11"/>
        <v>0</v>
      </c>
      <c r="H34" s="14">
        <f t="shared" si="11"/>
        <v>0</v>
      </c>
      <c r="I34" s="14">
        <f t="shared" si="11"/>
        <v>2036501</v>
      </c>
      <c r="J34" s="14">
        <f t="shared" si="11"/>
        <v>0</v>
      </c>
      <c r="K34" s="14">
        <f t="shared" si="11"/>
        <v>101415</v>
      </c>
      <c r="L34" s="14">
        <f t="shared" si="11"/>
        <v>0</v>
      </c>
      <c r="M34" s="14">
        <f t="shared" si="11"/>
        <v>0</v>
      </c>
      <c r="N34" s="14">
        <f>SUM(D34:M34)</f>
        <v>7427973</v>
      </c>
      <c r="O34" s="35">
        <f t="shared" si="2"/>
        <v>1608.482676483326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93" t="s">
        <v>75</v>
      </c>
      <c r="M36" s="93"/>
      <c r="N36" s="93"/>
      <c r="O36" s="39">
        <v>4618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52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87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1475563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290515</v>
      </c>
      <c r="J5" s="24">
        <f t="shared" si="0"/>
        <v>0</v>
      </c>
      <c r="K5" s="24">
        <f t="shared" si="0"/>
        <v>115710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4" si="1">SUM(D5:N5)</f>
        <v>1881788</v>
      </c>
      <c r="P5" s="30">
        <f t="shared" ref="P5:P33" si="2">(O5/P$35)</f>
        <v>374.9328551504284</v>
      </c>
      <c r="Q5" s="6"/>
    </row>
    <row r="6" spans="1:134">
      <c r="A6" s="12"/>
      <c r="B6" s="42">
        <v>511</v>
      </c>
      <c r="C6" s="19" t="s">
        <v>19</v>
      </c>
      <c r="D6" s="46">
        <v>210878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210878</v>
      </c>
      <c r="P6" s="47">
        <f t="shared" si="2"/>
        <v>42.015939430165375</v>
      </c>
      <c r="Q6" s="9"/>
    </row>
    <row r="7" spans="1:134">
      <c r="A7" s="12"/>
      <c r="B7" s="42">
        <v>512</v>
      </c>
      <c r="C7" s="19" t="s">
        <v>90</v>
      </c>
      <c r="D7" s="46">
        <v>406271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406271</v>
      </c>
      <c r="P7" s="47">
        <f t="shared" si="2"/>
        <v>80.946602908946005</v>
      </c>
      <c r="Q7" s="9"/>
    </row>
    <row r="8" spans="1:134">
      <c r="A8" s="12"/>
      <c r="B8" s="42">
        <v>513</v>
      </c>
      <c r="C8" s="19" t="s">
        <v>20</v>
      </c>
      <c r="D8" s="46">
        <v>656139</v>
      </c>
      <c r="E8" s="46">
        <v>0</v>
      </c>
      <c r="F8" s="46">
        <v>0</v>
      </c>
      <c r="G8" s="46">
        <v>0</v>
      </c>
      <c r="H8" s="46">
        <v>0</v>
      </c>
      <c r="I8" s="46">
        <v>221686</v>
      </c>
      <c r="J8" s="46">
        <v>0</v>
      </c>
      <c r="K8" s="46">
        <v>13652</v>
      </c>
      <c r="L8" s="46">
        <v>0</v>
      </c>
      <c r="M8" s="46">
        <v>0</v>
      </c>
      <c r="N8" s="46">
        <v>0</v>
      </c>
      <c r="O8" s="46">
        <f t="shared" si="1"/>
        <v>891477</v>
      </c>
      <c r="P8" s="47">
        <f t="shared" si="2"/>
        <v>177.62044231918708</v>
      </c>
      <c r="Q8" s="9"/>
    </row>
    <row r="9" spans="1:134">
      <c r="A9" s="12"/>
      <c r="B9" s="42">
        <v>515</v>
      </c>
      <c r="C9" s="19" t="s">
        <v>91</v>
      </c>
      <c r="D9" s="46">
        <v>56705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56705</v>
      </c>
      <c r="P9" s="47">
        <f t="shared" si="2"/>
        <v>11.298067344092448</v>
      </c>
      <c r="Q9" s="9"/>
    </row>
    <row r="10" spans="1:134">
      <c r="A10" s="12"/>
      <c r="B10" s="42">
        <v>518</v>
      </c>
      <c r="C10" s="19" t="s">
        <v>54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102058</v>
      </c>
      <c r="L10" s="46">
        <v>0</v>
      </c>
      <c r="M10" s="46">
        <v>0</v>
      </c>
      <c r="N10" s="46">
        <v>0</v>
      </c>
      <c r="O10" s="46">
        <f t="shared" si="1"/>
        <v>102058</v>
      </c>
      <c r="P10" s="47">
        <f t="shared" si="2"/>
        <v>20.334329547718671</v>
      </c>
      <c r="Q10" s="9"/>
    </row>
    <row r="11" spans="1:134">
      <c r="A11" s="12"/>
      <c r="B11" s="42">
        <v>519</v>
      </c>
      <c r="C11" s="19" t="s">
        <v>92</v>
      </c>
      <c r="D11" s="46">
        <v>145570</v>
      </c>
      <c r="E11" s="46">
        <v>0</v>
      </c>
      <c r="F11" s="46">
        <v>0</v>
      </c>
      <c r="G11" s="46">
        <v>0</v>
      </c>
      <c r="H11" s="46">
        <v>0</v>
      </c>
      <c r="I11" s="46">
        <v>68829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214399</v>
      </c>
      <c r="P11" s="47">
        <f t="shared" si="2"/>
        <v>42.71747360031879</v>
      </c>
      <c r="Q11" s="9"/>
    </row>
    <row r="12" spans="1:134" ht="15.75">
      <c r="A12" s="26" t="s">
        <v>22</v>
      </c>
      <c r="B12" s="27"/>
      <c r="C12" s="28"/>
      <c r="D12" s="29">
        <f t="shared" ref="D12:N12" si="3">SUM(D13:D15)</f>
        <v>902922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902922</v>
      </c>
      <c r="P12" s="41">
        <f t="shared" si="2"/>
        <v>179.90077704722057</v>
      </c>
      <c r="Q12" s="10"/>
    </row>
    <row r="13" spans="1:134">
      <c r="A13" s="12"/>
      <c r="B13" s="42">
        <v>521</v>
      </c>
      <c r="C13" s="19" t="s">
        <v>23</v>
      </c>
      <c r="D13" s="46">
        <v>269999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269999</v>
      </c>
      <c r="P13" s="47">
        <f t="shared" si="2"/>
        <v>53.795377565252039</v>
      </c>
      <c r="Q13" s="9"/>
    </row>
    <row r="14" spans="1:134">
      <c r="A14" s="12"/>
      <c r="B14" s="42">
        <v>522</v>
      </c>
      <c r="C14" s="19" t="s">
        <v>24</v>
      </c>
      <c r="D14" s="46">
        <v>535534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535534</v>
      </c>
      <c r="P14" s="47">
        <f t="shared" si="2"/>
        <v>106.70133492727635</v>
      </c>
      <c r="Q14" s="9"/>
    </row>
    <row r="15" spans="1:134">
      <c r="A15" s="12"/>
      <c r="B15" s="42">
        <v>524</v>
      </c>
      <c r="C15" s="19" t="s">
        <v>25</v>
      </c>
      <c r="D15" s="46">
        <v>97389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97389</v>
      </c>
      <c r="P15" s="47">
        <f t="shared" si="2"/>
        <v>19.40406455469217</v>
      </c>
      <c r="Q15" s="9"/>
    </row>
    <row r="16" spans="1:134" ht="15.75">
      <c r="A16" s="26" t="s">
        <v>26</v>
      </c>
      <c r="B16" s="27"/>
      <c r="C16" s="28"/>
      <c r="D16" s="29">
        <f t="shared" ref="D16:N16" si="4">SUM(D17:D21)</f>
        <v>22735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4625723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4648458</v>
      </c>
      <c r="P16" s="41">
        <f t="shared" si="2"/>
        <v>926.17214584578596</v>
      </c>
      <c r="Q16" s="10"/>
    </row>
    <row r="17" spans="1:17">
      <c r="A17" s="12"/>
      <c r="B17" s="42">
        <v>533</v>
      </c>
      <c r="C17" s="19" t="s">
        <v>27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1695757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1695757</v>
      </c>
      <c r="P17" s="47">
        <f t="shared" si="2"/>
        <v>337.86750348675037</v>
      </c>
      <c r="Q17" s="9"/>
    </row>
    <row r="18" spans="1:17">
      <c r="A18" s="12"/>
      <c r="B18" s="42">
        <v>534</v>
      </c>
      <c r="C18" s="19" t="s">
        <v>28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896474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896474</v>
      </c>
      <c r="P18" s="47">
        <f t="shared" si="2"/>
        <v>178.6160589758916</v>
      </c>
      <c r="Q18" s="9"/>
    </row>
    <row r="19" spans="1:17">
      <c r="A19" s="12"/>
      <c r="B19" s="42">
        <v>535</v>
      </c>
      <c r="C19" s="19" t="s">
        <v>29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1584734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1584734</v>
      </c>
      <c r="P19" s="47">
        <f t="shared" si="2"/>
        <v>315.74696154612474</v>
      </c>
      <c r="Q19" s="9"/>
    </row>
    <row r="20" spans="1:17">
      <c r="A20" s="12"/>
      <c r="B20" s="42">
        <v>538</v>
      </c>
      <c r="C20" s="19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448758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448758</v>
      </c>
      <c r="P20" s="47">
        <f t="shared" si="2"/>
        <v>89.411835026897791</v>
      </c>
      <c r="Q20" s="9"/>
    </row>
    <row r="21" spans="1:17">
      <c r="A21" s="12"/>
      <c r="B21" s="42">
        <v>539</v>
      </c>
      <c r="C21" s="19" t="s">
        <v>31</v>
      </c>
      <c r="D21" s="46">
        <v>22735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22735</v>
      </c>
      <c r="P21" s="47">
        <f t="shared" si="2"/>
        <v>4.5297868101215384</v>
      </c>
      <c r="Q21" s="9"/>
    </row>
    <row r="22" spans="1:17" ht="15.75">
      <c r="A22" s="26" t="s">
        <v>32</v>
      </c>
      <c r="B22" s="27"/>
      <c r="C22" s="28"/>
      <c r="D22" s="29">
        <f t="shared" ref="D22:N22" si="5">SUM(D23:D23)</f>
        <v>918537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5"/>
        <v>0</v>
      </c>
      <c r="O22" s="29">
        <f t="shared" si="1"/>
        <v>918537</v>
      </c>
      <c r="P22" s="41">
        <f t="shared" si="2"/>
        <v>183.01195457262403</v>
      </c>
      <c r="Q22" s="10"/>
    </row>
    <row r="23" spans="1:17">
      <c r="A23" s="12"/>
      <c r="B23" s="42">
        <v>541</v>
      </c>
      <c r="C23" s="19" t="s">
        <v>33</v>
      </c>
      <c r="D23" s="46">
        <v>918537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918537</v>
      </c>
      <c r="P23" s="47">
        <f t="shared" si="2"/>
        <v>183.01195457262403</v>
      </c>
      <c r="Q23" s="9"/>
    </row>
    <row r="24" spans="1:17" ht="15.75">
      <c r="A24" s="26" t="s">
        <v>35</v>
      </c>
      <c r="B24" s="27"/>
      <c r="C24" s="28"/>
      <c r="D24" s="29">
        <f t="shared" ref="D24:N24" si="6">SUM(D25:D25)</f>
        <v>247353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6"/>
        <v>0</v>
      </c>
      <c r="O24" s="29">
        <f t="shared" si="1"/>
        <v>247353</v>
      </c>
      <c r="P24" s="41">
        <f t="shared" si="2"/>
        <v>49.283323371189482</v>
      </c>
      <c r="Q24" s="10"/>
    </row>
    <row r="25" spans="1:17">
      <c r="A25" s="12"/>
      <c r="B25" s="42">
        <v>562</v>
      </c>
      <c r="C25" s="19" t="s">
        <v>93</v>
      </c>
      <c r="D25" s="46">
        <v>247353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0" si="7">SUM(D25:N25)</f>
        <v>247353</v>
      </c>
      <c r="P25" s="47">
        <f t="shared" si="2"/>
        <v>49.283323371189482</v>
      </c>
      <c r="Q25" s="9"/>
    </row>
    <row r="26" spans="1:17" ht="15.75">
      <c r="A26" s="26" t="s">
        <v>37</v>
      </c>
      <c r="B26" s="27"/>
      <c r="C26" s="28"/>
      <c r="D26" s="29">
        <f t="shared" ref="D26:N26" si="8">SUM(D27:D30)</f>
        <v>915416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>SUM(D26:N26)</f>
        <v>915416</v>
      </c>
      <c r="P26" s="41">
        <f t="shared" si="2"/>
        <v>182.39011755329747</v>
      </c>
      <c r="Q26" s="9"/>
    </row>
    <row r="27" spans="1:17">
      <c r="A27" s="12"/>
      <c r="B27" s="42">
        <v>572</v>
      </c>
      <c r="C27" s="19" t="s">
        <v>39</v>
      </c>
      <c r="D27" s="46">
        <v>401510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401510</v>
      </c>
      <c r="P27" s="47">
        <f t="shared" si="2"/>
        <v>79.998007571229323</v>
      </c>
      <c r="Q27" s="9"/>
    </row>
    <row r="28" spans="1:17">
      <c r="A28" s="12"/>
      <c r="B28" s="42">
        <v>574</v>
      </c>
      <c r="C28" s="19" t="s">
        <v>40</v>
      </c>
      <c r="D28" s="46">
        <v>9962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9962</v>
      </c>
      <c r="P28" s="47">
        <f t="shared" si="2"/>
        <v>1.984857541342897</v>
      </c>
      <c r="Q28" s="9"/>
    </row>
    <row r="29" spans="1:17">
      <c r="A29" s="12"/>
      <c r="B29" s="42">
        <v>575</v>
      </c>
      <c r="C29" s="19" t="s">
        <v>41</v>
      </c>
      <c r="D29" s="46">
        <v>87870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87870</v>
      </c>
      <c r="P29" s="47">
        <f t="shared" si="2"/>
        <v>17.507471607890018</v>
      </c>
      <c r="Q29" s="9"/>
    </row>
    <row r="30" spans="1:17">
      <c r="A30" s="12"/>
      <c r="B30" s="42">
        <v>579</v>
      </c>
      <c r="C30" s="19" t="s">
        <v>94</v>
      </c>
      <c r="D30" s="46">
        <v>416074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416074</v>
      </c>
      <c r="P30" s="47">
        <f t="shared" si="2"/>
        <v>82.899780832835219</v>
      </c>
      <c r="Q30" s="9"/>
    </row>
    <row r="31" spans="1:17" ht="15.75">
      <c r="A31" s="26" t="s">
        <v>44</v>
      </c>
      <c r="B31" s="27"/>
      <c r="C31" s="28"/>
      <c r="D31" s="29">
        <f t="shared" ref="D31:N31" si="9">SUM(D32:D32)</f>
        <v>96981</v>
      </c>
      <c r="E31" s="29">
        <f t="shared" si="9"/>
        <v>0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0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9"/>
        <v>0</v>
      </c>
      <c r="O31" s="29">
        <f>SUM(D31:N31)</f>
        <v>96981</v>
      </c>
      <c r="P31" s="41">
        <f t="shared" si="2"/>
        <v>19.322773460848776</v>
      </c>
      <c r="Q31" s="9"/>
    </row>
    <row r="32" spans="1:17" ht="15.75" thickBot="1">
      <c r="A32" s="12"/>
      <c r="B32" s="42">
        <v>590</v>
      </c>
      <c r="C32" s="19" t="s">
        <v>95</v>
      </c>
      <c r="D32" s="46">
        <v>96981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96981</v>
      </c>
      <c r="P32" s="47">
        <f t="shared" si="2"/>
        <v>19.322773460848776</v>
      </c>
      <c r="Q32" s="9"/>
    </row>
    <row r="33" spans="1:120" ht="16.5" thickBot="1">
      <c r="A33" s="13" t="s">
        <v>10</v>
      </c>
      <c r="B33" s="21"/>
      <c r="C33" s="20"/>
      <c r="D33" s="14">
        <f>SUM(D5,D12,D16,D22,D24,D26,D31)</f>
        <v>4579507</v>
      </c>
      <c r="E33" s="14">
        <f t="shared" ref="E33:N33" si="10">SUM(E5,E12,E16,E22,E24,E26,E31)</f>
        <v>0</v>
      </c>
      <c r="F33" s="14">
        <f t="shared" si="10"/>
        <v>0</v>
      </c>
      <c r="G33" s="14">
        <f t="shared" si="10"/>
        <v>0</v>
      </c>
      <c r="H33" s="14">
        <f t="shared" si="10"/>
        <v>0</v>
      </c>
      <c r="I33" s="14">
        <f t="shared" si="10"/>
        <v>4916238</v>
      </c>
      <c r="J33" s="14">
        <f t="shared" si="10"/>
        <v>0</v>
      </c>
      <c r="K33" s="14">
        <f t="shared" si="10"/>
        <v>115710</v>
      </c>
      <c r="L33" s="14">
        <f t="shared" si="10"/>
        <v>0</v>
      </c>
      <c r="M33" s="14">
        <f t="shared" si="10"/>
        <v>0</v>
      </c>
      <c r="N33" s="14">
        <f t="shared" si="10"/>
        <v>0</v>
      </c>
      <c r="O33" s="14">
        <f>SUM(D33:N33)</f>
        <v>9611455</v>
      </c>
      <c r="P33" s="35">
        <f t="shared" si="2"/>
        <v>1915.0139470013946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</row>
    <row r="35" spans="1:120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93" t="s">
        <v>96</v>
      </c>
      <c r="N35" s="93"/>
      <c r="O35" s="93"/>
      <c r="P35" s="39">
        <v>5019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52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1248037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18187</v>
      </c>
      <c r="L5" s="24">
        <f t="shared" si="0"/>
        <v>0</v>
      </c>
      <c r="M5" s="24">
        <f t="shared" si="0"/>
        <v>0</v>
      </c>
      <c r="N5" s="25">
        <f t="shared" ref="N5:N22" si="1">SUM(D5:M5)</f>
        <v>1266224</v>
      </c>
      <c r="O5" s="30">
        <f t="shared" ref="O5:O31" si="2">(N5/O$33)</f>
        <v>245.82100562997476</v>
      </c>
      <c r="P5" s="6"/>
    </row>
    <row r="6" spans="1:133">
      <c r="A6" s="12"/>
      <c r="B6" s="42">
        <v>511</v>
      </c>
      <c r="C6" s="19" t="s">
        <v>19</v>
      </c>
      <c r="D6" s="46">
        <v>51088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51088</v>
      </c>
      <c r="O6" s="47">
        <f t="shared" si="2"/>
        <v>9.9180741603572127</v>
      </c>
      <c r="P6" s="9"/>
    </row>
    <row r="7" spans="1:133">
      <c r="A7" s="12"/>
      <c r="B7" s="42">
        <v>513</v>
      </c>
      <c r="C7" s="19" t="s">
        <v>20</v>
      </c>
      <c r="D7" s="46">
        <v>1162994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15245</v>
      </c>
      <c r="L7" s="46">
        <v>0</v>
      </c>
      <c r="M7" s="46">
        <v>0</v>
      </c>
      <c r="N7" s="46">
        <f t="shared" si="1"/>
        <v>1178239</v>
      </c>
      <c r="O7" s="47">
        <f t="shared" si="2"/>
        <v>228.73985633857504</v>
      </c>
      <c r="P7" s="9"/>
    </row>
    <row r="8" spans="1:133">
      <c r="A8" s="12"/>
      <c r="B8" s="42">
        <v>514</v>
      </c>
      <c r="C8" s="19" t="s">
        <v>21</v>
      </c>
      <c r="D8" s="46">
        <v>33955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33955</v>
      </c>
      <c r="O8" s="47">
        <f t="shared" si="2"/>
        <v>6.5919238982721797</v>
      </c>
      <c r="P8" s="9"/>
    </row>
    <row r="9" spans="1:133">
      <c r="A9" s="12"/>
      <c r="B9" s="42">
        <v>518</v>
      </c>
      <c r="C9" s="19" t="s">
        <v>54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2942</v>
      </c>
      <c r="L9" s="46">
        <v>0</v>
      </c>
      <c r="M9" s="46">
        <v>0</v>
      </c>
      <c r="N9" s="46">
        <f t="shared" si="1"/>
        <v>2942</v>
      </c>
      <c r="O9" s="47">
        <f t="shared" si="2"/>
        <v>0.57115123277033586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912220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912220</v>
      </c>
      <c r="O10" s="41">
        <f t="shared" si="2"/>
        <v>177.0957095709571</v>
      </c>
      <c r="P10" s="10"/>
    </row>
    <row r="11" spans="1:133">
      <c r="A11" s="12"/>
      <c r="B11" s="42">
        <v>521</v>
      </c>
      <c r="C11" s="19" t="s">
        <v>23</v>
      </c>
      <c r="D11" s="46">
        <v>270009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270009</v>
      </c>
      <c r="O11" s="47">
        <f t="shared" si="2"/>
        <v>52.418753640069887</v>
      </c>
      <c r="P11" s="9"/>
    </row>
    <row r="12" spans="1:133">
      <c r="A12" s="12"/>
      <c r="B12" s="42">
        <v>522</v>
      </c>
      <c r="C12" s="19" t="s">
        <v>24</v>
      </c>
      <c r="D12" s="46">
        <v>549958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549958</v>
      </c>
      <c r="O12" s="47">
        <f t="shared" si="2"/>
        <v>106.76722966414289</v>
      </c>
      <c r="P12" s="9"/>
    </row>
    <row r="13" spans="1:133">
      <c r="A13" s="12"/>
      <c r="B13" s="42">
        <v>524</v>
      </c>
      <c r="C13" s="19" t="s">
        <v>25</v>
      </c>
      <c r="D13" s="46">
        <v>92253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92253</v>
      </c>
      <c r="O13" s="47">
        <f t="shared" si="2"/>
        <v>17.909726266744322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12059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3468663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3480722</v>
      </c>
      <c r="O14" s="41">
        <f t="shared" si="2"/>
        <v>675.73713841972437</v>
      </c>
      <c r="P14" s="10"/>
    </row>
    <row r="15" spans="1:133">
      <c r="A15" s="12"/>
      <c r="B15" s="42">
        <v>533</v>
      </c>
      <c r="C15" s="19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1887521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1887521</v>
      </c>
      <c r="O15" s="47">
        <f t="shared" si="2"/>
        <v>366.43777907202485</v>
      </c>
      <c r="P15" s="9"/>
    </row>
    <row r="16" spans="1:133">
      <c r="A16" s="12"/>
      <c r="B16" s="42">
        <v>535</v>
      </c>
      <c r="C16" s="19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1581142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1581142</v>
      </c>
      <c r="O16" s="47">
        <f t="shared" si="2"/>
        <v>306.95826053193554</v>
      </c>
      <c r="P16" s="9"/>
    </row>
    <row r="17" spans="1:119">
      <c r="A17" s="12"/>
      <c r="B17" s="42">
        <v>539</v>
      </c>
      <c r="C17" s="19" t="s">
        <v>31</v>
      </c>
      <c r="D17" s="46">
        <v>12059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12059</v>
      </c>
      <c r="O17" s="47">
        <f t="shared" si="2"/>
        <v>2.3410988157639294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1222654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1222654</v>
      </c>
      <c r="O18" s="41">
        <f t="shared" si="2"/>
        <v>237.36245389244806</v>
      </c>
      <c r="P18" s="10"/>
    </row>
    <row r="19" spans="1:119">
      <c r="A19" s="12"/>
      <c r="B19" s="42">
        <v>541</v>
      </c>
      <c r="C19" s="19" t="s">
        <v>63</v>
      </c>
      <c r="D19" s="46">
        <v>1222654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1222654</v>
      </c>
      <c r="O19" s="47">
        <f t="shared" si="2"/>
        <v>237.36245389244806</v>
      </c>
      <c r="P19" s="9"/>
    </row>
    <row r="20" spans="1:119" ht="15.75">
      <c r="A20" s="26" t="s">
        <v>48</v>
      </c>
      <c r="B20" s="27"/>
      <c r="C20" s="28"/>
      <c r="D20" s="29">
        <f t="shared" ref="D20:M20" si="6">SUM(D21:D21)</f>
        <v>26251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26251</v>
      </c>
      <c r="O20" s="41">
        <f t="shared" si="2"/>
        <v>5.0962919821393902</v>
      </c>
      <c r="P20" s="10"/>
    </row>
    <row r="21" spans="1:119">
      <c r="A21" s="43"/>
      <c r="B21" s="44">
        <v>554</v>
      </c>
      <c r="C21" s="45" t="s">
        <v>50</v>
      </c>
      <c r="D21" s="46">
        <v>26251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26251</v>
      </c>
      <c r="O21" s="47">
        <f t="shared" si="2"/>
        <v>5.0962919821393902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258607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258607</v>
      </c>
      <c r="O22" s="41">
        <f t="shared" si="2"/>
        <v>50.205202873228501</v>
      </c>
      <c r="P22" s="10"/>
    </row>
    <row r="23" spans="1:119">
      <c r="A23" s="12"/>
      <c r="B23" s="42">
        <v>569</v>
      </c>
      <c r="C23" s="19" t="s">
        <v>36</v>
      </c>
      <c r="D23" s="46">
        <v>258607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8">SUM(D23:M23)</f>
        <v>258607</v>
      </c>
      <c r="O23" s="47">
        <f t="shared" si="2"/>
        <v>50.205202873228501</v>
      </c>
      <c r="P23" s="9"/>
    </row>
    <row r="24" spans="1:119" ht="15.75">
      <c r="A24" s="26" t="s">
        <v>37</v>
      </c>
      <c r="B24" s="27"/>
      <c r="C24" s="28"/>
      <c r="D24" s="29">
        <f t="shared" ref="D24:M24" si="9">SUM(D25:D28)</f>
        <v>699402</v>
      </c>
      <c r="E24" s="29">
        <f t="shared" si="9"/>
        <v>0</v>
      </c>
      <c r="F24" s="29">
        <f t="shared" si="9"/>
        <v>0</v>
      </c>
      <c r="G24" s="29">
        <f t="shared" si="9"/>
        <v>0</v>
      </c>
      <c r="H24" s="29">
        <f t="shared" si="9"/>
        <v>0</v>
      </c>
      <c r="I24" s="29">
        <f t="shared" si="9"/>
        <v>0</v>
      </c>
      <c r="J24" s="29">
        <f t="shared" si="9"/>
        <v>0</v>
      </c>
      <c r="K24" s="29">
        <f t="shared" si="9"/>
        <v>0</v>
      </c>
      <c r="L24" s="29">
        <f t="shared" si="9"/>
        <v>0</v>
      </c>
      <c r="M24" s="29">
        <f t="shared" si="9"/>
        <v>0</v>
      </c>
      <c r="N24" s="29">
        <f>SUM(D24:M24)</f>
        <v>699402</v>
      </c>
      <c r="O24" s="41">
        <f t="shared" si="2"/>
        <v>135.77984857309261</v>
      </c>
      <c r="P24" s="9"/>
    </row>
    <row r="25" spans="1:119">
      <c r="A25" s="12"/>
      <c r="B25" s="42">
        <v>571</v>
      </c>
      <c r="C25" s="19" t="s">
        <v>38</v>
      </c>
      <c r="D25" s="46">
        <v>25000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8"/>
        <v>25000</v>
      </c>
      <c r="O25" s="47">
        <f t="shared" si="2"/>
        <v>4.8534265191225003</v>
      </c>
      <c r="P25" s="9"/>
    </row>
    <row r="26" spans="1:119">
      <c r="A26" s="12"/>
      <c r="B26" s="42">
        <v>572</v>
      </c>
      <c r="C26" s="19" t="s">
        <v>64</v>
      </c>
      <c r="D26" s="46">
        <v>365297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365297</v>
      </c>
      <c r="O26" s="47">
        <f t="shared" si="2"/>
        <v>70.917685886235688</v>
      </c>
      <c r="P26" s="9"/>
    </row>
    <row r="27" spans="1:119">
      <c r="A27" s="12"/>
      <c r="B27" s="42">
        <v>574</v>
      </c>
      <c r="C27" s="19" t="s">
        <v>40</v>
      </c>
      <c r="D27" s="46">
        <v>59449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59449</v>
      </c>
      <c r="O27" s="47">
        <f t="shared" si="2"/>
        <v>11.541254125412541</v>
      </c>
      <c r="P27" s="9"/>
    </row>
    <row r="28" spans="1:119">
      <c r="A28" s="12"/>
      <c r="B28" s="42">
        <v>575</v>
      </c>
      <c r="C28" s="19" t="s">
        <v>65</v>
      </c>
      <c r="D28" s="46">
        <v>249656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249656</v>
      </c>
      <c r="O28" s="47">
        <f t="shared" si="2"/>
        <v>48.467482042321876</v>
      </c>
      <c r="P28" s="9"/>
    </row>
    <row r="29" spans="1:119" ht="15.75">
      <c r="A29" s="26" t="s">
        <v>66</v>
      </c>
      <c r="B29" s="27"/>
      <c r="C29" s="28"/>
      <c r="D29" s="29">
        <f t="shared" ref="D29:M29" si="10">SUM(D30:D30)</f>
        <v>0</v>
      </c>
      <c r="E29" s="29">
        <f t="shared" si="10"/>
        <v>0</v>
      </c>
      <c r="F29" s="29">
        <f t="shared" si="10"/>
        <v>0</v>
      </c>
      <c r="G29" s="29">
        <f t="shared" si="10"/>
        <v>0</v>
      </c>
      <c r="H29" s="29">
        <f t="shared" si="10"/>
        <v>0</v>
      </c>
      <c r="I29" s="29">
        <f t="shared" si="10"/>
        <v>473759</v>
      </c>
      <c r="J29" s="29">
        <f t="shared" si="10"/>
        <v>0</v>
      </c>
      <c r="K29" s="29">
        <f t="shared" si="10"/>
        <v>0</v>
      </c>
      <c r="L29" s="29">
        <f t="shared" si="10"/>
        <v>0</v>
      </c>
      <c r="M29" s="29">
        <f t="shared" si="10"/>
        <v>0</v>
      </c>
      <c r="N29" s="29">
        <f>SUM(D29:M29)</f>
        <v>473759</v>
      </c>
      <c r="O29" s="41">
        <f t="shared" si="2"/>
        <v>91.974179770918269</v>
      </c>
      <c r="P29" s="9"/>
    </row>
    <row r="30" spans="1:119" ht="15.75" thickBot="1">
      <c r="A30" s="12"/>
      <c r="B30" s="42">
        <v>591</v>
      </c>
      <c r="C30" s="19" t="s">
        <v>68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473759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473759</v>
      </c>
      <c r="O30" s="47">
        <f t="shared" si="2"/>
        <v>91.974179770918269</v>
      </c>
      <c r="P30" s="9"/>
    </row>
    <row r="31" spans="1:119" ht="16.5" thickBot="1">
      <c r="A31" s="13" t="s">
        <v>10</v>
      </c>
      <c r="B31" s="21"/>
      <c r="C31" s="20"/>
      <c r="D31" s="14">
        <f t="shared" ref="D31:M31" si="11">SUM(D5,D10,D14,D18,D20,D22,D24,D29)</f>
        <v>4379230</v>
      </c>
      <c r="E31" s="14">
        <f t="shared" si="11"/>
        <v>0</v>
      </c>
      <c r="F31" s="14">
        <f t="shared" si="11"/>
        <v>0</v>
      </c>
      <c r="G31" s="14">
        <f t="shared" si="11"/>
        <v>0</v>
      </c>
      <c r="H31" s="14">
        <f t="shared" si="11"/>
        <v>0</v>
      </c>
      <c r="I31" s="14">
        <f t="shared" si="11"/>
        <v>3942422</v>
      </c>
      <c r="J31" s="14">
        <f t="shared" si="11"/>
        <v>0</v>
      </c>
      <c r="K31" s="14">
        <f t="shared" si="11"/>
        <v>18187</v>
      </c>
      <c r="L31" s="14">
        <f t="shared" si="11"/>
        <v>0</v>
      </c>
      <c r="M31" s="14">
        <f t="shared" si="11"/>
        <v>0</v>
      </c>
      <c r="N31" s="14">
        <f>SUM(D31:M31)</f>
        <v>8339839</v>
      </c>
      <c r="O31" s="35">
        <f t="shared" si="2"/>
        <v>1619.071830712483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85</v>
      </c>
      <c r="M33" s="93"/>
      <c r="N33" s="93"/>
      <c r="O33" s="39">
        <v>5151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52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1194306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8676</v>
      </c>
      <c r="L5" s="24">
        <f t="shared" si="0"/>
        <v>0</v>
      </c>
      <c r="M5" s="24">
        <f t="shared" si="0"/>
        <v>0</v>
      </c>
      <c r="N5" s="25">
        <f t="shared" ref="N5:N23" si="1">SUM(D5:M5)</f>
        <v>1202982</v>
      </c>
      <c r="O5" s="30">
        <f t="shared" ref="O5:O32" si="2">(N5/O$34)</f>
        <v>235.50939702427564</v>
      </c>
      <c r="P5" s="6"/>
    </row>
    <row r="6" spans="1:133">
      <c r="A6" s="12"/>
      <c r="B6" s="42">
        <v>511</v>
      </c>
      <c r="C6" s="19" t="s">
        <v>19</v>
      </c>
      <c r="D6" s="46">
        <v>48100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48100</v>
      </c>
      <c r="O6" s="47">
        <f t="shared" si="2"/>
        <v>9.4166014095536408</v>
      </c>
      <c r="P6" s="9"/>
    </row>
    <row r="7" spans="1:133">
      <c r="A7" s="12"/>
      <c r="B7" s="42">
        <v>513</v>
      </c>
      <c r="C7" s="19" t="s">
        <v>20</v>
      </c>
      <c r="D7" s="46">
        <v>1094288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5734</v>
      </c>
      <c r="L7" s="46">
        <v>0</v>
      </c>
      <c r="M7" s="46">
        <v>0</v>
      </c>
      <c r="N7" s="46">
        <f t="shared" si="1"/>
        <v>1100022</v>
      </c>
      <c r="O7" s="47">
        <f t="shared" si="2"/>
        <v>215.35277995301487</v>
      </c>
      <c r="P7" s="9"/>
    </row>
    <row r="8" spans="1:133">
      <c r="A8" s="12"/>
      <c r="B8" s="42">
        <v>514</v>
      </c>
      <c r="C8" s="19" t="s">
        <v>21</v>
      </c>
      <c r="D8" s="46">
        <v>51918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51918</v>
      </c>
      <c r="O8" s="47">
        <f t="shared" si="2"/>
        <v>10.164056382145654</v>
      </c>
      <c r="P8" s="9"/>
    </row>
    <row r="9" spans="1:133">
      <c r="A9" s="12"/>
      <c r="B9" s="42">
        <v>518</v>
      </c>
      <c r="C9" s="19" t="s">
        <v>54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2942</v>
      </c>
      <c r="L9" s="46">
        <v>0</v>
      </c>
      <c r="M9" s="46">
        <v>0</v>
      </c>
      <c r="N9" s="46">
        <f t="shared" si="1"/>
        <v>2942</v>
      </c>
      <c r="O9" s="47">
        <f t="shared" si="2"/>
        <v>0.57595927956147219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844363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844363</v>
      </c>
      <c r="O10" s="41">
        <f t="shared" si="2"/>
        <v>165.30207517619419</v>
      </c>
      <c r="P10" s="10"/>
    </row>
    <row r="11" spans="1:133">
      <c r="A11" s="12"/>
      <c r="B11" s="42">
        <v>521</v>
      </c>
      <c r="C11" s="19" t="s">
        <v>23</v>
      </c>
      <c r="D11" s="46">
        <v>257509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257509</v>
      </c>
      <c r="O11" s="47">
        <f t="shared" si="2"/>
        <v>50.412881754111197</v>
      </c>
      <c r="P11" s="9"/>
    </row>
    <row r="12" spans="1:133">
      <c r="A12" s="12"/>
      <c r="B12" s="42">
        <v>522</v>
      </c>
      <c r="C12" s="19" t="s">
        <v>24</v>
      </c>
      <c r="D12" s="46">
        <v>496004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496004</v>
      </c>
      <c r="O12" s="47">
        <f t="shared" si="2"/>
        <v>97.103367267032112</v>
      </c>
      <c r="P12" s="9"/>
    </row>
    <row r="13" spans="1:133">
      <c r="A13" s="12"/>
      <c r="B13" s="42">
        <v>524</v>
      </c>
      <c r="C13" s="19" t="s">
        <v>25</v>
      </c>
      <c r="D13" s="46">
        <v>90850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90850</v>
      </c>
      <c r="O13" s="47">
        <f t="shared" si="2"/>
        <v>17.785826155050902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SUM(D15:D18)</f>
        <v>285984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3152850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3438834</v>
      </c>
      <c r="O14" s="41">
        <f t="shared" si="2"/>
        <v>673.22513703993741</v>
      </c>
      <c r="P14" s="10"/>
    </row>
    <row r="15" spans="1:133">
      <c r="A15" s="12"/>
      <c r="B15" s="42">
        <v>533</v>
      </c>
      <c r="C15" s="19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1895320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1895320</v>
      </c>
      <c r="O15" s="47">
        <f t="shared" si="2"/>
        <v>371.04933437744717</v>
      </c>
      <c r="P15" s="9"/>
    </row>
    <row r="16" spans="1:133">
      <c r="A16" s="12"/>
      <c r="B16" s="42">
        <v>535</v>
      </c>
      <c r="C16" s="19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1257530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1257530</v>
      </c>
      <c r="O16" s="47">
        <f t="shared" si="2"/>
        <v>246.18833202819107</v>
      </c>
      <c r="P16" s="9"/>
    </row>
    <row r="17" spans="1:119">
      <c r="A17" s="12"/>
      <c r="B17" s="42">
        <v>538</v>
      </c>
      <c r="C17" s="19" t="s">
        <v>72</v>
      </c>
      <c r="D17" s="46">
        <v>205067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205067</v>
      </c>
      <c r="O17" s="47">
        <f t="shared" si="2"/>
        <v>40.146241190289743</v>
      </c>
      <c r="P17" s="9"/>
    </row>
    <row r="18" spans="1:119">
      <c r="A18" s="12"/>
      <c r="B18" s="42">
        <v>539</v>
      </c>
      <c r="C18" s="19" t="s">
        <v>31</v>
      </c>
      <c r="D18" s="46">
        <v>80917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80917</v>
      </c>
      <c r="O18" s="47">
        <f t="shared" si="2"/>
        <v>15.841229444009397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960799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960799</v>
      </c>
      <c r="O19" s="41">
        <f t="shared" si="2"/>
        <v>188.0969068128426</v>
      </c>
      <c r="P19" s="10"/>
    </row>
    <row r="20" spans="1:119">
      <c r="A20" s="12"/>
      <c r="B20" s="42">
        <v>541</v>
      </c>
      <c r="C20" s="19" t="s">
        <v>63</v>
      </c>
      <c r="D20" s="46">
        <v>960799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960799</v>
      </c>
      <c r="O20" s="47">
        <f t="shared" si="2"/>
        <v>188.0969068128426</v>
      </c>
      <c r="P20" s="9"/>
    </row>
    <row r="21" spans="1:119" ht="15.75">
      <c r="A21" s="26" t="s">
        <v>48</v>
      </c>
      <c r="B21" s="27"/>
      <c r="C21" s="28"/>
      <c r="D21" s="29">
        <f t="shared" ref="D21:M21" si="6">SUM(D22:D22)</f>
        <v>28089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28089</v>
      </c>
      <c r="O21" s="41">
        <f t="shared" si="2"/>
        <v>5.4990211433046206</v>
      </c>
      <c r="P21" s="10"/>
    </row>
    <row r="22" spans="1:119">
      <c r="A22" s="43"/>
      <c r="B22" s="44">
        <v>554</v>
      </c>
      <c r="C22" s="45" t="s">
        <v>50</v>
      </c>
      <c r="D22" s="46">
        <v>28089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28089</v>
      </c>
      <c r="O22" s="47">
        <f t="shared" si="2"/>
        <v>5.4990211433046206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253717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253717</v>
      </c>
      <c r="O23" s="41">
        <f t="shared" si="2"/>
        <v>49.67051683633516</v>
      </c>
      <c r="P23" s="10"/>
    </row>
    <row r="24" spans="1:119">
      <c r="A24" s="12"/>
      <c r="B24" s="42">
        <v>569</v>
      </c>
      <c r="C24" s="19" t="s">
        <v>36</v>
      </c>
      <c r="D24" s="46">
        <v>253717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8">SUM(D24:M24)</f>
        <v>253717</v>
      </c>
      <c r="O24" s="47">
        <f t="shared" si="2"/>
        <v>49.67051683633516</v>
      </c>
      <c r="P24" s="9"/>
    </row>
    <row r="25" spans="1:119" ht="15.75">
      <c r="A25" s="26" t="s">
        <v>37</v>
      </c>
      <c r="B25" s="27"/>
      <c r="C25" s="28"/>
      <c r="D25" s="29">
        <f t="shared" ref="D25:M25" si="9">SUM(D26:D29)</f>
        <v>1040358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>SUM(D25:M25)</f>
        <v>1040358</v>
      </c>
      <c r="O25" s="41">
        <f t="shared" si="2"/>
        <v>203.67227877838684</v>
      </c>
      <c r="P25" s="9"/>
    </row>
    <row r="26" spans="1:119">
      <c r="A26" s="12"/>
      <c r="B26" s="42">
        <v>571</v>
      </c>
      <c r="C26" s="19" t="s">
        <v>38</v>
      </c>
      <c r="D26" s="46">
        <v>25000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25000</v>
      </c>
      <c r="O26" s="47">
        <f t="shared" si="2"/>
        <v>4.8942834768989822</v>
      </c>
      <c r="P26" s="9"/>
    </row>
    <row r="27" spans="1:119">
      <c r="A27" s="12"/>
      <c r="B27" s="42">
        <v>572</v>
      </c>
      <c r="C27" s="19" t="s">
        <v>64</v>
      </c>
      <c r="D27" s="46">
        <v>289707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289707</v>
      </c>
      <c r="O27" s="47">
        <f t="shared" si="2"/>
        <v>56.716327329678933</v>
      </c>
      <c r="P27" s="9"/>
    </row>
    <row r="28" spans="1:119">
      <c r="A28" s="12"/>
      <c r="B28" s="42">
        <v>574</v>
      </c>
      <c r="C28" s="19" t="s">
        <v>40</v>
      </c>
      <c r="D28" s="46">
        <v>78877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78877</v>
      </c>
      <c r="O28" s="47">
        <f t="shared" si="2"/>
        <v>15.441855912294439</v>
      </c>
      <c r="P28" s="9"/>
    </row>
    <row r="29" spans="1:119">
      <c r="A29" s="12"/>
      <c r="B29" s="42">
        <v>575</v>
      </c>
      <c r="C29" s="19" t="s">
        <v>65</v>
      </c>
      <c r="D29" s="46">
        <v>646774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646774</v>
      </c>
      <c r="O29" s="47">
        <f t="shared" si="2"/>
        <v>126.61981205951449</v>
      </c>
      <c r="P29" s="9"/>
    </row>
    <row r="30" spans="1:119" ht="15.75">
      <c r="A30" s="26" t="s">
        <v>66</v>
      </c>
      <c r="B30" s="27"/>
      <c r="C30" s="28"/>
      <c r="D30" s="29">
        <f t="shared" ref="D30:M30" si="10">SUM(D31:D31)</f>
        <v>0</v>
      </c>
      <c r="E30" s="29">
        <f t="shared" si="10"/>
        <v>0</v>
      </c>
      <c r="F30" s="29">
        <f t="shared" si="10"/>
        <v>0</v>
      </c>
      <c r="G30" s="29">
        <f t="shared" si="10"/>
        <v>0</v>
      </c>
      <c r="H30" s="29">
        <f t="shared" si="10"/>
        <v>0</v>
      </c>
      <c r="I30" s="29">
        <f t="shared" si="10"/>
        <v>483348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>SUM(D30:M30)</f>
        <v>483348</v>
      </c>
      <c r="O30" s="41">
        <f t="shared" si="2"/>
        <v>94.625685199686771</v>
      </c>
      <c r="P30" s="9"/>
    </row>
    <row r="31" spans="1:119" ht="15.75" thickBot="1">
      <c r="A31" s="12"/>
      <c r="B31" s="42">
        <v>591</v>
      </c>
      <c r="C31" s="19" t="s">
        <v>68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483348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483348</v>
      </c>
      <c r="O31" s="47">
        <f t="shared" si="2"/>
        <v>94.625685199686771</v>
      </c>
      <c r="P31" s="9"/>
    </row>
    <row r="32" spans="1:119" ht="16.5" thickBot="1">
      <c r="A32" s="13" t="s">
        <v>10</v>
      </c>
      <c r="B32" s="21"/>
      <c r="C32" s="20"/>
      <c r="D32" s="14">
        <f t="shared" ref="D32:M32" si="11">SUM(D5,D10,D14,D19,D21,D23,D25,D30)</f>
        <v>4607616</v>
      </c>
      <c r="E32" s="14">
        <f t="shared" si="11"/>
        <v>0</v>
      </c>
      <c r="F32" s="14">
        <f t="shared" si="11"/>
        <v>0</v>
      </c>
      <c r="G32" s="14">
        <f t="shared" si="11"/>
        <v>0</v>
      </c>
      <c r="H32" s="14">
        <f t="shared" si="11"/>
        <v>0</v>
      </c>
      <c r="I32" s="14">
        <f t="shared" si="11"/>
        <v>3636198</v>
      </c>
      <c r="J32" s="14">
        <f t="shared" si="11"/>
        <v>0</v>
      </c>
      <c r="K32" s="14">
        <f t="shared" si="11"/>
        <v>8676</v>
      </c>
      <c r="L32" s="14">
        <f t="shared" si="11"/>
        <v>0</v>
      </c>
      <c r="M32" s="14">
        <f t="shared" si="11"/>
        <v>0</v>
      </c>
      <c r="N32" s="14">
        <f>SUM(D32:M32)</f>
        <v>8252490</v>
      </c>
      <c r="O32" s="35">
        <f t="shared" si="2"/>
        <v>1615.6010180109631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83</v>
      </c>
      <c r="M34" s="93"/>
      <c r="N34" s="93"/>
      <c r="O34" s="39">
        <v>5108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52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968248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14943</v>
      </c>
      <c r="L5" s="24">
        <f t="shared" si="0"/>
        <v>0</v>
      </c>
      <c r="M5" s="24">
        <f t="shared" si="0"/>
        <v>0</v>
      </c>
      <c r="N5" s="25">
        <f t="shared" ref="N5:N23" si="1">SUM(D5:M5)</f>
        <v>983191</v>
      </c>
      <c r="O5" s="30">
        <f t="shared" ref="O5:O32" si="2">(N5/O$34)</f>
        <v>195.65990049751244</v>
      </c>
      <c r="P5" s="6"/>
    </row>
    <row r="6" spans="1:133">
      <c r="A6" s="12"/>
      <c r="B6" s="42">
        <v>511</v>
      </c>
      <c r="C6" s="19" t="s">
        <v>19</v>
      </c>
      <c r="D6" s="46">
        <v>46467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46467</v>
      </c>
      <c r="O6" s="47">
        <f t="shared" si="2"/>
        <v>9.2471641791044767</v>
      </c>
      <c r="P6" s="9"/>
    </row>
    <row r="7" spans="1:133">
      <c r="A7" s="12"/>
      <c r="B7" s="42">
        <v>513</v>
      </c>
      <c r="C7" s="19" t="s">
        <v>20</v>
      </c>
      <c r="D7" s="46">
        <v>883992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13472</v>
      </c>
      <c r="L7" s="46">
        <v>0</v>
      </c>
      <c r="M7" s="46">
        <v>0</v>
      </c>
      <c r="N7" s="46">
        <f t="shared" si="1"/>
        <v>897464</v>
      </c>
      <c r="O7" s="47">
        <f t="shared" si="2"/>
        <v>178.59980099502488</v>
      </c>
      <c r="P7" s="9"/>
    </row>
    <row r="8" spans="1:133">
      <c r="A8" s="12"/>
      <c r="B8" s="42">
        <v>514</v>
      </c>
      <c r="C8" s="19" t="s">
        <v>21</v>
      </c>
      <c r="D8" s="46">
        <v>37789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37789</v>
      </c>
      <c r="O8" s="47">
        <f t="shared" si="2"/>
        <v>7.5201990049751242</v>
      </c>
      <c r="P8" s="9"/>
    </row>
    <row r="9" spans="1:133">
      <c r="A9" s="12"/>
      <c r="B9" s="42">
        <v>518</v>
      </c>
      <c r="C9" s="19" t="s">
        <v>54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1471</v>
      </c>
      <c r="L9" s="46">
        <v>0</v>
      </c>
      <c r="M9" s="46">
        <v>0</v>
      </c>
      <c r="N9" s="46">
        <f t="shared" si="1"/>
        <v>1471</v>
      </c>
      <c r="O9" s="47">
        <f t="shared" si="2"/>
        <v>0.29273631840796022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1669048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1669048</v>
      </c>
      <c r="O10" s="41">
        <f t="shared" si="2"/>
        <v>332.14885572139303</v>
      </c>
      <c r="P10" s="10"/>
    </row>
    <row r="11" spans="1:133">
      <c r="A11" s="12"/>
      <c r="B11" s="42">
        <v>521</v>
      </c>
      <c r="C11" s="19" t="s">
        <v>23</v>
      </c>
      <c r="D11" s="46">
        <v>257510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257510</v>
      </c>
      <c r="O11" s="47">
        <f t="shared" si="2"/>
        <v>51.245771144278606</v>
      </c>
      <c r="P11" s="9"/>
    </row>
    <row r="12" spans="1:133">
      <c r="A12" s="12"/>
      <c r="B12" s="42">
        <v>522</v>
      </c>
      <c r="C12" s="19" t="s">
        <v>24</v>
      </c>
      <c r="D12" s="46">
        <v>1320427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1320427</v>
      </c>
      <c r="O12" s="47">
        <f t="shared" si="2"/>
        <v>262.77154228855721</v>
      </c>
      <c r="P12" s="9"/>
    </row>
    <row r="13" spans="1:133">
      <c r="A13" s="12"/>
      <c r="B13" s="42">
        <v>524</v>
      </c>
      <c r="C13" s="19" t="s">
        <v>25</v>
      </c>
      <c r="D13" s="46">
        <v>91111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91111</v>
      </c>
      <c r="O13" s="47">
        <f t="shared" si="2"/>
        <v>18.131542288557213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SUM(D15:D18)</f>
        <v>153408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3069367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3222775</v>
      </c>
      <c r="O14" s="41">
        <f t="shared" si="2"/>
        <v>641.34825870646762</v>
      </c>
      <c r="P14" s="10"/>
    </row>
    <row r="15" spans="1:133">
      <c r="A15" s="12"/>
      <c r="B15" s="42">
        <v>533</v>
      </c>
      <c r="C15" s="19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1901203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1901203</v>
      </c>
      <c r="O15" s="47">
        <f t="shared" si="2"/>
        <v>378.34885572139302</v>
      </c>
      <c r="P15" s="9"/>
    </row>
    <row r="16" spans="1:133">
      <c r="A16" s="12"/>
      <c r="B16" s="42">
        <v>535</v>
      </c>
      <c r="C16" s="19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1168164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1168164</v>
      </c>
      <c r="O16" s="47">
        <f t="shared" si="2"/>
        <v>232.47044776119404</v>
      </c>
      <c r="P16" s="9"/>
    </row>
    <row r="17" spans="1:119">
      <c r="A17" s="12"/>
      <c r="B17" s="42">
        <v>538</v>
      </c>
      <c r="C17" s="19" t="s">
        <v>72</v>
      </c>
      <c r="D17" s="46">
        <v>58977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58977</v>
      </c>
      <c r="O17" s="47">
        <f t="shared" si="2"/>
        <v>11.736716417910447</v>
      </c>
      <c r="P17" s="9"/>
    </row>
    <row r="18" spans="1:119">
      <c r="A18" s="12"/>
      <c r="B18" s="42">
        <v>539</v>
      </c>
      <c r="C18" s="19" t="s">
        <v>31</v>
      </c>
      <c r="D18" s="46">
        <v>94431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94431</v>
      </c>
      <c r="O18" s="47">
        <f t="shared" si="2"/>
        <v>18.79223880597015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1047657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1047657</v>
      </c>
      <c r="O19" s="41">
        <f t="shared" si="2"/>
        <v>208.48895522388059</v>
      </c>
      <c r="P19" s="10"/>
    </row>
    <row r="20" spans="1:119">
      <c r="A20" s="12"/>
      <c r="B20" s="42">
        <v>541</v>
      </c>
      <c r="C20" s="19" t="s">
        <v>63</v>
      </c>
      <c r="D20" s="46">
        <v>1047657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1047657</v>
      </c>
      <c r="O20" s="47">
        <f t="shared" si="2"/>
        <v>208.48895522388059</v>
      </c>
      <c r="P20" s="9"/>
    </row>
    <row r="21" spans="1:119" ht="15.75">
      <c r="A21" s="26" t="s">
        <v>48</v>
      </c>
      <c r="B21" s="27"/>
      <c r="C21" s="28"/>
      <c r="D21" s="29">
        <f t="shared" ref="D21:M21" si="6">SUM(D22:D22)</f>
        <v>24010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24010</v>
      </c>
      <c r="O21" s="41">
        <f t="shared" si="2"/>
        <v>4.7781094527363184</v>
      </c>
      <c r="P21" s="10"/>
    </row>
    <row r="22" spans="1:119">
      <c r="A22" s="43"/>
      <c r="B22" s="44">
        <v>554</v>
      </c>
      <c r="C22" s="45" t="s">
        <v>50</v>
      </c>
      <c r="D22" s="46">
        <v>24010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24010</v>
      </c>
      <c r="O22" s="47">
        <f t="shared" si="2"/>
        <v>4.7781094527363184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219897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219897</v>
      </c>
      <c r="O23" s="41">
        <f t="shared" si="2"/>
        <v>43.760597014925374</v>
      </c>
      <c r="P23" s="10"/>
    </row>
    <row r="24" spans="1:119">
      <c r="A24" s="12"/>
      <c r="B24" s="42">
        <v>569</v>
      </c>
      <c r="C24" s="19" t="s">
        <v>36</v>
      </c>
      <c r="D24" s="46">
        <v>219897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8">SUM(D24:M24)</f>
        <v>219897</v>
      </c>
      <c r="O24" s="47">
        <f t="shared" si="2"/>
        <v>43.760597014925374</v>
      </c>
      <c r="P24" s="9"/>
    </row>
    <row r="25" spans="1:119" ht="15.75">
      <c r="A25" s="26" t="s">
        <v>37</v>
      </c>
      <c r="B25" s="27"/>
      <c r="C25" s="28"/>
      <c r="D25" s="29">
        <f t="shared" ref="D25:M25" si="9">SUM(D26:D29)</f>
        <v>462361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>SUM(D25:M25)</f>
        <v>462361</v>
      </c>
      <c r="O25" s="41">
        <f t="shared" si="2"/>
        <v>92.012139303482584</v>
      </c>
      <c r="P25" s="9"/>
    </row>
    <row r="26" spans="1:119">
      <c r="A26" s="12"/>
      <c r="B26" s="42">
        <v>571</v>
      </c>
      <c r="C26" s="19" t="s">
        <v>38</v>
      </c>
      <c r="D26" s="46">
        <v>25000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25000</v>
      </c>
      <c r="O26" s="47">
        <f t="shared" si="2"/>
        <v>4.9751243781094523</v>
      </c>
      <c r="P26" s="9"/>
    </row>
    <row r="27" spans="1:119">
      <c r="A27" s="12"/>
      <c r="B27" s="42">
        <v>572</v>
      </c>
      <c r="C27" s="19" t="s">
        <v>64</v>
      </c>
      <c r="D27" s="46">
        <v>289768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289768</v>
      </c>
      <c r="O27" s="47">
        <f t="shared" si="2"/>
        <v>57.665273631840797</v>
      </c>
      <c r="P27" s="9"/>
    </row>
    <row r="28" spans="1:119">
      <c r="A28" s="12"/>
      <c r="B28" s="42">
        <v>574</v>
      </c>
      <c r="C28" s="19" t="s">
        <v>40</v>
      </c>
      <c r="D28" s="46">
        <v>66278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66278</v>
      </c>
      <c r="O28" s="47">
        <f t="shared" si="2"/>
        <v>13.189651741293533</v>
      </c>
      <c r="P28" s="9"/>
    </row>
    <row r="29" spans="1:119">
      <c r="A29" s="12"/>
      <c r="B29" s="42">
        <v>575</v>
      </c>
      <c r="C29" s="19" t="s">
        <v>65</v>
      </c>
      <c r="D29" s="46">
        <v>81315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81315</v>
      </c>
      <c r="O29" s="47">
        <f t="shared" si="2"/>
        <v>16.182089552238807</v>
      </c>
      <c r="P29" s="9"/>
    </row>
    <row r="30" spans="1:119" ht="15.75">
      <c r="A30" s="26" t="s">
        <v>66</v>
      </c>
      <c r="B30" s="27"/>
      <c r="C30" s="28"/>
      <c r="D30" s="29">
        <f t="shared" ref="D30:M30" si="10">SUM(D31:D31)</f>
        <v>0</v>
      </c>
      <c r="E30" s="29">
        <f t="shared" si="10"/>
        <v>0</v>
      </c>
      <c r="F30" s="29">
        <f t="shared" si="10"/>
        <v>0</v>
      </c>
      <c r="G30" s="29">
        <f t="shared" si="10"/>
        <v>0</v>
      </c>
      <c r="H30" s="29">
        <f t="shared" si="10"/>
        <v>0</v>
      </c>
      <c r="I30" s="29">
        <f t="shared" si="10"/>
        <v>492838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>SUM(D30:M30)</f>
        <v>492838</v>
      </c>
      <c r="O30" s="41">
        <f t="shared" si="2"/>
        <v>98.077213930348265</v>
      </c>
      <c r="P30" s="9"/>
    </row>
    <row r="31" spans="1:119" ht="15.75" thickBot="1">
      <c r="A31" s="12"/>
      <c r="B31" s="42">
        <v>591</v>
      </c>
      <c r="C31" s="19" t="s">
        <v>68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492838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492838</v>
      </c>
      <c r="O31" s="47">
        <f t="shared" si="2"/>
        <v>98.077213930348265</v>
      </c>
      <c r="P31" s="9"/>
    </row>
    <row r="32" spans="1:119" ht="16.5" thickBot="1">
      <c r="A32" s="13" t="s">
        <v>10</v>
      </c>
      <c r="B32" s="21"/>
      <c r="C32" s="20"/>
      <c r="D32" s="14">
        <f t="shared" ref="D32:M32" si="11">SUM(D5,D10,D14,D19,D21,D23,D25,D30)</f>
        <v>4544629</v>
      </c>
      <c r="E32" s="14">
        <f t="shared" si="11"/>
        <v>0</v>
      </c>
      <c r="F32" s="14">
        <f t="shared" si="11"/>
        <v>0</v>
      </c>
      <c r="G32" s="14">
        <f t="shared" si="11"/>
        <v>0</v>
      </c>
      <c r="H32" s="14">
        <f t="shared" si="11"/>
        <v>0</v>
      </c>
      <c r="I32" s="14">
        <f t="shared" si="11"/>
        <v>3562205</v>
      </c>
      <c r="J32" s="14">
        <f t="shared" si="11"/>
        <v>0</v>
      </c>
      <c r="K32" s="14">
        <f t="shared" si="11"/>
        <v>14943</v>
      </c>
      <c r="L32" s="14">
        <f t="shared" si="11"/>
        <v>0</v>
      </c>
      <c r="M32" s="14">
        <f t="shared" si="11"/>
        <v>0</v>
      </c>
      <c r="N32" s="14">
        <f>SUM(D32:M32)</f>
        <v>8121777</v>
      </c>
      <c r="O32" s="35">
        <f t="shared" si="2"/>
        <v>1616.2740298507463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81</v>
      </c>
      <c r="M34" s="93"/>
      <c r="N34" s="93"/>
      <c r="O34" s="39">
        <v>5025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52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980024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15696</v>
      </c>
      <c r="L5" s="24">
        <f t="shared" si="0"/>
        <v>0</v>
      </c>
      <c r="M5" s="24">
        <f t="shared" si="0"/>
        <v>0</v>
      </c>
      <c r="N5" s="25">
        <f t="shared" ref="N5:N21" si="1">SUM(D5:M5)</f>
        <v>995720</v>
      </c>
      <c r="O5" s="30">
        <f t="shared" ref="O5:O30" si="2">(N5/O$32)</f>
        <v>201.11492627751969</v>
      </c>
      <c r="P5" s="6"/>
    </row>
    <row r="6" spans="1:133">
      <c r="A6" s="12"/>
      <c r="B6" s="42">
        <v>511</v>
      </c>
      <c r="C6" s="19" t="s">
        <v>19</v>
      </c>
      <c r="D6" s="46">
        <v>45620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45620</v>
      </c>
      <c r="O6" s="47">
        <f t="shared" si="2"/>
        <v>9.2143001413855785</v>
      </c>
      <c r="P6" s="9"/>
    </row>
    <row r="7" spans="1:133">
      <c r="A7" s="12"/>
      <c r="B7" s="42">
        <v>513</v>
      </c>
      <c r="C7" s="19" t="s">
        <v>20</v>
      </c>
      <c r="D7" s="46">
        <v>901546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15696</v>
      </c>
      <c r="L7" s="46">
        <v>0</v>
      </c>
      <c r="M7" s="46">
        <v>0</v>
      </c>
      <c r="N7" s="46">
        <f t="shared" si="1"/>
        <v>917242</v>
      </c>
      <c r="O7" s="47">
        <f t="shared" si="2"/>
        <v>185.26398707331853</v>
      </c>
      <c r="P7" s="9"/>
    </row>
    <row r="8" spans="1:133">
      <c r="A8" s="12"/>
      <c r="B8" s="42">
        <v>514</v>
      </c>
      <c r="C8" s="19" t="s">
        <v>21</v>
      </c>
      <c r="D8" s="46">
        <v>32858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32858</v>
      </c>
      <c r="O8" s="47">
        <f t="shared" si="2"/>
        <v>6.6366390628155925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858583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858583</v>
      </c>
      <c r="O9" s="41">
        <f t="shared" si="2"/>
        <v>173.41607756008887</v>
      </c>
      <c r="P9" s="10"/>
    </row>
    <row r="10" spans="1:133">
      <c r="A10" s="12"/>
      <c r="B10" s="42">
        <v>521</v>
      </c>
      <c r="C10" s="19" t="s">
        <v>23</v>
      </c>
      <c r="D10" s="46">
        <v>257587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257587</v>
      </c>
      <c r="O10" s="47">
        <f t="shared" si="2"/>
        <v>52.027267218743688</v>
      </c>
      <c r="P10" s="9"/>
    </row>
    <row r="11" spans="1:133">
      <c r="A11" s="12"/>
      <c r="B11" s="42">
        <v>522</v>
      </c>
      <c r="C11" s="19" t="s">
        <v>24</v>
      </c>
      <c r="D11" s="46">
        <v>522696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522696</v>
      </c>
      <c r="O11" s="47">
        <f t="shared" si="2"/>
        <v>105.57382347000606</v>
      </c>
      <c r="P11" s="9"/>
    </row>
    <row r="12" spans="1:133">
      <c r="A12" s="12"/>
      <c r="B12" s="42">
        <v>524</v>
      </c>
      <c r="C12" s="19" t="s">
        <v>25</v>
      </c>
      <c r="D12" s="46">
        <v>78300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78300</v>
      </c>
      <c r="O12" s="47">
        <f t="shared" si="2"/>
        <v>15.814986871339123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125115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2964083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3089198</v>
      </c>
      <c r="O13" s="41">
        <f t="shared" si="2"/>
        <v>623.95435265602907</v>
      </c>
      <c r="P13" s="10"/>
    </row>
    <row r="14" spans="1:133">
      <c r="A14" s="12"/>
      <c r="B14" s="42">
        <v>533</v>
      </c>
      <c r="C14" s="19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1781555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1781555</v>
      </c>
      <c r="O14" s="47">
        <f t="shared" si="2"/>
        <v>359.83740658452837</v>
      </c>
      <c r="P14" s="9"/>
    </row>
    <row r="15" spans="1:133">
      <c r="A15" s="12"/>
      <c r="B15" s="42">
        <v>535</v>
      </c>
      <c r="C15" s="19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1182528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1182528</v>
      </c>
      <c r="O15" s="47">
        <f t="shared" si="2"/>
        <v>238.84629367804484</v>
      </c>
      <c r="P15" s="9"/>
    </row>
    <row r="16" spans="1:133">
      <c r="A16" s="12"/>
      <c r="B16" s="42">
        <v>539</v>
      </c>
      <c r="C16" s="19" t="s">
        <v>31</v>
      </c>
      <c r="D16" s="46">
        <v>125115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125115</v>
      </c>
      <c r="O16" s="47">
        <f t="shared" si="2"/>
        <v>25.270652393455869</v>
      </c>
      <c r="P16" s="9"/>
    </row>
    <row r="17" spans="1:119" ht="15.75">
      <c r="A17" s="26" t="s">
        <v>32</v>
      </c>
      <c r="B17" s="27"/>
      <c r="C17" s="28"/>
      <c r="D17" s="29">
        <f t="shared" ref="D17:M17" si="5">SUM(D18:D18)</f>
        <v>941173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941173</v>
      </c>
      <c r="O17" s="41">
        <f t="shared" si="2"/>
        <v>190.09755604928299</v>
      </c>
      <c r="P17" s="10"/>
    </row>
    <row r="18" spans="1:119">
      <c r="A18" s="12"/>
      <c r="B18" s="42">
        <v>541</v>
      </c>
      <c r="C18" s="19" t="s">
        <v>63</v>
      </c>
      <c r="D18" s="46">
        <v>941173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941173</v>
      </c>
      <c r="O18" s="47">
        <f t="shared" si="2"/>
        <v>190.09755604928299</v>
      </c>
      <c r="P18" s="9"/>
    </row>
    <row r="19" spans="1:119" ht="15.75">
      <c r="A19" s="26" t="s">
        <v>48</v>
      </c>
      <c r="B19" s="27"/>
      <c r="C19" s="28"/>
      <c r="D19" s="29">
        <f t="shared" ref="D19:M19" si="6">SUM(D20:D20)</f>
        <v>27492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27492</v>
      </c>
      <c r="O19" s="41">
        <f t="shared" si="2"/>
        <v>5.5528176126035147</v>
      </c>
      <c r="P19" s="10"/>
    </row>
    <row r="20" spans="1:119">
      <c r="A20" s="43"/>
      <c r="B20" s="44">
        <v>554</v>
      </c>
      <c r="C20" s="45" t="s">
        <v>50</v>
      </c>
      <c r="D20" s="46">
        <v>27492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27492</v>
      </c>
      <c r="O20" s="47">
        <f t="shared" si="2"/>
        <v>5.5528176126035147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200447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200447</v>
      </c>
      <c r="O21" s="41">
        <f t="shared" si="2"/>
        <v>40.486164411230057</v>
      </c>
      <c r="P21" s="10"/>
    </row>
    <row r="22" spans="1:119">
      <c r="A22" s="12"/>
      <c r="B22" s="42">
        <v>569</v>
      </c>
      <c r="C22" s="19" t="s">
        <v>36</v>
      </c>
      <c r="D22" s="46">
        <v>200447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8">SUM(D22:M22)</f>
        <v>200447</v>
      </c>
      <c r="O22" s="47">
        <f t="shared" si="2"/>
        <v>40.486164411230057</v>
      </c>
      <c r="P22" s="9"/>
    </row>
    <row r="23" spans="1:119" ht="15.75">
      <c r="A23" s="26" t="s">
        <v>37</v>
      </c>
      <c r="B23" s="27"/>
      <c r="C23" s="28"/>
      <c r="D23" s="29">
        <f t="shared" ref="D23:M23" si="9">SUM(D24:D27)</f>
        <v>488486</v>
      </c>
      <c r="E23" s="29">
        <f t="shared" si="9"/>
        <v>0</v>
      </c>
      <c r="F23" s="29">
        <f t="shared" si="9"/>
        <v>0</v>
      </c>
      <c r="G23" s="29">
        <f t="shared" si="9"/>
        <v>0</v>
      </c>
      <c r="H23" s="29">
        <f t="shared" si="9"/>
        <v>0</v>
      </c>
      <c r="I23" s="29">
        <f t="shared" si="9"/>
        <v>0</v>
      </c>
      <c r="J23" s="29">
        <f t="shared" si="9"/>
        <v>0</v>
      </c>
      <c r="K23" s="29">
        <f t="shared" si="9"/>
        <v>0</v>
      </c>
      <c r="L23" s="29">
        <f t="shared" si="9"/>
        <v>0</v>
      </c>
      <c r="M23" s="29">
        <f t="shared" si="9"/>
        <v>0</v>
      </c>
      <c r="N23" s="29">
        <f>SUM(D23:M23)</f>
        <v>488486</v>
      </c>
      <c r="O23" s="41">
        <f t="shared" si="2"/>
        <v>98.664108260957377</v>
      </c>
      <c r="P23" s="9"/>
    </row>
    <row r="24" spans="1:119">
      <c r="A24" s="12"/>
      <c r="B24" s="42">
        <v>571</v>
      </c>
      <c r="C24" s="19" t="s">
        <v>38</v>
      </c>
      <c r="D24" s="46">
        <v>25000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8"/>
        <v>25000</v>
      </c>
      <c r="O24" s="47">
        <f t="shared" si="2"/>
        <v>5.0494849525348418</v>
      </c>
      <c r="P24" s="9"/>
    </row>
    <row r="25" spans="1:119">
      <c r="A25" s="12"/>
      <c r="B25" s="42">
        <v>572</v>
      </c>
      <c r="C25" s="19" t="s">
        <v>64</v>
      </c>
      <c r="D25" s="46">
        <v>352694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8"/>
        <v>352694</v>
      </c>
      <c r="O25" s="47">
        <f t="shared" si="2"/>
        <v>71.236921833972929</v>
      </c>
      <c r="P25" s="9"/>
    </row>
    <row r="26" spans="1:119">
      <c r="A26" s="12"/>
      <c r="B26" s="42">
        <v>574</v>
      </c>
      <c r="C26" s="19" t="s">
        <v>40</v>
      </c>
      <c r="D26" s="46">
        <v>59223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59223</v>
      </c>
      <c r="O26" s="47">
        <f t="shared" si="2"/>
        <v>11.961825893758837</v>
      </c>
      <c r="P26" s="9"/>
    </row>
    <row r="27" spans="1:119">
      <c r="A27" s="12"/>
      <c r="B27" s="42">
        <v>575</v>
      </c>
      <c r="C27" s="19" t="s">
        <v>65</v>
      </c>
      <c r="D27" s="46">
        <v>51569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51569</v>
      </c>
      <c r="O27" s="47">
        <f t="shared" si="2"/>
        <v>10.41587558069077</v>
      </c>
      <c r="P27" s="9"/>
    </row>
    <row r="28" spans="1:119" ht="15.75">
      <c r="A28" s="26" t="s">
        <v>66</v>
      </c>
      <c r="B28" s="27"/>
      <c r="C28" s="28"/>
      <c r="D28" s="29">
        <f t="shared" ref="D28:M28" si="10">SUM(D29:D29)</f>
        <v>0</v>
      </c>
      <c r="E28" s="29">
        <f t="shared" si="10"/>
        <v>0</v>
      </c>
      <c r="F28" s="29">
        <f t="shared" si="10"/>
        <v>0</v>
      </c>
      <c r="G28" s="29">
        <f t="shared" si="10"/>
        <v>0</v>
      </c>
      <c r="H28" s="29">
        <f t="shared" si="10"/>
        <v>0</v>
      </c>
      <c r="I28" s="29">
        <f t="shared" si="10"/>
        <v>501919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0</v>
      </c>
      <c r="N28" s="29">
        <f>SUM(D28:M28)</f>
        <v>501919</v>
      </c>
      <c r="O28" s="41">
        <f t="shared" si="2"/>
        <v>101.37729751565341</v>
      </c>
      <c r="P28" s="9"/>
    </row>
    <row r="29" spans="1:119" ht="15.75" thickBot="1">
      <c r="A29" s="12"/>
      <c r="B29" s="42">
        <v>591</v>
      </c>
      <c r="C29" s="19" t="s">
        <v>68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501919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501919</v>
      </c>
      <c r="O29" s="47">
        <f t="shared" si="2"/>
        <v>101.37729751565341</v>
      </c>
      <c r="P29" s="9"/>
    </row>
    <row r="30" spans="1:119" ht="16.5" thickBot="1">
      <c r="A30" s="13" t="s">
        <v>10</v>
      </c>
      <c r="B30" s="21"/>
      <c r="C30" s="20"/>
      <c r="D30" s="14">
        <f t="shared" ref="D30:M30" si="11">SUM(D5,D9,D13,D17,D19,D21,D23,D28)</f>
        <v>3621320</v>
      </c>
      <c r="E30" s="14">
        <f t="shared" si="11"/>
        <v>0</v>
      </c>
      <c r="F30" s="14">
        <f t="shared" si="11"/>
        <v>0</v>
      </c>
      <c r="G30" s="14">
        <f t="shared" si="11"/>
        <v>0</v>
      </c>
      <c r="H30" s="14">
        <f t="shared" si="11"/>
        <v>0</v>
      </c>
      <c r="I30" s="14">
        <f t="shared" si="11"/>
        <v>3466002</v>
      </c>
      <c r="J30" s="14">
        <f t="shared" si="11"/>
        <v>0</v>
      </c>
      <c r="K30" s="14">
        <f t="shared" si="11"/>
        <v>15696</v>
      </c>
      <c r="L30" s="14">
        <f t="shared" si="11"/>
        <v>0</v>
      </c>
      <c r="M30" s="14">
        <f t="shared" si="11"/>
        <v>0</v>
      </c>
      <c r="N30" s="14">
        <f>SUM(D30:M30)</f>
        <v>7103018</v>
      </c>
      <c r="O30" s="35">
        <f t="shared" si="2"/>
        <v>1434.6633003433649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79</v>
      </c>
      <c r="M32" s="93"/>
      <c r="N32" s="93"/>
      <c r="O32" s="39">
        <v>4951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52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877105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3503</v>
      </c>
      <c r="L5" s="24">
        <f t="shared" si="0"/>
        <v>0</v>
      </c>
      <c r="M5" s="24">
        <f t="shared" si="0"/>
        <v>0</v>
      </c>
      <c r="N5" s="25">
        <f t="shared" ref="N5:N21" si="1">SUM(D5:M5)</f>
        <v>880608</v>
      </c>
      <c r="O5" s="30">
        <f t="shared" ref="O5:O30" si="2">(N5/O$32)</f>
        <v>183.19284376950282</v>
      </c>
      <c r="P5" s="6"/>
    </row>
    <row r="6" spans="1:133">
      <c r="A6" s="12"/>
      <c r="B6" s="42">
        <v>511</v>
      </c>
      <c r="C6" s="19" t="s">
        <v>19</v>
      </c>
      <c r="D6" s="46">
        <v>42524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42524</v>
      </c>
      <c r="O6" s="47">
        <f t="shared" si="2"/>
        <v>8.8462658622841683</v>
      </c>
      <c r="P6" s="9"/>
    </row>
    <row r="7" spans="1:133">
      <c r="A7" s="12"/>
      <c r="B7" s="42">
        <v>513</v>
      </c>
      <c r="C7" s="19" t="s">
        <v>20</v>
      </c>
      <c r="D7" s="46">
        <v>801922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3503</v>
      </c>
      <c r="L7" s="46">
        <v>0</v>
      </c>
      <c r="M7" s="46">
        <v>0</v>
      </c>
      <c r="N7" s="46">
        <f t="shared" si="1"/>
        <v>805425</v>
      </c>
      <c r="O7" s="47">
        <f t="shared" si="2"/>
        <v>167.55252756396922</v>
      </c>
      <c r="P7" s="9"/>
    </row>
    <row r="8" spans="1:133">
      <c r="A8" s="12"/>
      <c r="B8" s="42">
        <v>514</v>
      </c>
      <c r="C8" s="19" t="s">
        <v>21</v>
      </c>
      <c r="D8" s="46">
        <v>32659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32659</v>
      </c>
      <c r="O8" s="47">
        <f t="shared" si="2"/>
        <v>6.7940503432494284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1010734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1010734</v>
      </c>
      <c r="O9" s="41">
        <f t="shared" si="2"/>
        <v>210.26294986478052</v>
      </c>
      <c r="P9" s="10"/>
    </row>
    <row r="10" spans="1:133">
      <c r="A10" s="12"/>
      <c r="B10" s="42">
        <v>521</v>
      </c>
      <c r="C10" s="19" t="s">
        <v>23</v>
      </c>
      <c r="D10" s="46">
        <v>257584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257584</v>
      </c>
      <c r="O10" s="47">
        <f t="shared" si="2"/>
        <v>53.58518826711046</v>
      </c>
      <c r="P10" s="9"/>
    </row>
    <row r="11" spans="1:133">
      <c r="A11" s="12"/>
      <c r="B11" s="42">
        <v>522</v>
      </c>
      <c r="C11" s="19" t="s">
        <v>24</v>
      </c>
      <c r="D11" s="46">
        <v>677777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677777</v>
      </c>
      <c r="O11" s="47">
        <f t="shared" si="2"/>
        <v>140.99791970043685</v>
      </c>
      <c r="P11" s="9"/>
    </row>
    <row r="12" spans="1:133">
      <c r="A12" s="12"/>
      <c r="B12" s="42">
        <v>524</v>
      </c>
      <c r="C12" s="19" t="s">
        <v>25</v>
      </c>
      <c r="D12" s="46">
        <v>75373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75373</v>
      </c>
      <c r="O12" s="47">
        <f t="shared" si="2"/>
        <v>15.679841897233201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12231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2865969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2878200</v>
      </c>
      <c r="O13" s="41">
        <f t="shared" si="2"/>
        <v>598.75182026211769</v>
      </c>
      <c r="P13" s="10"/>
    </row>
    <row r="14" spans="1:133">
      <c r="A14" s="12"/>
      <c r="B14" s="42">
        <v>533</v>
      </c>
      <c r="C14" s="19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1764506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1764506</v>
      </c>
      <c r="O14" s="47">
        <f t="shared" si="2"/>
        <v>367.07010609527771</v>
      </c>
      <c r="P14" s="9"/>
    </row>
    <row r="15" spans="1:133">
      <c r="A15" s="12"/>
      <c r="B15" s="42">
        <v>535</v>
      </c>
      <c r="C15" s="19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1101463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1101463</v>
      </c>
      <c r="O15" s="47">
        <f t="shared" si="2"/>
        <v>229.13729977116705</v>
      </c>
      <c r="P15" s="9"/>
    </row>
    <row r="16" spans="1:133">
      <c r="A16" s="12"/>
      <c r="B16" s="42">
        <v>539</v>
      </c>
      <c r="C16" s="19" t="s">
        <v>31</v>
      </c>
      <c r="D16" s="46">
        <v>12231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12231</v>
      </c>
      <c r="O16" s="47">
        <f t="shared" si="2"/>
        <v>2.5444143956729768</v>
      </c>
      <c r="P16" s="9"/>
    </row>
    <row r="17" spans="1:119" ht="15.75">
      <c r="A17" s="26" t="s">
        <v>32</v>
      </c>
      <c r="B17" s="27"/>
      <c r="C17" s="28"/>
      <c r="D17" s="29">
        <f t="shared" ref="D17:M17" si="5">SUM(D18:D18)</f>
        <v>1275578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1275578</v>
      </c>
      <c r="O17" s="41">
        <f t="shared" si="2"/>
        <v>265.35843561472853</v>
      </c>
      <c r="P17" s="10"/>
    </row>
    <row r="18" spans="1:119">
      <c r="A18" s="12"/>
      <c r="B18" s="42">
        <v>541</v>
      </c>
      <c r="C18" s="19" t="s">
        <v>63</v>
      </c>
      <c r="D18" s="46">
        <v>1275578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1275578</v>
      </c>
      <c r="O18" s="47">
        <f t="shared" si="2"/>
        <v>265.35843561472853</v>
      </c>
      <c r="P18" s="9"/>
    </row>
    <row r="19" spans="1:119" ht="15.75">
      <c r="A19" s="26" t="s">
        <v>48</v>
      </c>
      <c r="B19" s="27"/>
      <c r="C19" s="28"/>
      <c r="D19" s="29">
        <f t="shared" ref="D19:M19" si="6">SUM(D20:D20)</f>
        <v>26817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26817</v>
      </c>
      <c r="O19" s="41">
        <f t="shared" si="2"/>
        <v>5.5787393384647386</v>
      </c>
      <c r="P19" s="10"/>
    </row>
    <row r="20" spans="1:119">
      <c r="A20" s="43"/>
      <c r="B20" s="44">
        <v>554</v>
      </c>
      <c r="C20" s="45" t="s">
        <v>50</v>
      </c>
      <c r="D20" s="46">
        <v>26817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26817</v>
      </c>
      <c r="O20" s="47">
        <f t="shared" si="2"/>
        <v>5.5787393384647386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204700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204700</v>
      </c>
      <c r="O21" s="41">
        <f t="shared" si="2"/>
        <v>42.58373205741627</v>
      </c>
      <c r="P21" s="10"/>
    </row>
    <row r="22" spans="1:119">
      <c r="A22" s="12"/>
      <c r="B22" s="42">
        <v>569</v>
      </c>
      <c r="C22" s="19" t="s">
        <v>36</v>
      </c>
      <c r="D22" s="46">
        <v>204700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8">SUM(D22:M22)</f>
        <v>204700</v>
      </c>
      <c r="O22" s="47">
        <f t="shared" si="2"/>
        <v>42.58373205741627</v>
      </c>
      <c r="P22" s="9"/>
    </row>
    <row r="23" spans="1:119" ht="15.75">
      <c r="A23" s="26" t="s">
        <v>37</v>
      </c>
      <c r="B23" s="27"/>
      <c r="C23" s="28"/>
      <c r="D23" s="29">
        <f t="shared" ref="D23:M23" si="9">SUM(D24:D27)</f>
        <v>653552</v>
      </c>
      <c r="E23" s="29">
        <f t="shared" si="9"/>
        <v>0</v>
      </c>
      <c r="F23" s="29">
        <f t="shared" si="9"/>
        <v>0</v>
      </c>
      <c r="G23" s="29">
        <f t="shared" si="9"/>
        <v>0</v>
      </c>
      <c r="H23" s="29">
        <f t="shared" si="9"/>
        <v>0</v>
      </c>
      <c r="I23" s="29">
        <f t="shared" si="9"/>
        <v>0</v>
      </c>
      <c r="J23" s="29">
        <f t="shared" si="9"/>
        <v>0</v>
      </c>
      <c r="K23" s="29">
        <f t="shared" si="9"/>
        <v>0</v>
      </c>
      <c r="L23" s="29">
        <f t="shared" si="9"/>
        <v>0</v>
      </c>
      <c r="M23" s="29">
        <f t="shared" si="9"/>
        <v>0</v>
      </c>
      <c r="N23" s="29">
        <f>SUM(D23:M23)</f>
        <v>653552</v>
      </c>
      <c r="O23" s="41">
        <f t="shared" si="2"/>
        <v>135.95839400873726</v>
      </c>
      <c r="P23" s="9"/>
    </row>
    <row r="24" spans="1:119">
      <c r="A24" s="12"/>
      <c r="B24" s="42">
        <v>571</v>
      </c>
      <c r="C24" s="19" t="s">
        <v>38</v>
      </c>
      <c r="D24" s="46">
        <v>25000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8"/>
        <v>25000</v>
      </c>
      <c r="O24" s="47">
        <f t="shared" si="2"/>
        <v>5.2007489078427289</v>
      </c>
      <c r="P24" s="9"/>
    </row>
    <row r="25" spans="1:119">
      <c r="A25" s="12"/>
      <c r="B25" s="42">
        <v>572</v>
      </c>
      <c r="C25" s="19" t="s">
        <v>64</v>
      </c>
      <c r="D25" s="46">
        <v>476733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8"/>
        <v>476733</v>
      </c>
      <c r="O25" s="47">
        <f t="shared" si="2"/>
        <v>99.174745163303513</v>
      </c>
      <c r="P25" s="9"/>
    </row>
    <row r="26" spans="1:119">
      <c r="A26" s="12"/>
      <c r="B26" s="42">
        <v>574</v>
      </c>
      <c r="C26" s="19" t="s">
        <v>40</v>
      </c>
      <c r="D26" s="46">
        <v>61559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61559</v>
      </c>
      <c r="O26" s="47">
        <f t="shared" si="2"/>
        <v>12.806116080715624</v>
      </c>
      <c r="P26" s="9"/>
    </row>
    <row r="27" spans="1:119">
      <c r="A27" s="12"/>
      <c r="B27" s="42">
        <v>575</v>
      </c>
      <c r="C27" s="19" t="s">
        <v>65</v>
      </c>
      <c r="D27" s="46">
        <v>90260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90260</v>
      </c>
      <c r="O27" s="47">
        <f t="shared" si="2"/>
        <v>18.77678385687539</v>
      </c>
      <c r="P27" s="9"/>
    </row>
    <row r="28" spans="1:119" ht="15.75">
      <c r="A28" s="26" t="s">
        <v>66</v>
      </c>
      <c r="B28" s="27"/>
      <c r="C28" s="28"/>
      <c r="D28" s="29">
        <f t="shared" ref="D28:M28" si="10">SUM(D29:D29)</f>
        <v>0</v>
      </c>
      <c r="E28" s="29">
        <f t="shared" si="10"/>
        <v>0</v>
      </c>
      <c r="F28" s="29">
        <f t="shared" si="10"/>
        <v>0</v>
      </c>
      <c r="G28" s="29">
        <f t="shared" si="10"/>
        <v>0</v>
      </c>
      <c r="H28" s="29">
        <f t="shared" si="10"/>
        <v>0</v>
      </c>
      <c r="I28" s="29">
        <f t="shared" si="10"/>
        <v>506776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0</v>
      </c>
      <c r="N28" s="29">
        <f>SUM(D28:M28)</f>
        <v>506776</v>
      </c>
      <c r="O28" s="41">
        <f t="shared" si="2"/>
        <v>105.42458914083628</v>
      </c>
      <c r="P28" s="9"/>
    </row>
    <row r="29" spans="1:119" ht="15.75" thickBot="1">
      <c r="A29" s="12"/>
      <c r="B29" s="42">
        <v>591</v>
      </c>
      <c r="C29" s="19" t="s">
        <v>68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506776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506776</v>
      </c>
      <c r="O29" s="47">
        <f t="shared" si="2"/>
        <v>105.42458914083628</v>
      </c>
      <c r="P29" s="9"/>
    </row>
    <row r="30" spans="1:119" ht="16.5" thickBot="1">
      <c r="A30" s="13" t="s">
        <v>10</v>
      </c>
      <c r="B30" s="21"/>
      <c r="C30" s="20"/>
      <c r="D30" s="14">
        <f t="shared" ref="D30:M30" si="11">SUM(D5,D9,D13,D17,D19,D21,D23,D28)</f>
        <v>4060717</v>
      </c>
      <c r="E30" s="14">
        <f t="shared" si="11"/>
        <v>0</v>
      </c>
      <c r="F30" s="14">
        <f t="shared" si="11"/>
        <v>0</v>
      </c>
      <c r="G30" s="14">
        <f t="shared" si="11"/>
        <v>0</v>
      </c>
      <c r="H30" s="14">
        <f t="shared" si="11"/>
        <v>0</v>
      </c>
      <c r="I30" s="14">
        <f t="shared" si="11"/>
        <v>3372745</v>
      </c>
      <c r="J30" s="14">
        <f t="shared" si="11"/>
        <v>0</v>
      </c>
      <c r="K30" s="14">
        <f t="shared" si="11"/>
        <v>3503</v>
      </c>
      <c r="L30" s="14">
        <f t="shared" si="11"/>
        <v>0</v>
      </c>
      <c r="M30" s="14">
        <f t="shared" si="11"/>
        <v>0</v>
      </c>
      <c r="N30" s="14">
        <f>SUM(D30:M30)</f>
        <v>7436965</v>
      </c>
      <c r="O30" s="35">
        <f t="shared" si="2"/>
        <v>1547.1115040565842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77</v>
      </c>
      <c r="M32" s="93"/>
      <c r="N32" s="93"/>
      <c r="O32" s="39">
        <v>4807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52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952046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3448</v>
      </c>
      <c r="L5" s="24">
        <f t="shared" si="0"/>
        <v>0</v>
      </c>
      <c r="M5" s="24">
        <f t="shared" si="0"/>
        <v>0</v>
      </c>
      <c r="N5" s="25">
        <f t="shared" ref="N5:N21" si="1">SUM(D5:M5)</f>
        <v>955494</v>
      </c>
      <c r="O5" s="30">
        <f t="shared" ref="O5:O30" si="2">(N5/O$32)</f>
        <v>199.39357262103505</v>
      </c>
      <c r="P5" s="6"/>
    </row>
    <row r="6" spans="1:133">
      <c r="A6" s="12"/>
      <c r="B6" s="42">
        <v>511</v>
      </c>
      <c r="C6" s="19" t="s">
        <v>19</v>
      </c>
      <c r="D6" s="46">
        <v>42284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42284</v>
      </c>
      <c r="O6" s="47">
        <f t="shared" si="2"/>
        <v>8.8238731218697826</v>
      </c>
      <c r="P6" s="9"/>
    </row>
    <row r="7" spans="1:133">
      <c r="A7" s="12"/>
      <c r="B7" s="42">
        <v>513</v>
      </c>
      <c r="C7" s="19" t="s">
        <v>20</v>
      </c>
      <c r="D7" s="46">
        <v>873892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3448</v>
      </c>
      <c r="L7" s="46">
        <v>0</v>
      </c>
      <c r="M7" s="46">
        <v>0</v>
      </c>
      <c r="N7" s="46">
        <f t="shared" si="1"/>
        <v>877340</v>
      </c>
      <c r="O7" s="47">
        <f t="shared" si="2"/>
        <v>183.08430717863106</v>
      </c>
      <c r="P7" s="9"/>
    </row>
    <row r="8" spans="1:133">
      <c r="A8" s="12"/>
      <c r="B8" s="42">
        <v>514</v>
      </c>
      <c r="C8" s="19" t="s">
        <v>21</v>
      </c>
      <c r="D8" s="46">
        <v>35870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35870</v>
      </c>
      <c r="O8" s="47">
        <f t="shared" si="2"/>
        <v>7.4853923205342241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739306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739306</v>
      </c>
      <c r="O9" s="41">
        <f t="shared" si="2"/>
        <v>154.27921535893157</v>
      </c>
      <c r="P9" s="10"/>
    </row>
    <row r="10" spans="1:133">
      <c r="A10" s="12"/>
      <c r="B10" s="42">
        <v>521</v>
      </c>
      <c r="C10" s="19" t="s">
        <v>23</v>
      </c>
      <c r="D10" s="46">
        <v>257585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257585</v>
      </c>
      <c r="O10" s="47">
        <f t="shared" si="2"/>
        <v>53.753130217028378</v>
      </c>
      <c r="P10" s="9"/>
    </row>
    <row r="11" spans="1:133">
      <c r="A11" s="12"/>
      <c r="B11" s="42">
        <v>522</v>
      </c>
      <c r="C11" s="19" t="s">
        <v>24</v>
      </c>
      <c r="D11" s="46">
        <v>412559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412559</v>
      </c>
      <c r="O11" s="47">
        <f t="shared" si="2"/>
        <v>86.093280467445737</v>
      </c>
      <c r="P11" s="9"/>
    </row>
    <row r="12" spans="1:133">
      <c r="A12" s="12"/>
      <c r="B12" s="42">
        <v>524</v>
      </c>
      <c r="C12" s="19" t="s">
        <v>25</v>
      </c>
      <c r="D12" s="46">
        <v>69162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69162</v>
      </c>
      <c r="O12" s="47">
        <f t="shared" si="2"/>
        <v>14.432804674457429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3211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2525231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2528442</v>
      </c>
      <c r="O13" s="41">
        <f t="shared" si="2"/>
        <v>527.63814691151924</v>
      </c>
      <c r="P13" s="10"/>
    </row>
    <row r="14" spans="1:133">
      <c r="A14" s="12"/>
      <c r="B14" s="42">
        <v>533</v>
      </c>
      <c r="C14" s="19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1521472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1521472</v>
      </c>
      <c r="O14" s="47">
        <f t="shared" si="2"/>
        <v>317.5025041736227</v>
      </c>
      <c r="P14" s="9"/>
    </row>
    <row r="15" spans="1:133">
      <c r="A15" s="12"/>
      <c r="B15" s="42">
        <v>535</v>
      </c>
      <c r="C15" s="19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1003759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1003759</v>
      </c>
      <c r="O15" s="47">
        <f t="shared" si="2"/>
        <v>209.46556761268781</v>
      </c>
      <c r="P15" s="9"/>
    </row>
    <row r="16" spans="1:133">
      <c r="A16" s="12"/>
      <c r="B16" s="42">
        <v>539</v>
      </c>
      <c r="C16" s="19" t="s">
        <v>31</v>
      </c>
      <c r="D16" s="46">
        <v>3211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3211</v>
      </c>
      <c r="O16" s="47">
        <f t="shared" si="2"/>
        <v>0.67007512520868118</v>
      </c>
      <c r="P16" s="9"/>
    </row>
    <row r="17" spans="1:119" ht="15.75">
      <c r="A17" s="26" t="s">
        <v>32</v>
      </c>
      <c r="B17" s="27"/>
      <c r="C17" s="28"/>
      <c r="D17" s="29">
        <f t="shared" ref="D17:M17" si="5">SUM(D18:D18)</f>
        <v>880452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880452</v>
      </c>
      <c r="O17" s="41">
        <f t="shared" si="2"/>
        <v>183.73372287145241</v>
      </c>
      <c r="P17" s="10"/>
    </row>
    <row r="18" spans="1:119">
      <c r="A18" s="12"/>
      <c r="B18" s="42">
        <v>541</v>
      </c>
      <c r="C18" s="19" t="s">
        <v>63</v>
      </c>
      <c r="D18" s="46">
        <v>880452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880452</v>
      </c>
      <c r="O18" s="47">
        <f t="shared" si="2"/>
        <v>183.73372287145241</v>
      </c>
      <c r="P18" s="9"/>
    </row>
    <row r="19" spans="1:119" ht="15.75">
      <c r="A19" s="26" t="s">
        <v>48</v>
      </c>
      <c r="B19" s="27"/>
      <c r="C19" s="28"/>
      <c r="D19" s="29">
        <f t="shared" ref="D19:M19" si="6">SUM(D20:D20)</f>
        <v>37382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37382</v>
      </c>
      <c r="O19" s="41">
        <f t="shared" si="2"/>
        <v>7.8009181969949912</v>
      </c>
      <c r="P19" s="10"/>
    </row>
    <row r="20" spans="1:119">
      <c r="A20" s="43"/>
      <c r="B20" s="44">
        <v>554</v>
      </c>
      <c r="C20" s="45" t="s">
        <v>50</v>
      </c>
      <c r="D20" s="46">
        <v>37382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37382</v>
      </c>
      <c r="O20" s="47">
        <f t="shared" si="2"/>
        <v>7.8009181969949912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190573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190573</v>
      </c>
      <c r="O21" s="41">
        <f t="shared" si="2"/>
        <v>39.768989983305509</v>
      </c>
      <c r="P21" s="10"/>
    </row>
    <row r="22" spans="1:119">
      <c r="A22" s="12"/>
      <c r="B22" s="42">
        <v>569</v>
      </c>
      <c r="C22" s="19" t="s">
        <v>36</v>
      </c>
      <c r="D22" s="46">
        <v>190573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8">SUM(D22:M22)</f>
        <v>190573</v>
      </c>
      <c r="O22" s="47">
        <f t="shared" si="2"/>
        <v>39.768989983305509</v>
      </c>
      <c r="P22" s="9"/>
    </row>
    <row r="23" spans="1:119" ht="15.75">
      <c r="A23" s="26" t="s">
        <v>37</v>
      </c>
      <c r="B23" s="27"/>
      <c r="C23" s="28"/>
      <c r="D23" s="29">
        <f t="shared" ref="D23:M23" si="9">SUM(D24:D27)</f>
        <v>398705</v>
      </c>
      <c r="E23" s="29">
        <f t="shared" si="9"/>
        <v>0</v>
      </c>
      <c r="F23" s="29">
        <f t="shared" si="9"/>
        <v>0</v>
      </c>
      <c r="G23" s="29">
        <f t="shared" si="9"/>
        <v>0</v>
      </c>
      <c r="H23" s="29">
        <f t="shared" si="9"/>
        <v>0</v>
      </c>
      <c r="I23" s="29">
        <f t="shared" si="9"/>
        <v>0</v>
      </c>
      <c r="J23" s="29">
        <f t="shared" si="9"/>
        <v>0</v>
      </c>
      <c r="K23" s="29">
        <f t="shared" si="9"/>
        <v>0</v>
      </c>
      <c r="L23" s="29">
        <f t="shared" si="9"/>
        <v>0</v>
      </c>
      <c r="M23" s="29">
        <f t="shared" si="9"/>
        <v>0</v>
      </c>
      <c r="N23" s="29">
        <f>SUM(D23:M23)</f>
        <v>398705</v>
      </c>
      <c r="O23" s="41">
        <f t="shared" si="2"/>
        <v>83.202212020033386</v>
      </c>
      <c r="P23" s="9"/>
    </row>
    <row r="24" spans="1:119">
      <c r="A24" s="12"/>
      <c r="B24" s="42">
        <v>571</v>
      </c>
      <c r="C24" s="19" t="s">
        <v>38</v>
      </c>
      <c r="D24" s="46">
        <v>25000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8"/>
        <v>25000</v>
      </c>
      <c r="O24" s="47">
        <f t="shared" si="2"/>
        <v>5.2170283806343907</v>
      </c>
      <c r="P24" s="9"/>
    </row>
    <row r="25" spans="1:119">
      <c r="A25" s="12"/>
      <c r="B25" s="42">
        <v>572</v>
      </c>
      <c r="C25" s="19" t="s">
        <v>64</v>
      </c>
      <c r="D25" s="46">
        <v>268215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8"/>
        <v>268215</v>
      </c>
      <c r="O25" s="47">
        <f t="shared" si="2"/>
        <v>55.971410684474122</v>
      </c>
      <c r="P25" s="9"/>
    </row>
    <row r="26" spans="1:119">
      <c r="A26" s="12"/>
      <c r="B26" s="42">
        <v>574</v>
      </c>
      <c r="C26" s="19" t="s">
        <v>40</v>
      </c>
      <c r="D26" s="46">
        <v>57621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57621</v>
      </c>
      <c r="O26" s="47">
        <f t="shared" si="2"/>
        <v>12.024415692821369</v>
      </c>
      <c r="P26" s="9"/>
    </row>
    <row r="27" spans="1:119">
      <c r="A27" s="12"/>
      <c r="B27" s="42">
        <v>575</v>
      </c>
      <c r="C27" s="19" t="s">
        <v>65</v>
      </c>
      <c r="D27" s="46">
        <v>47869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47869</v>
      </c>
      <c r="O27" s="47">
        <f t="shared" si="2"/>
        <v>9.9893572621035052</v>
      </c>
      <c r="P27" s="9"/>
    </row>
    <row r="28" spans="1:119" ht="15.75">
      <c r="A28" s="26" t="s">
        <v>66</v>
      </c>
      <c r="B28" s="27"/>
      <c r="C28" s="28"/>
      <c r="D28" s="29">
        <f t="shared" ref="D28:M28" si="10">SUM(D29:D29)</f>
        <v>506499</v>
      </c>
      <c r="E28" s="29">
        <f t="shared" si="10"/>
        <v>0</v>
      </c>
      <c r="F28" s="29">
        <f t="shared" si="10"/>
        <v>0</v>
      </c>
      <c r="G28" s="29">
        <f t="shared" si="10"/>
        <v>0</v>
      </c>
      <c r="H28" s="29">
        <f t="shared" si="10"/>
        <v>0</v>
      </c>
      <c r="I28" s="29">
        <f t="shared" si="10"/>
        <v>0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0</v>
      </c>
      <c r="N28" s="29">
        <f>SUM(D28:M28)</f>
        <v>506499</v>
      </c>
      <c r="O28" s="41">
        <f t="shared" si="2"/>
        <v>105.69678631051752</v>
      </c>
      <c r="P28" s="9"/>
    </row>
    <row r="29" spans="1:119" ht="15.75" thickBot="1">
      <c r="A29" s="12"/>
      <c r="B29" s="42">
        <v>591</v>
      </c>
      <c r="C29" s="19" t="s">
        <v>68</v>
      </c>
      <c r="D29" s="46">
        <v>506499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506499</v>
      </c>
      <c r="O29" s="47">
        <f t="shared" si="2"/>
        <v>105.69678631051752</v>
      </c>
      <c r="P29" s="9"/>
    </row>
    <row r="30" spans="1:119" ht="16.5" thickBot="1">
      <c r="A30" s="13" t="s">
        <v>10</v>
      </c>
      <c r="B30" s="21"/>
      <c r="C30" s="20"/>
      <c r="D30" s="14">
        <f t="shared" ref="D30:M30" si="11">SUM(D5,D9,D13,D17,D19,D21,D23,D28)</f>
        <v>3708174</v>
      </c>
      <c r="E30" s="14">
        <f t="shared" si="11"/>
        <v>0</v>
      </c>
      <c r="F30" s="14">
        <f t="shared" si="11"/>
        <v>0</v>
      </c>
      <c r="G30" s="14">
        <f t="shared" si="11"/>
        <v>0</v>
      </c>
      <c r="H30" s="14">
        <f t="shared" si="11"/>
        <v>0</v>
      </c>
      <c r="I30" s="14">
        <f t="shared" si="11"/>
        <v>2525231</v>
      </c>
      <c r="J30" s="14">
        <f t="shared" si="11"/>
        <v>0</v>
      </c>
      <c r="K30" s="14">
        <f t="shared" si="11"/>
        <v>3448</v>
      </c>
      <c r="L30" s="14">
        <f t="shared" si="11"/>
        <v>0</v>
      </c>
      <c r="M30" s="14">
        <f t="shared" si="11"/>
        <v>0</v>
      </c>
      <c r="N30" s="14">
        <f>SUM(D30:M30)</f>
        <v>6236853</v>
      </c>
      <c r="O30" s="35">
        <f t="shared" si="2"/>
        <v>1301.5135642737896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71</v>
      </c>
      <c r="M32" s="93"/>
      <c r="N32" s="93"/>
      <c r="O32" s="39">
        <v>4792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52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SUM(D6:D8)</f>
        <v>929873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3896</v>
      </c>
      <c r="L5" s="59">
        <f t="shared" si="0"/>
        <v>0</v>
      </c>
      <c r="M5" s="59">
        <f t="shared" si="0"/>
        <v>0</v>
      </c>
      <c r="N5" s="60">
        <f t="shared" ref="N5:N21" si="1">SUM(D5:M5)</f>
        <v>933769</v>
      </c>
      <c r="O5" s="61">
        <f t="shared" ref="O5:O31" si="2">(N5/O$33)</f>
        <v>198.33666100254885</v>
      </c>
      <c r="P5" s="62"/>
    </row>
    <row r="6" spans="1:133">
      <c r="A6" s="64"/>
      <c r="B6" s="65">
        <v>511</v>
      </c>
      <c r="C6" s="66" t="s">
        <v>19</v>
      </c>
      <c r="D6" s="67">
        <v>42604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42604</v>
      </c>
      <c r="O6" s="68">
        <f t="shared" si="2"/>
        <v>9.0492778249787591</v>
      </c>
      <c r="P6" s="69"/>
    </row>
    <row r="7" spans="1:133">
      <c r="A7" s="64"/>
      <c r="B7" s="65">
        <v>513</v>
      </c>
      <c r="C7" s="66" t="s">
        <v>20</v>
      </c>
      <c r="D7" s="67">
        <v>865834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3896</v>
      </c>
      <c r="L7" s="67">
        <v>0</v>
      </c>
      <c r="M7" s="67">
        <v>0</v>
      </c>
      <c r="N7" s="67">
        <f t="shared" si="1"/>
        <v>869730</v>
      </c>
      <c r="O7" s="68">
        <f t="shared" si="2"/>
        <v>184.73449447748513</v>
      </c>
      <c r="P7" s="69"/>
    </row>
    <row r="8" spans="1:133">
      <c r="A8" s="64"/>
      <c r="B8" s="65">
        <v>514</v>
      </c>
      <c r="C8" s="66" t="s">
        <v>21</v>
      </c>
      <c r="D8" s="67">
        <v>21435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21435</v>
      </c>
      <c r="O8" s="68">
        <f t="shared" si="2"/>
        <v>4.5528887000849618</v>
      </c>
      <c r="P8" s="69"/>
    </row>
    <row r="9" spans="1:133" ht="15.75">
      <c r="A9" s="70" t="s">
        <v>22</v>
      </c>
      <c r="B9" s="71"/>
      <c r="C9" s="72"/>
      <c r="D9" s="73">
        <f t="shared" ref="D9:M9" si="3">SUM(D10:D12)</f>
        <v>772690</v>
      </c>
      <c r="E9" s="73">
        <f t="shared" si="3"/>
        <v>0</v>
      </c>
      <c r="F9" s="73">
        <f t="shared" si="3"/>
        <v>0</v>
      </c>
      <c r="G9" s="73">
        <f t="shared" si="3"/>
        <v>0</v>
      </c>
      <c r="H9" s="73">
        <f t="shared" si="3"/>
        <v>0</v>
      </c>
      <c r="I9" s="73">
        <f t="shared" si="3"/>
        <v>0</v>
      </c>
      <c r="J9" s="73">
        <f t="shared" si="3"/>
        <v>0</v>
      </c>
      <c r="K9" s="73">
        <f t="shared" si="3"/>
        <v>0</v>
      </c>
      <c r="L9" s="73">
        <f t="shared" si="3"/>
        <v>0</v>
      </c>
      <c r="M9" s="73">
        <f t="shared" si="3"/>
        <v>0</v>
      </c>
      <c r="N9" s="74">
        <f t="shared" si="1"/>
        <v>772690</v>
      </c>
      <c r="O9" s="75">
        <f t="shared" si="2"/>
        <v>164.12276975361087</v>
      </c>
      <c r="P9" s="76"/>
    </row>
    <row r="10" spans="1:133">
      <c r="A10" s="64"/>
      <c r="B10" s="65">
        <v>521</v>
      </c>
      <c r="C10" s="66" t="s">
        <v>23</v>
      </c>
      <c r="D10" s="67">
        <v>257593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257593</v>
      </c>
      <c r="O10" s="68">
        <f t="shared" si="2"/>
        <v>54.713891248937976</v>
      </c>
      <c r="P10" s="69"/>
    </row>
    <row r="11" spans="1:133">
      <c r="A11" s="64"/>
      <c r="B11" s="65">
        <v>522</v>
      </c>
      <c r="C11" s="66" t="s">
        <v>24</v>
      </c>
      <c r="D11" s="67">
        <v>446084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446084</v>
      </c>
      <c r="O11" s="68">
        <f t="shared" si="2"/>
        <v>94.750212404418008</v>
      </c>
      <c r="P11" s="69"/>
    </row>
    <row r="12" spans="1:133">
      <c r="A12" s="64"/>
      <c r="B12" s="65">
        <v>524</v>
      </c>
      <c r="C12" s="66" t="s">
        <v>25</v>
      </c>
      <c r="D12" s="67">
        <v>69013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69013</v>
      </c>
      <c r="O12" s="68">
        <f t="shared" si="2"/>
        <v>14.658666100254885</v>
      </c>
      <c r="P12" s="69"/>
    </row>
    <row r="13" spans="1:133" ht="15.75">
      <c r="A13" s="70" t="s">
        <v>26</v>
      </c>
      <c r="B13" s="71"/>
      <c r="C13" s="72"/>
      <c r="D13" s="73">
        <f t="shared" ref="D13:M13" si="4">SUM(D14:D16)</f>
        <v>7547</v>
      </c>
      <c r="E13" s="73">
        <f t="shared" si="4"/>
        <v>0</v>
      </c>
      <c r="F13" s="73">
        <f t="shared" si="4"/>
        <v>0</v>
      </c>
      <c r="G13" s="73">
        <f t="shared" si="4"/>
        <v>0</v>
      </c>
      <c r="H13" s="73">
        <f t="shared" si="4"/>
        <v>0</v>
      </c>
      <c r="I13" s="73">
        <f t="shared" si="4"/>
        <v>2259202</v>
      </c>
      <c r="J13" s="73">
        <f t="shared" si="4"/>
        <v>0</v>
      </c>
      <c r="K13" s="73">
        <f t="shared" si="4"/>
        <v>0</v>
      </c>
      <c r="L13" s="73">
        <f t="shared" si="4"/>
        <v>0</v>
      </c>
      <c r="M13" s="73">
        <f t="shared" si="4"/>
        <v>0</v>
      </c>
      <c r="N13" s="74">
        <f t="shared" si="1"/>
        <v>2266749</v>
      </c>
      <c r="O13" s="75">
        <f t="shared" si="2"/>
        <v>481.46750212404419</v>
      </c>
      <c r="P13" s="76"/>
    </row>
    <row r="14" spans="1:133">
      <c r="A14" s="64"/>
      <c r="B14" s="65">
        <v>533</v>
      </c>
      <c r="C14" s="66" t="s">
        <v>27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1238608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1238608</v>
      </c>
      <c r="O14" s="68">
        <f t="shared" si="2"/>
        <v>263.08581138487682</v>
      </c>
      <c r="P14" s="69"/>
    </row>
    <row r="15" spans="1:133">
      <c r="A15" s="64"/>
      <c r="B15" s="65">
        <v>535</v>
      </c>
      <c r="C15" s="66" t="s">
        <v>29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1020594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1020594</v>
      </c>
      <c r="O15" s="68">
        <f t="shared" si="2"/>
        <v>216.77867459643161</v>
      </c>
      <c r="P15" s="69"/>
    </row>
    <row r="16" spans="1:133">
      <c r="A16" s="64"/>
      <c r="B16" s="65">
        <v>539</v>
      </c>
      <c r="C16" s="66" t="s">
        <v>31</v>
      </c>
      <c r="D16" s="67">
        <v>7547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7547</v>
      </c>
      <c r="O16" s="68">
        <f t="shared" si="2"/>
        <v>1.603016142735769</v>
      </c>
      <c r="P16" s="69"/>
    </row>
    <row r="17" spans="1:119" ht="15.75">
      <c r="A17" s="70" t="s">
        <v>32</v>
      </c>
      <c r="B17" s="71"/>
      <c r="C17" s="72"/>
      <c r="D17" s="73">
        <f t="shared" ref="D17:M17" si="5">SUM(D18:D18)</f>
        <v>923406</v>
      </c>
      <c r="E17" s="73">
        <f t="shared" si="5"/>
        <v>0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0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3">
        <f t="shared" si="1"/>
        <v>923406</v>
      </c>
      <c r="O17" s="75">
        <f t="shared" si="2"/>
        <v>196.13551401869159</v>
      </c>
      <c r="P17" s="76"/>
    </row>
    <row r="18" spans="1:119">
      <c r="A18" s="64"/>
      <c r="B18" s="65">
        <v>541</v>
      </c>
      <c r="C18" s="66" t="s">
        <v>63</v>
      </c>
      <c r="D18" s="67">
        <v>923406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923406</v>
      </c>
      <c r="O18" s="68">
        <f t="shared" si="2"/>
        <v>196.13551401869159</v>
      </c>
      <c r="P18" s="69"/>
    </row>
    <row r="19" spans="1:119" ht="15.75">
      <c r="A19" s="70" t="s">
        <v>48</v>
      </c>
      <c r="B19" s="71"/>
      <c r="C19" s="72"/>
      <c r="D19" s="73">
        <f t="shared" ref="D19:M19" si="6">SUM(D20:D20)</f>
        <v>6600</v>
      </c>
      <c r="E19" s="73">
        <f t="shared" si="6"/>
        <v>0</v>
      </c>
      <c r="F19" s="73">
        <f t="shared" si="6"/>
        <v>0</v>
      </c>
      <c r="G19" s="73">
        <f t="shared" si="6"/>
        <v>0</v>
      </c>
      <c r="H19" s="73">
        <f t="shared" si="6"/>
        <v>0</v>
      </c>
      <c r="I19" s="73">
        <f t="shared" si="6"/>
        <v>0</v>
      </c>
      <c r="J19" s="73">
        <f t="shared" si="6"/>
        <v>0</v>
      </c>
      <c r="K19" s="73">
        <f t="shared" si="6"/>
        <v>0</v>
      </c>
      <c r="L19" s="73">
        <f t="shared" si="6"/>
        <v>0</v>
      </c>
      <c r="M19" s="73">
        <f t="shared" si="6"/>
        <v>0</v>
      </c>
      <c r="N19" s="73">
        <f t="shared" si="1"/>
        <v>6600</v>
      </c>
      <c r="O19" s="75">
        <f t="shared" si="2"/>
        <v>1.4018691588785046</v>
      </c>
      <c r="P19" s="76"/>
    </row>
    <row r="20" spans="1:119">
      <c r="A20" s="64"/>
      <c r="B20" s="65">
        <v>554</v>
      </c>
      <c r="C20" s="66" t="s">
        <v>50</v>
      </c>
      <c r="D20" s="67">
        <v>6600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6600</v>
      </c>
      <c r="O20" s="68">
        <f t="shared" si="2"/>
        <v>1.4018691588785046</v>
      </c>
      <c r="P20" s="69"/>
    </row>
    <row r="21" spans="1:119" ht="15.75">
      <c r="A21" s="70" t="s">
        <v>35</v>
      </c>
      <c r="B21" s="71"/>
      <c r="C21" s="72"/>
      <c r="D21" s="73">
        <f t="shared" ref="D21:M21" si="7">SUM(D22:D22)</f>
        <v>192062</v>
      </c>
      <c r="E21" s="73">
        <f t="shared" si="7"/>
        <v>0</v>
      </c>
      <c r="F21" s="73">
        <f t="shared" si="7"/>
        <v>0</v>
      </c>
      <c r="G21" s="73">
        <f t="shared" si="7"/>
        <v>0</v>
      </c>
      <c r="H21" s="73">
        <f t="shared" si="7"/>
        <v>0</v>
      </c>
      <c r="I21" s="73">
        <f t="shared" si="7"/>
        <v>0</v>
      </c>
      <c r="J21" s="73">
        <f t="shared" si="7"/>
        <v>0</v>
      </c>
      <c r="K21" s="73">
        <f t="shared" si="7"/>
        <v>0</v>
      </c>
      <c r="L21" s="73">
        <f t="shared" si="7"/>
        <v>0</v>
      </c>
      <c r="M21" s="73">
        <f t="shared" si="7"/>
        <v>0</v>
      </c>
      <c r="N21" s="73">
        <f t="shared" si="1"/>
        <v>192062</v>
      </c>
      <c r="O21" s="75">
        <f t="shared" si="2"/>
        <v>40.794817332200509</v>
      </c>
      <c r="P21" s="76"/>
    </row>
    <row r="22" spans="1:119">
      <c r="A22" s="64"/>
      <c r="B22" s="65">
        <v>569</v>
      </c>
      <c r="C22" s="66" t="s">
        <v>36</v>
      </c>
      <c r="D22" s="67">
        <v>192062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ref="N22:N27" si="8">SUM(D22:M22)</f>
        <v>192062</v>
      </c>
      <c r="O22" s="68">
        <f t="shared" si="2"/>
        <v>40.794817332200509</v>
      </c>
      <c r="P22" s="69"/>
    </row>
    <row r="23" spans="1:119" ht="15.75">
      <c r="A23" s="70" t="s">
        <v>37</v>
      </c>
      <c r="B23" s="71"/>
      <c r="C23" s="72"/>
      <c r="D23" s="73">
        <f t="shared" ref="D23:M23" si="9">SUM(D24:D27)</f>
        <v>773030</v>
      </c>
      <c r="E23" s="73">
        <f t="shared" si="9"/>
        <v>0</v>
      </c>
      <c r="F23" s="73">
        <f t="shared" si="9"/>
        <v>0</v>
      </c>
      <c r="G23" s="73">
        <f t="shared" si="9"/>
        <v>0</v>
      </c>
      <c r="H23" s="73">
        <f t="shared" si="9"/>
        <v>0</v>
      </c>
      <c r="I23" s="73">
        <f t="shared" si="9"/>
        <v>0</v>
      </c>
      <c r="J23" s="73">
        <f t="shared" si="9"/>
        <v>0</v>
      </c>
      <c r="K23" s="73">
        <f t="shared" si="9"/>
        <v>0</v>
      </c>
      <c r="L23" s="73">
        <f t="shared" si="9"/>
        <v>0</v>
      </c>
      <c r="M23" s="73">
        <f t="shared" si="9"/>
        <v>0</v>
      </c>
      <c r="N23" s="73">
        <f>SUM(D23:M23)</f>
        <v>773030</v>
      </c>
      <c r="O23" s="75">
        <f t="shared" si="2"/>
        <v>164.19498725573493</v>
      </c>
      <c r="P23" s="69"/>
    </row>
    <row r="24" spans="1:119">
      <c r="A24" s="64"/>
      <c r="B24" s="65">
        <v>571</v>
      </c>
      <c r="C24" s="66" t="s">
        <v>38</v>
      </c>
      <c r="D24" s="67">
        <v>25000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8"/>
        <v>25000</v>
      </c>
      <c r="O24" s="68">
        <f t="shared" si="2"/>
        <v>5.3101104502973664</v>
      </c>
      <c r="P24" s="69"/>
    </row>
    <row r="25" spans="1:119">
      <c r="A25" s="64"/>
      <c r="B25" s="65">
        <v>572</v>
      </c>
      <c r="C25" s="66" t="s">
        <v>64</v>
      </c>
      <c r="D25" s="67">
        <v>628670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8"/>
        <v>628670</v>
      </c>
      <c r="O25" s="68">
        <f t="shared" si="2"/>
        <v>133.53228547153782</v>
      </c>
      <c r="P25" s="69"/>
    </row>
    <row r="26" spans="1:119">
      <c r="A26" s="64"/>
      <c r="B26" s="65">
        <v>574</v>
      </c>
      <c r="C26" s="66" t="s">
        <v>40</v>
      </c>
      <c r="D26" s="67">
        <v>70270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8"/>
        <v>70270</v>
      </c>
      <c r="O26" s="68">
        <f t="shared" si="2"/>
        <v>14.925658453695837</v>
      </c>
      <c r="P26" s="69"/>
    </row>
    <row r="27" spans="1:119">
      <c r="A27" s="64"/>
      <c r="B27" s="65">
        <v>575</v>
      </c>
      <c r="C27" s="66" t="s">
        <v>65</v>
      </c>
      <c r="D27" s="67">
        <v>49090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8"/>
        <v>49090</v>
      </c>
      <c r="O27" s="68">
        <f t="shared" si="2"/>
        <v>10.426932880203909</v>
      </c>
      <c r="P27" s="69"/>
    </row>
    <row r="28" spans="1:119" ht="15.75">
      <c r="A28" s="70" t="s">
        <v>66</v>
      </c>
      <c r="B28" s="71"/>
      <c r="C28" s="72"/>
      <c r="D28" s="73">
        <f t="shared" ref="D28:M28" si="10">SUM(D29:D30)</f>
        <v>0</v>
      </c>
      <c r="E28" s="73">
        <f t="shared" si="10"/>
        <v>0</v>
      </c>
      <c r="F28" s="73">
        <f t="shared" si="10"/>
        <v>0</v>
      </c>
      <c r="G28" s="73">
        <f t="shared" si="10"/>
        <v>0</v>
      </c>
      <c r="H28" s="73">
        <f t="shared" si="10"/>
        <v>0</v>
      </c>
      <c r="I28" s="73">
        <f t="shared" si="10"/>
        <v>245105</v>
      </c>
      <c r="J28" s="73">
        <f t="shared" si="10"/>
        <v>0</v>
      </c>
      <c r="K28" s="73">
        <f t="shared" si="10"/>
        <v>97839</v>
      </c>
      <c r="L28" s="73">
        <f t="shared" si="10"/>
        <v>0</v>
      </c>
      <c r="M28" s="73">
        <f t="shared" si="10"/>
        <v>0</v>
      </c>
      <c r="N28" s="73">
        <f>SUM(D28:M28)</f>
        <v>342944</v>
      </c>
      <c r="O28" s="75">
        <f t="shared" si="2"/>
        <v>72.842820730671193</v>
      </c>
      <c r="P28" s="69"/>
    </row>
    <row r="29" spans="1:119">
      <c r="A29" s="64"/>
      <c r="B29" s="65">
        <v>590</v>
      </c>
      <c r="C29" s="66" t="s">
        <v>67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97839</v>
      </c>
      <c r="L29" s="67">
        <v>0</v>
      </c>
      <c r="M29" s="67">
        <v>0</v>
      </c>
      <c r="N29" s="67">
        <f>SUM(D29:M29)</f>
        <v>97839</v>
      </c>
      <c r="O29" s="68">
        <f t="shared" si="2"/>
        <v>20.781435853865759</v>
      </c>
      <c r="P29" s="69"/>
    </row>
    <row r="30" spans="1:119" ht="15.75" thickBot="1">
      <c r="A30" s="64"/>
      <c r="B30" s="65">
        <v>591</v>
      </c>
      <c r="C30" s="66" t="s">
        <v>68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245105</v>
      </c>
      <c r="J30" s="67">
        <v>0</v>
      </c>
      <c r="K30" s="67">
        <v>0</v>
      </c>
      <c r="L30" s="67">
        <v>0</v>
      </c>
      <c r="M30" s="67">
        <v>0</v>
      </c>
      <c r="N30" s="67">
        <f>SUM(D30:M30)</f>
        <v>245105</v>
      </c>
      <c r="O30" s="68">
        <f t="shared" si="2"/>
        <v>52.061384876805441</v>
      </c>
      <c r="P30" s="69"/>
    </row>
    <row r="31" spans="1:119" ht="16.5" thickBot="1">
      <c r="A31" s="77" t="s">
        <v>10</v>
      </c>
      <c r="B31" s="78"/>
      <c r="C31" s="79"/>
      <c r="D31" s="80">
        <f t="shared" ref="D31:M31" si="11">SUM(D5,D9,D13,D17,D19,D21,D23,D28)</f>
        <v>3605208</v>
      </c>
      <c r="E31" s="80">
        <f t="shared" si="11"/>
        <v>0</v>
      </c>
      <c r="F31" s="80">
        <f t="shared" si="11"/>
        <v>0</v>
      </c>
      <c r="G31" s="80">
        <f t="shared" si="11"/>
        <v>0</v>
      </c>
      <c r="H31" s="80">
        <f t="shared" si="11"/>
        <v>0</v>
      </c>
      <c r="I31" s="80">
        <f t="shared" si="11"/>
        <v>2504307</v>
      </c>
      <c r="J31" s="80">
        <f t="shared" si="11"/>
        <v>0</v>
      </c>
      <c r="K31" s="80">
        <f t="shared" si="11"/>
        <v>101735</v>
      </c>
      <c r="L31" s="80">
        <f t="shared" si="11"/>
        <v>0</v>
      </c>
      <c r="M31" s="80">
        <f t="shared" si="11"/>
        <v>0</v>
      </c>
      <c r="N31" s="80">
        <f>SUM(D31:M31)</f>
        <v>6211250</v>
      </c>
      <c r="O31" s="81">
        <f t="shared" si="2"/>
        <v>1319.2969413763806</v>
      </c>
      <c r="P31" s="62"/>
      <c r="Q31" s="82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</row>
    <row r="32" spans="1:119">
      <c r="A32" s="84"/>
      <c r="B32" s="85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7"/>
    </row>
    <row r="33" spans="1:15">
      <c r="A33" s="88"/>
      <c r="B33" s="89"/>
      <c r="C33" s="89"/>
      <c r="D33" s="90"/>
      <c r="E33" s="90"/>
      <c r="F33" s="90"/>
      <c r="G33" s="90"/>
      <c r="H33" s="90"/>
      <c r="I33" s="90"/>
      <c r="J33" s="90"/>
      <c r="K33" s="90"/>
      <c r="L33" s="117" t="s">
        <v>69</v>
      </c>
      <c r="M33" s="117"/>
      <c r="N33" s="117"/>
      <c r="O33" s="91">
        <v>4708</v>
      </c>
    </row>
    <row r="34" spans="1:15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20"/>
    </row>
    <row r="35" spans="1:15" ht="15.75" customHeight="1" thickBot="1">
      <c r="A35" s="121" t="s">
        <v>52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3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2024-01-03T18:01:03Z</cp:lastPrinted>
  <dcterms:created xsi:type="dcterms:W3CDTF">2000-08-31T21:26:31Z</dcterms:created>
  <dcterms:modified xsi:type="dcterms:W3CDTF">2024-01-03T18:01:06Z</dcterms:modified>
</cp:coreProperties>
</file>