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'2007'!$A$1:$O$32</definedName>
    <definedName name="_xlnm.Print_Area" localSheetId="15">'2008'!$A$1:$O$32</definedName>
    <definedName name="_xlnm.Print_Area" localSheetId="14">'2009'!$A$1:$O$30</definedName>
    <definedName name="_xlnm.Print_Area" localSheetId="13">'2010'!$A$1:$O$33</definedName>
    <definedName name="_xlnm.Print_Area" localSheetId="12">'2011'!$A$1:$O$34</definedName>
    <definedName name="_xlnm.Print_Area" localSheetId="11">'2012'!$A$1:$O$38</definedName>
    <definedName name="_xlnm.Print_Area" localSheetId="10">'2013'!$A$1:$O$40</definedName>
    <definedName name="_xlnm.Print_Area" localSheetId="9">'2014'!$A$1:$O$41</definedName>
    <definedName name="_xlnm.Print_Area" localSheetId="8">'2015'!$A$1:$O$40</definedName>
    <definedName name="_xlnm.Print_Area" localSheetId="7">'2016'!$A$1:$O$40</definedName>
    <definedName name="_xlnm.Print_Area" localSheetId="6">'2017'!$A$1:$O$40</definedName>
    <definedName name="_xlnm.Print_Area" localSheetId="5">'2018'!$A$1:$O$40</definedName>
    <definedName name="_xlnm.Print_Area" localSheetId="4">'2019'!$A$1:$O$37</definedName>
    <definedName name="_xlnm.Print_Area" localSheetId="3">'2020'!$A$1:$O$38</definedName>
    <definedName name="_xlnm.Print_Area" localSheetId="2">'2021'!$A$1:$P$38</definedName>
    <definedName name="_xlnm.Print_Area" localSheetId="1">'2022'!$A$1:$P$38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2" i="50" l="1"/>
  <c r="F32" i="50"/>
  <c r="G32" i="50"/>
  <c r="H32" i="50"/>
  <c r="I32" i="50"/>
  <c r="J32" i="50"/>
  <c r="K32" i="50"/>
  <c r="L32" i="50"/>
  <c r="M32" i="50"/>
  <c r="N32" i="50"/>
  <c r="D32" i="50"/>
  <c r="O31" i="50" l="1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 s="1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30" i="50" l="1"/>
  <c r="P30" i="50" s="1"/>
  <c r="O27" i="50"/>
  <c r="P27" i="50" s="1"/>
  <c r="O25" i="50"/>
  <c r="P25" i="50" s="1"/>
  <c r="O22" i="50"/>
  <c r="P22" i="50" s="1"/>
  <c r="O19" i="50"/>
  <c r="P19" i="50" s="1"/>
  <c r="O15" i="50"/>
  <c r="P15" i="50" s="1"/>
  <c r="O5" i="50"/>
  <c r="P5" i="50" s="1"/>
  <c r="E34" i="49"/>
  <c r="F34" i="49"/>
  <c r="G34" i="49"/>
  <c r="H34" i="49"/>
  <c r="I34" i="49"/>
  <c r="J34" i="49"/>
  <c r="K34" i="49"/>
  <c r="L34" i="49"/>
  <c r="M34" i="49"/>
  <c r="N34" i="49"/>
  <c r="D34" i="49"/>
  <c r="D5" i="49"/>
  <c r="O32" i="50" l="1"/>
  <c r="P32" i="50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O30" i="49" l="1"/>
  <c r="P30" i="49" s="1"/>
  <c r="O27" i="49"/>
  <c r="P27" i="49" s="1"/>
  <c r="O25" i="49"/>
  <c r="P25" i="49" s="1"/>
  <c r="O19" i="49"/>
  <c r="P19" i="49" s="1"/>
  <c r="O5" i="49"/>
  <c r="P5" i="49" s="1"/>
  <c r="O15" i="49"/>
  <c r="P15" i="49" s="1"/>
  <c r="O22" i="49"/>
  <c r="P22" i="49" s="1"/>
  <c r="O33" i="48"/>
  <c r="P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2" i="48" s="1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O19" i="48" s="1"/>
  <c r="P19" i="48" s="1"/>
  <c r="F19" i="48"/>
  <c r="E19" i="48"/>
  <c r="D19" i="48"/>
  <c r="O18" i="48"/>
  <c r="P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/>
  <c r="O12" i="48"/>
  <c r="P12" i="48" s="1"/>
  <c r="O11" i="48"/>
  <c r="P11" i="48" s="1"/>
  <c r="O10" i="48"/>
  <c r="P10" i="48" s="1"/>
  <c r="O9" i="48"/>
  <c r="P9" i="48"/>
  <c r="O8" i="48"/>
  <c r="P8" i="48" s="1"/>
  <c r="O7" i="48"/>
  <c r="P7" i="48"/>
  <c r="O6" i="48"/>
  <c r="P6" i="48" s="1"/>
  <c r="N5" i="48"/>
  <c r="N34" i="48" s="1"/>
  <c r="M5" i="48"/>
  <c r="M34" i="48" s="1"/>
  <c r="L5" i="48"/>
  <c r="L34" i="48" s="1"/>
  <c r="K5" i="48"/>
  <c r="K34" i="48" s="1"/>
  <c r="J5" i="48"/>
  <c r="J34" i="48" s="1"/>
  <c r="I5" i="48"/>
  <c r="I34" i="48" s="1"/>
  <c r="H5" i="48"/>
  <c r="H34" i="48" s="1"/>
  <c r="G5" i="48"/>
  <c r="G34" i="48" s="1"/>
  <c r="F5" i="48"/>
  <c r="F34" i="48" s="1"/>
  <c r="E5" i="48"/>
  <c r="E34" i="48" s="1"/>
  <c r="D5" i="48"/>
  <c r="D34" i="48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N31" i="46" s="1"/>
  <c r="O31" i="46" s="1"/>
  <c r="D31" i="46"/>
  <c r="N30" i="46"/>
  <c r="O30" i="46"/>
  <c r="N29" i="46"/>
  <c r="O29" i="46"/>
  <c r="N28" i="46"/>
  <c r="O28" i="46"/>
  <c r="M27" i="46"/>
  <c r="L27" i="46"/>
  <c r="K27" i="46"/>
  <c r="J27" i="46"/>
  <c r="I27" i="46"/>
  <c r="N27" i="46" s="1"/>
  <c r="O27" i="46" s="1"/>
  <c r="H27" i="46"/>
  <c r="G27" i="46"/>
  <c r="F27" i="46"/>
  <c r="E27" i="46"/>
  <c r="D27" i="46"/>
  <c r="N26" i="46"/>
  <c r="O26" i="46"/>
  <c r="M25" i="46"/>
  <c r="L25" i="46"/>
  <c r="K25" i="46"/>
  <c r="J25" i="46"/>
  <c r="I25" i="46"/>
  <c r="N25" i="46" s="1"/>
  <c r="O25" i="46" s="1"/>
  <c r="H25" i="46"/>
  <c r="G25" i="46"/>
  <c r="F25" i="46"/>
  <c r="E25" i="46"/>
  <c r="D25" i="46"/>
  <c r="N24" i="46"/>
  <c r="O24" i="46"/>
  <c r="N23" i="46"/>
  <c r="O23" i="46" s="1"/>
  <c r="M22" i="46"/>
  <c r="L22" i="46"/>
  <c r="K22" i="46"/>
  <c r="N22" i="46" s="1"/>
  <c r="O22" i="46" s="1"/>
  <c r="J22" i="46"/>
  <c r="I22" i="46"/>
  <c r="H22" i="46"/>
  <c r="G22" i="46"/>
  <c r="F22" i="46"/>
  <c r="E22" i="46"/>
  <c r="D22" i="46"/>
  <c r="N21" i="46"/>
  <c r="O21" i="46" s="1"/>
  <c r="N20" i="46"/>
  <c r="O20" i="46"/>
  <c r="M19" i="46"/>
  <c r="N19" i="46" s="1"/>
  <c r="O19" i="46" s="1"/>
  <c r="L19" i="46"/>
  <c r="K19" i="46"/>
  <c r="J19" i="46"/>
  <c r="I19" i="46"/>
  <c r="H19" i="46"/>
  <c r="G19" i="46"/>
  <c r="F19" i="46"/>
  <c r="E19" i="46"/>
  <c r="D19" i="46"/>
  <c r="N18" i="46"/>
  <c r="O18" i="46"/>
  <c r="N17" i="46"/>
  <c r="O17" i="46" s="1"/>
  <c r="N16" i="46"/>
  <c r="O16" i="46"/>
  <c r="M15" i="46"/>
  <c r="L15" i="46"/>
  <c r="K15" i="46"/>
  <c r="K34" i="46" s="1"/>
  <c r="J15" i="46"/>
  <c r="I15" i="46"/>
  <c r="H15" i="46"/>
  <c r="G15" i="46"/>
  <c r="F15" i="46"/>
  <c r="E15" i="46"/>
  <c r="D15" i="46"/>
  <c r="N14" i="46"/>
  <c r="O14" i="46"/>
  <c r="N13" i="46"/>
  <c r="O13" i="46"/>
  <c r="N12" i="46"/>
  <c r="O12" i="46"/>
  <c r="N11" i="46"/>
  <c r="O11" i="46" s="1"/>
  <c r="N10" i="46"/>
  <c r="O10" i="46"/>
  <c r="N9" i="46"/>
  <c r="O9" i="46" s="1"/>
  <c r="N8" i="46"/>
  <c r="O8" i="46"/>
  <c r="N7" i="46"/>
  <c r="O7" i="46"/>
  <c r="N6" i="46"/>
  <c r="O6" i="46"/>
  <c r="M5" i="46"/>
  <c r="M34" i="46" s="1"/>
  <c r="L5" i="46"/>
  <c r="L34" i="46" s="1"/>
  <c r="K5" i="46"/>
  <c r="J5" i="46"/>
  <c r="J34" i="46" s="1"/>
  <c r="I5" i="46"/>
  <c r="I34" i="46" s="1"/>
  <c r="H5" i="46"/>
  <c r="H34" i="46" s="1"/>
  <c r="G5" i="46"/>
  <c r="G34" i="46" s="1"/>
  <c r="F5" i="46"/>
  <c r="F34" i="46" s="1"/>
  <c r="E5" i="46"/>
  <c r="E34" i="46" s="1"/>
  <c r="D5" i="46"/>
  <c r="D34" i="46" s="1"/>
  <c r="K33" i="45"/>
  <c r="D33" i="45"/>
  <c r="N32" i="45"/>
  <c r="O32" i="45" s="1"/>
  <c r="M31" i="45"/>
  <c r="L31" i="45"/>
  <c r="K31" i="45"/>
  <c r="J31" i="45"/>
  <c r="I31" i="45"/>
  <c r="H31" i="45"/>
  <c r="N31" i="45"/>
  <c r="O31" i="45" s="1"/>
  <c r="G31" i="45"/>
  <c r="F31" i="45"/>
  <c r="E31" i="45"/>
  <c r="D31" i="45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N22" i="45" s="1"/>
  <c r="O22" i="45" s="1"/>
  <c r="D22" i="45"/>
  <c r="N21" i="45"/>
  <c r="O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/>
  <c r="M15" i="45"/>
  <c r="N15" i="45" s="1"/>
  <c r="O15" i="45" s="1"/>
  <c r="L15" i="45"/>
  <c r="K15" i="45"/>
  <c r="J15" i="45"/>
  <c r="I15" i="45"/>
  <c r="H15" i="45"/>
  <c r="G15" i="45"/>
  <c r="G33" i="45" s="1"/>
  <c r="F15" i="45"/>
  <c r="E15" i="45"/>
  <c r="D15" i="45"/>
  <c r="N14" i="45"/>
  <c r="O14" i="45"/>
  <c r="N13" i="45"/>
  <c r="O13" i="45" s="1"/>
  <c r="N12" i="45"/>
  <c r="O12" i="45"/>
  <c r="N11" i="45"/>
  <c r="O11" i="45"/>
  <c r="N10" i="45"/>
  <c r="O10" i="45" s="1"/>
  <c r="N9" i="45"/>
  <c r="O9" i="45" s="1"/>
  <c r="N8" i="45"/>
  <c r="O8" i="45"/>
  <c r="N7" i="45"/>
  <c r="O7" i="45" s="1"/>
  <c r="N6" i="45"/>
  <c r="O6" i="45"/>
  <c r="M5" i="45"/>
  <c r="M33" i="45" s="1"/>
  <c r="L5" i="45"/>
  <c r="L33" i="45" s="1"/>
  <c r="K5" i="45"/>
  <c r="J5" i="45"/>
  <c r="J33" i="45" s="1"/>
  <c r="I5" i="45"/>
  <c r="I33" i="45" s="1"/>
  <c r="H5" i="45"/>
  <c r="H33" i="45" s="1"/>
  <c r="G5" i="45"/>
  <c r="F5" i="45"/>
  <c r="F33" i="45" s="1"/>
  <c r="E5" i="45"/>
  <c r="E33" i="45" s="1"/>
  <c r="D5" i="45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N33" i="44" s="1"/>
  <c r="O33" i="44" s="1"/>
  <c r="D33" i="44"/>
  <c r="N32" i="44"/>
  <c r="O32" i="44"/>
  <c r="N31" i="44"/>
  <c r="O31" i="44"/>
  <c r="N30" i="44"/>
  <c r="O30" i="44" s="1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N23" i="44" s="1"/>
  <c r="O23" i="44" s="1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/>
  <c r="N17" i="44"/>
  <c r="O17" i="44"/>
  <c r="N16" i="44"/>
  <c r="O16" i="44" s="1"/>
  <c r="M15" i="44"/>
  <c r="L15" i="44"/>
  <c r="K15" i="44"/>
  <c r="J15" i="44"/>
  <c r="I15" i="44"/>
  <c r="N15" i="44" s="1"/>
  <c r="O15" i="44" s="1"/>
  <c r="H15" i="44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N5" i="44" s="1"/>
  <c r="O5" i="44" s="1"/>
  <c r="L5" i="44"/>
  <c r="L36" i="44" s="1"/>
  <c r="K5" i="44"/>
  <c r="K36" i="44" s="1"/>
  <c r="J5" i="44"/>
  <c r="J36" i="44" s="1"/>
  <c r="I5" i="44"/>
  <c r="I36" i="44" s="1"/>
  <c r="H5" i="44"/>
  <c r="H36" i="44" s="1"/>
  <c r="G5" i="44"/>
  <c r="G36" i="44" s="1"/>
  <c r="F5" i="44"/>
  <c r="F36" i="44" s="1"/>
  <c r="E5" i="44"/>
  <c r="E36" i="44" s="1"/>
  <c r="D5" i="44"/>
  <c r="D36" i="44" s="1"/>
  <c r="N35" i="43"/>
  <c r="O35" i="43" s="1"/>
  <c r="N34" i="43"/>
  <c r="O34" i="43" s="1"/>
  <c r="M33" i="43"/>
  <c r="N33" i="43" s="1"/>
  <c r="O33" i="43" s="1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/>
  <c r="M29" i="43"/>
  <c r="L29" i="43"/>
  <c r="K29" i="43"/>
  <c r="J29" i="43"/>
  <c r="I29" i="43"/>
  <c r="H29" i="43"/>
  <c r="G29" i="43"/>
  <c r="F29" i="43"/>
  <c r="E29" i="43"/>
  <c r="N29" i="43" s="1"/>
  <c r="O29" i="43" s="1"/>
  <c r="D29" i="43"/>
  <c r="N28" i="43"/>
  <c r="O28" i="43"/>
  <c r="N27" i="43"/>
  <c r="O27" i="43"/>
  <c r="M26" i="43"/>
  <c r="L26" i="43"/>
  <c r="K26" i="43"/>
  <c r="J26" i="43"/>
  <c r="I26" i="43"/>
  <c r="H26" i="43"/>
  <c r="G26" i="43"/>
  <c r="G36" i="43" s="1"/>
  <c r="F26" i="43"/>
  <c r="E26" i="43"/>
  <c r="D26" i="43"/>
  <c r="N25" i="43"/>
  <c r="O25" i="43"/>
  <c r="N24" i="43"/>
  <c r="O24" i="43" s="1"/>
  <c r="M23" i="43"/>
  <c r="L23" i="43"/>
  <c r="K23" i="43"/>
  <c r="J23" i="43"/>
  <c r="I23" i="43"/>
  <c r="N23" i="43" s="1"/>
  <c r="O23" i="43" s="1"/>
  <c r="H23" i="43"/>
  <c r="G23" i="43"/>
  <c r="F23" i="43"/>
  <c r="E23" i="43"/>
  <c r="D23" i="43"/>
  <c r="N22" i="43"/>
  <c r="O22" i="43" s="1"/>
  <c r="N21" i="43"/>
  <c r="O21" i="43" s="1"/>
  <c r="N20" i="43"/>
  <c r="O20" i="43" s="1"/>
  <c r="M19" i="43"/>
  <c r="N19" i="43" s="1"/>
  <c r="O19" i="43" s="1"/>
  <c r="L19" i="43"/>
  <c r="K19" i="43"/>
  <c r="J19" i="43"/>
  <c r="J36" i="43" s="1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M15" i="43"/>
  <c r="L15" i="43"/>
  <c r="K15" i="43"/>
  <c r="J15" i="43"/>
  <c r="I15" i="43"/>
  <c r="H15" i="43"/>
  <c r="G15" i="43"/>
  <c r="F15" i="43"/>
  <c r="E15" i="43"/>
  <c r="N15" i="43" s="1"/>
  <c r="O15" i="43" s="1"/>
  <c r="D15" i="43"/>
  <c r="N14" i="43"/>
  <c r="O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36" i="43" s="1"/>
  <c r="L5" i="43"/>
  <c r="L36" i="43" s="1"/>
  <c r="K5" i="43"/>
  <c r="K36" i="43" s="1"/>
  <c r="J5" i="43"/>
  <c r="I5" i="43"/>
  <c r="I36" i="43" s="1"/>
  <c r="H5" i="43"/>
  <c r="H36" i="43" s="1"/>
  <c r="G5" i="43"/>
  <c r="F5" i="43"/>
  <c r="F36" i="43" s="1"/>
  <c r="E5" i="43"/>
  <c r="E36" i="43" s="1"/>
  <c r="D5" i="43"/>
  <c r="D36" i="43" s="1"/>
  <c r="N35" i="42"/>
  <c r="O35" i="42" s="1"/>
  <c r="N34" i="42"/>
  <c r="O34" i="42" s="1"/>
  <c r="M33" i="42"/>
  <c r="L33" i="42"/>
  <c r="K33" i="42"/>
  <c r="K36" i="42" s="1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/>
  <c r="M26" i="42"/>
  <c r="L26" i="42"/>
  <c r="K26" i="42"/>
  <c r="J26" i="42"/>
  <c r="I26" i="42"/>
  <c r="H26" i="42"/>
  <c r="G26" i="42"/>
  <c r="G36" i="42" s="1"/>
  <c r="F26" i="42"/>
  <c r="E26" i="42"/>
  <c r="D26" i="42"/>
  <c r="N26" i="42" s="1"/>
  <c r="O26" i="42" s="1"/>
  <c r="N25" i="42"/>
  <c r="O25" i="42" s="1"/>
  <c r="N24" i="42"/>
  <c r="O24" i="42" s="1"/>
  <c r="M23" i="42"/>
  <c r="L23" i="42"/>
  <c r="K23" i="42"/>
  <c r="J23" i="42"/>
  <c r="N23" i="42"/>
  <c r="O23" i="42" s="1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N19" i="42" s="1"/>
  <c r="O19" i="42" s="1"/>
  <c r="D19" i="42"/>
  <c r="N18" i="42"/>
  <c r="O18" i="42"/>
  <c r="N17" i="42"/>
  <c r="O17" i="42" s="1"/>
  <c r="N16" i="42"/>
  <c r="O16" i="42" s="1"/>
  <c r="M15" i="42"/>
  <c r="L15" i="42"/>
  <c r="K15" i="42"/>
  <c r="J15" i="42"/>
  <c r="I15" i="42"/>
  <c r="I36" i="42" s="1"/>
  <c r="H15" i="42"/>
  <c r="G15" i="42"/>
  <c r="F15" i="42"/>
  <c r="E15" i="42"/>
  <c r="D15" i="42"/>
  <c r="N14" i="42"/>
  <c r="O14" i="42" s="1"/>
  <c r="N13" i="42"/>
  <c r="O13" i="42" s="1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N5" i="42" s="1"/>
  <c r="O5" i="42" s="1"/>
  <c r="L5" i="42"/>
  <c r="K5" i="42"/>
  <c r="J5" i="42"/>
  <c r="I5" i="42"/>
  <c r="H5" i="42"/>
  <c r="G5" i="42"/>
  <c r="F5" i="42"/>
  <c r="E5" i="42"/>
  <c r="D5" i="42"/>
  <c r="G36" i="41"/>
  <c r="N35" i="41"/>
  <c r="O35" i="41" s="1"/>
  <c r="N34" i="41"/>
  <c r="O34" i="41" s="1"/>
  <c r="M33" i="41"/>
  <c r="N33" i="41" s="1"/>
  <c r="O33" i="41" s="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F29" i="41"/>
  <c r="E29" i="41"/>
  <c r="N29" i="41" s="1"/>
  <c r="O29" i="41" s="1"/>
  <c r="D29" i="41"/>
  <c r="N28" i="41"/>
  <c r="O28" i="41"/>
  <c r="N27" i="41"/>
  <c r="O27" i="41" s="1"/>
  <c r="M26" i="41"/>
  <c r="L26" i="41"/>
  <c r="K26" i="41"/>
  <c r="J26" i="41"/>
  <c r="I26" i="41"/>
  <c r="H26" i="41"/>
  <c r="G26" i="41"/>
  <c r="N26" i="41" s="1"/>
  <c r="O26" i="41" s="1"/>
  <c r="F26" i="41"/>
  <c r="E26" i="41"/>
  <c r="D26" i="41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 s="1"/>
  <c r="N20" i="41"/>
  <c r="O20" i="41" s="1"/>
  <c r="M19" i="41"/>
  <c r="N19" i="41" s="1"/>
  <c r="O19" i="41" s="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N15" i="41" s="1"/>
  <c r="O15" i="41" s="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M36" i="41" s="1"/>
  <c r="L5" i="41"/>
  <c r="L36" i="41" s="1"/>
  <c r="K5" i="41"/>
  <c r="K36" i="41" s="1"/>
  <c r="J5" i="41"/>
  <c r="J36" i="41" s="1"/>
  <c r="I5" i="41"/>
  <c r="I36" i="41" s="1"/>
  <c r="H5" i="41"/>
  <c r="H36" i="41" s="1"/>
  <c r="G5" i="41"/>
  <c r="F5" i="41"/>
  <c r="F36" i="41" s="1"/>
  <c r="E5" i="41"/>
  <c r="E36" i="41" s="1"/>
  <c r="D5" i="41"/>
  <c r="D36" i="41" s="1"/>
  <c r="N27" i="40"/>
  <c r="O27" i="40" s="1"/>
  <c r="N26" i="40"/>
  <c r="O26" i="40" s="1"/>
  <c r="M25" i="40"/>
  <c r="L25" i="40"/>
  <c r="N25" i="40" s="1"/>
  <c r="O25" i="40" s="1"/>
  <c r="K25" i="40"/>
  <c r="J25" i="40"/>
  <c r="I25" i="40"/>
  <c r="H25" i="40"/>
  <c r="G25" i="40"/>
  <c r="F25" i="40"/>
  <c r="E25" i="40"/>
  <c r="D25" i="40"/>
  <c r="N24" i="40"/>
  <c r="O24" i="40" s="1"/>
  <c r="M23" i="40"/>
  <c r="L23" i="40"/>
  <c r="L28" i="40" s="1"/>
  <c r="K23" i="40"/>
  <c r="J23" i="40"/>
  <c r="I23" i="40"/>
  <c r="H23" i="40"/>
  <c r="G23" i="40"/>
  <c r="F23" i="40"/>
  <c r="E23" i="40"/>
  <c r="D23" i="40"/>
  <c r="N23" i="40" s="1"/>
  <c r="O23" i="40" s="1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N18" i="40"/>
  <c r="O18" i="40" s="1"/>
  <c r="N17" i="40"/>
  <c r="O17" i="40" s="1"/>
  <c r="M16" i="40"/>
  <c r="L16" i="40"/>
  <c r="K16" i="40"/>
  <c r="N16" i="40" s="1"/>
  <c r="O16" i="40" s="1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E28" i="40" s="1"/>
  <c r="D12" i="40"/>
  <c r="N12" i="40" s="1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K28" i="40" s="1"/>
  <c r="J5" i="40"/>
  <c r="J28" i="40"/>
  <c r="I5" i="40"/>
  <c r="H5" i="40"/>
  <c r="H28" i="40"/>
  <c r="G5" i="40"/>
  <c r="G28" i="40" s="1"/>
  <c r="F5" i="40"/>
  <c r="F28" i="40" s="1"/>
  <c r="E5" i="40"/>
  <c r="D5" i="40"/>
  <c r="D28" i="40" s="1"/>
  <c r="N36" i="39"/>
  <c r="O36" i="39" s="1"/>
  <c r="N35" i="39"/>
  <c r="O35" i="39" s="1"/>
  <c r="N34" i="39"/>
  <c r="O34" i="39" s="1"/>
  <c r="M33" i="39"/>
  <c r="L33" i="39"/>
  <c r="N33" i="39" s="1"/>
  <c r="O33" i="39" s="1"/>
  <c r="K33" i="39"/>
  <c r="J33" i="39"/>
  <c r="I33" i="39"/>
  <c r="H33" i="39"/>
  <c r="G33" i="39"/>
  <c r="F33" i="39"/>
  <c r="E33" i="39"/>
  <c r="D33" i="39"/>
  <c r="N32" i="39"/>
  <c r="O32" i="39" s="1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M26" i="39"/>
  <c r="L26" i="39"/>
  <c r="K26" i="39"/>
  <c r="J26" i="39"/>
  <c r="I26" i="39"/>
  <c r="I37" i="39" s="1"/>
  <c r="H26" i="39"/>
  <c r="G26" i="39"/>
  <c r="F26" i="39"/>
  <c r="E26" i="39"/>
  <c r="D26" i="39"/>
  <c r="N26" i="39" s="1"/>
  <c r="O26" i="39" s="1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D37" i="39" s="1"/>
  <c r="N22" i="39"/>
  <c r="O22" i="39" s="1"/>
  <c r="N21" i="39"/>
  <c r="O21" i="39" s="1"/>
  <c r="N20" i="39"/>
  <c r="O20" i="39"/>
  <c r="M19" i="39"/>
  <c r="L19" i="39"/>
  <c r="K19" i="39"/>
  <c r="J19" i="39"/>
  <c r="I19" i="39"/>
  <c r="H19" i="39"/>
  <c r="N19" i="39" s="1"/>
  <c r="O19" i="39" s="1"/>
  <c r="G19" i="39"/>
  <c r="F19" i="39"/>
  <c r="E19" i="39"/>
  <c r="D19" i="39"/>
  <c r="N18" i="39"/>
  <c r="O18" i="39"/>
  <c r="N17" i="39"/>
  <c r="O17" i="39" s="1"/>
  <c r="N16" i="39"/>
  <c r="O16" i="39" s="1"/>
  <c r="M15" i="39"/>
  <c r="L15" i="39"/>
  <c r="N15" i="39" s="1"/>
  <c r="O15" i="39" s="1"/>
  <c r="K15" i="39"/>
  <c r="J15" i="39"/>
  <c r="I15" i="39"/>
  <c r="H15" i="39"/>
  <c r="G15" i="39"/>
  <c r="F15" i="39"/>
  <c r="E15" i="39"/>
  <c r="D15" i="39"/>
  <c r="N14" i="39"/>
  <c r="O14" i="39" s="1"/>
  <c r="N13" i="39"/>
  <c r="O13" i="39"/>
  <c r="N12" i="39"/>
  <c r="O12" i="39" s="1"/>
  <c r="N11" i="39"/>
  <c r="O11" i="39" s="1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K5" i="39"/>
  <c r="K37" i="39" s="1"/>
  <c r="J5" i="39"/>
  <c r="J37" i="39" s="1"/>
  <c r="I5" i="39"/>
  <c r="H5" i="39"/>
  <c r="G5" i="39"/>
  <c r="G37" i="39" s="1"/>
  <c r="F5" i="39"/>
  <c r="F37" i="39" s="1"/>
  <c r="E5" i="39"/>
  <c r="D5" i="39"/>
  <c r="N5" i="39" s="1"/>
  <c r="O5" i="39" s="1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N32" i="38" s="1"/>
  <c r="O32" i="38" s="1"/>
  <c r="F32" i="38"/>
  <c r="E32" i="38"/>
  <c r="D32" i="38"/>
  <c r="N31" i="38"/>
  <c r="O31" i="38" s="1"/>
  <c r="N30" i="38"/>
  <c r="O30" i="38" s="1"/>
  <c r="N29" i="38"/>
  <c r="O29" i="38"/>
  <c r="M28" i="38"/>
  <c r="L28" i="38"/>
  <c r="K28" i="38"/>
  <c r="J28" i="38"/>
  <c r="I28" i="38"/>
  <c r="H28" i="38"/>
  <c r="N28" i="38" s="1"/>
  <c r="O28" i="38" s="1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3" i="38" s="1"/>
  <c r="O23" i="38" s="1"/>
  <c r="N22" i="38"/>
  <c r="O22" i="38" s="1"/>
  <c r="N21" i="38"/>
  <c r="O21" i="38"/>
  <c r="N20" i="38"/>
  <c r="O20" i="38" s="1"/>
  <c r="M19" i="38"/>
  <c r="L19" i="38"/>
  <c r="K19" i="38"/>
  <c r="J19" i="38"/>
  <c r="I19" i="38"/>
  <c r="H19" i="38"/>
  <c r="G19" i="38"/>
  <c r="F19" i="38"/>
  <c r="E19" i="38"/>
  <c r="N19" i="38"/>
  <c r="O19" i="38" s="1"/>
  <c r="D19" i="38"/>
  <c r="N18" i="38"/>
  <c r="O18" i="38" s="1"/>
  <c r="N17" i="38"/>
  <c r="O17" i="38"/>
  <c r="N16" i="38"/>
  <c r="O16" i="38" s="1"/>
  <c r="M15" i="38"/>
  <c r="L15" i="38"/>
  <c r="K15" i="38"/>
  <c r="J15" i="38"/>
  <c r="J36" i="38" s="1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/>
  <c r="N6" i="38"/>
  <c r="O6" i="38" s="1"/>
  <c r="M5" i="38"/>
  <c r="M36" i="38" s="1"/>
  <c r="L5" i="38"/>
  <c r="K5" i="38"/>
  <c r="K36" i="38" s="1"/>
  <c r="J5" i="38"/>
  <c r="I5" i="38"/>
  <c r="I36" i="38"/>
  <c r="H5" i="38"/>
  <c r="H36" i="38" s="1"/>
  <c r="G5" i="38"/>
  <c r="G36" i="38" s="1"/>
  <c r="N36" i="38" s="1"/>
  <c r="O36" i="38" s="1"/>
  <c r="F5" i="38"/>
  <c r="F36" i="38"/>
  <c r="E5" i="38"/>
  <c r="E36" i="38"/>
  <c r="D5" i="38"/>
  <c r="N27" i="37"/>
  <c r="O27" i="37" s="1"/>
  <c r="N26" i="37"/>
  <c r="O26" i="37" s="1"/>
  <c r="N25" i="37"/>
  <c r="O25" i="37"/>
  <c r="M24" i="37"/>
  <c r="L24" i="37"/>
  <c r="K24" i="37"/>
  <c r="J24" i="37"/>
  <c r="I24" i="37"/>
  <c r="H24" i="37"/>
  <c r="G24" i="37"/>
  <c r="F24" i="37"/>
  <c r="E24" i="37"/>
  <c r="D24" i="37"/>
  <c r="N24" i="37" s="1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D28" i="37" s="1"/>
  <c r="N21" i="37"/>
  <c r="O21" i="37" s="1"/>
  <c r="N20" i="37"/>
  <c r="O20" i="37"/>
  <c r="M19" i="37"/>
  <c r="L19" i="37"/>
  <c r="K19" i="37"/>
  <c r="J19" i="37"/>
  <c r="I19" i="37"/>
  <c r="H19" i="37"/>
  <c r="N19" i="37" s="1"/>
  <c r="O19" i="37" s="1"/>
  <c r="G19" i="37"/>
  <c r="F19" i="37"/>
  <c r="E19" i="37"/>
  <c r="D19" i="37"/>
  <c r="N18" i="37"/>
  <c r="O18" i="37" s="1"/>
  <c r="N17" i="37"/>
  <c r="O17" i="37"/>
  <c r="M16" i="37"/>
  <c r="L16" i="37"/>
  <c r="K16" i="37"/>
  <c r="N16" i="37" s="1"/>
  <c r="O16" i="37" s="1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M28" i="37"/>
  <c r="L5" i="37"/>
  <c r="L28" i="37" s="1"/>
  <c r="K5" i="37"/>
  <c r="K28" i="37" s="1"/>
  <c r="J5" i="37"/>
  <c r="I5" i="37"/>
  <c r="I28" i="37" s="1"/>
  <c r="H5" i="37"/>
  <c r="H28" i="37" s="1"/>
  <c r="G5" i="37"/>
  <c r="G28" i="37" s="1"/>
  <c r="F5" i="37"/>
  <c r="F28" i="37" s="1"/>
  <c r="E5" i="37"/>
  <c r="D5" i="37"/>
  <c r="N33" i="36"/>
  <c r="O33" i="36" s="1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E30" i="36"/>
  <c r="N30" i="36" s="1"/>
  <c r="O30" i="36" s="1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7" i="36" s="1"/>
  <c r="O27" i="36" s="1"/>
  <c r="N26" i="36"/>
  <c r="O26" i="36" s="1"/>
  <c r="M25" i="36"/>
  <c r="L25" i="36"/>
  <c r="K25" i="36"/>
  <c r="J25" i="36"/>
  <c r="I25" i="36"/>
  <c r="I34" i="36" s="1"/>
  <c r="H25" i="36"/>
  <c r="G25" i="36"/>
  <c r="F25" i="36"/>
  <c r="E25" i="36"/>
  <c r="D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/>
  <c r="M19" i="36"/>
  <c r="L19" i="36"/>
  <c r="K19" i="36"/>
  <c r="J19" i="36"/>
  <c r="I19" i="36"/>
  <c r="H19" i="36"/>
  <c r="G19" i="36"/>
  <c r="F19" i="36"/>
  <c r="E19" i="36"/>
  <c r="N19" i="36" s="1"/>
  <c r="O19" i="36" s="1"/>
  <c r="D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N15" i="36" s="1"/>
  <c r="O15" i="36" s="1"/>
  <c r="E15" i="36"/>
  <c r="D15" i="36"/>
  <c r="N14" i="36"/>
  <c r="O14" i="36"/>
  <c r="N13" i="36"/>
  <c r="O13" i="36" s="1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M34" i="36" s="1"/>
  <c r="L5" i="36"/>
  <c r="L34" i="36" s="1"/>
  <c r="K5" i="36"/>
  <c r="K34" i="36" s="1"/>
  <c r="J5" i="36"/>
  <c r="J34" i="36" s="1"/>
  <c r="I5" i="36"/>
  <c r="H5" i="36"/>
  <c r="G5" i="36"/>
  <c r="F5" i="36"/>
  <c r="F34" i="36" s="1"/>
  <c r="E5" i="36"/>
  <c r="D5" i="36"/>
  <c r="N29" i="35"/>
  <c r="O29" i="35" s="1"/>
  <c r="N28" i="35"/>
  <c r="O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M23" i="35"/>
  <c r="L23" i="35"/>
  <c r="K23" i="35"/>
  <c r="J23" i="35"/>
  <c r="I23" i="35"/>
  <c r="H23" i="35"/>
  <c r="G23" i="35"/>
  <c r="N23" i="35" s="1"/>
  <c r="O23" i="35" s="1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N19" i="35"/>
  <c r="O19" i="35" s="1"/>
  <c r="M18" i="35"/>
  <c r="L18" i="35"/>
  <c r="K18" i="35"/>
  <c r="J18" i="35"/>
  <c r="I18" i="35"/>
  <c r="N18" i="35" s="1"/>
  <c r="O18" i="35" s="1"/>
  <c r="H18" i="35"/>
  <c r="G18" i="35"/>
  <c r="F18" i="35"/>
  <c r="E18" i="35"/>
  <c r="D18" i="35"/>
  <c r="N17" i="35"/>
  <c r="O17" i="35" s="1"/>
  <c r="M16" i="35"/>
  <c r="L16" i="35"/>
  <c r="K16" i="35"/>
  <c r="N16" i="35" s="1"/>
  <c r="O16" i="35" s="1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/>
  <c r="N9" i="35"/>
  <c r="O9" i="35"/>
  <c r="N8" i="35"/>
  <c r="O8" i="35" s="1"/>
  <c r="N7" i="35"/>
  <c r="O7" i="35"/>
  <c r="N6" i="35"/>
  <c r="O6" i="35"/>
  <c r="M5" i="35"/>
  <c r="M30" i="35" s="1"/>
  <c r="L5" i="35"/>
  <c r="K5" i="35"/>
  <c r="K30" i="35" s="1"/>
  <c r="J5" i="35"/>
  <c r="I5" i="35"/>
  <c r="I30" i="35" s="1"/>
  <c r="H5" i="35"/>
  <c r="H30" i="35" s="1"/>
  <c r="G5" i="35"/>
  <c r="G30" i="35"/>
  <c r="F5" i="35"/>
  <c r="F30" i="35" s="1"/>
  <c r="E5" i="35"/>
  <c r="D5" i="35"/>
  <c r="D30" i="35" s="1"/>
  <c r="N28" i="34"/>
  <c r="O28" i="34"/>
  <c r="N27" i="34"/>
  <c r="O27" i="34"/>
  <c r="N26" i="34"/>
  <c r="O26" i="34" s="1"/>
  <c r="M25" i="34"/>
  <c r="L25" i="34"/>
  <c r="L29" i="34" s="1"/>
  <c r="K25" i="34"/>
  <c r="J25" i="34"/>
  <c r="I25" i="34"/>
  <c r="H25" i="34"/>
  <c r="G25" i="34"/>
  <c r="F25" i="34"/>
  <c r="E25" i="34"/>
  <c r="D25" i="34"/>
  <c r="N25" i="34" s="1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D29" i="34" s="1"/>
  <c r="N20" i="34"/>
  <c r="O20" i="34" s="1"/>
  <c r="N19" i="34"/>
  <c r="O19" i="34"/>
  <c r="M18" i="34"/>
  <c r="L18" i="34"/>
  <c r="K18" i="34"/>
  <c r="J18" i="34"/>
  <c r="I18" i="34"/>
  <c r="N18" i="34" s="1"/>
  <c r="O18" i="34" s="1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M29" i="34" s="1"/>
  <c r="L5" i="34"/>
  <c r="K5" i="34"/>
  <c r="K29" i="34" s="1"/>
  <c r="J5" i="34"/>
  <c r="J29" i="34" s="1"/>
  <c r="I5" i="34"/>
  <c r="I29" i="34" s="1"/>
  <c r="H5" i="34"/>
  <c r="H29" i="34" s="1"/>
  <c r="G5" i="34"/>
  <c r="G29" i="34" s="1"/>
  <c r="F5" i="34"/>
  <c r="E5" i="34"/>
  <c r="E29" i="34"/>
  <c r="D5" i="34"/>
  <c r="N5" i="34" s="1"/>
  <c r="O5" i="34" s="1"/>
  <c r="E23" i="33"/>
  <c r="F23" i="33"/>
  <c r="G23" i="33"/>
  <c r="N23" i="33" s="1"/>
  <c r="O23" i="33" s="1"/>
  <c r="H23" i="33"/>
  <c r="I23" i="33"/>
  <c r="J23" i="33"/>
  <c r="K23" i="33"/>
  <c r="L23" i="33"/>
  <c r="M23" i="33"/>
  <c r="D23" i="33"/>
  <c r="E21" i="33"/>
  <c r="F21" i="33"/>
  <c r="G21" i="33"/>
  <c r="H21" i="33"/>
  <c r="I21" i="33"/>
  <c r="J21" i="33"/>
  <c r="K21" i="33"/>
  <c r="L21" i="33"/>
  <c r="M21" i="33"/>
  <c r="E18" i="33"/>
  <c r="F18" i="33"/>
  <c r="G18" i="33"/>
  <c r="H18" i="33"/>
  <c r="I18" i="33"/>
  <c r="J18" i="33"/>
  <c r="K18" i="33"/>
  <c r="L18" i="33"/>
  <c r="N18" i="33" s="1"/>
  <c r="O18" i="33" s="1"/>
  <c r="M18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E26" i="33" s="1"/>
  <c r="F5" i="33"/>
  <c r="G5" i="33"/>
  <c r="G26" i="33" s="1"/>
  <c r="H5" i="33"/>
  <c r="H26" i="33" s="1"/>
  <c r="I5" i="33"/>
  <c r="I26" i="33" s="1"/>
  <c r="J5" i="33"/>
  <c r="K5" i="33"/>
  <c r="K26" i="33" s="1"/>
  <c r="L5" i="33"/>
  <c r="L26" i="33" s="1"/>
  <c r="M5" i="33"/>
  <c r="D21" i="33"/>
  <c r="D26" i="33" s="1"/>
  <c r="D18" i="33"/>
  <c r="D16" i="33"/>
  <c r="N16" i="33" s="1"/>
  <c r="O16" i="33" s="1"/>
  <c r="D12" i="33"/>
  <c r="N12" i="33"/>
  <c r="O12" i="33" s="1"/>
  <c r="D5" i="33"/>
  <c r="N25" i="33"/>
  <c r="O25" i="33"/>
  <c r="N24" i="33"/>
  <c r="O24" i="33"/>
  <c r="N22" i="33"/>
  <c r="O22" i="33" s="1"/>
  <c r="N20" i="33"/>
  <c r="O20" i="33" s="1"/>
  <c r="N19" i="33"/>
  <c r="O19" i="33" s="1"/>
  <c r="N14" i="33"/>
  <c r="O14" i="33" s="1"/>
  <c r="N15" i="33"/>
  <c r="O15" i="33"/>
  <c r="N7" i="33"/>
  <c r="O7" i="33"/>
  <c r="N8" i="33"/>
  <c r="O8" i="33" s="1"/>
  <c r="N9" i="33"/>
  <c r="O9" i="33" s="1"/>
  <c r="N10" i="33"/>
  <c r="O10" i="33"/>
  <c r="N11" i="33"/>
  <c r="O11" i="33" s="1"/>
  <c r="N6" i="33"/>
  <c r="O6" i="33" s="1"/>
  <c r="N17" i="33"/>
  <c r="O17" i="33"/>
  <c r="N13" i="33"/>
  <c r="O13" i="33" s="1"/>
  <c r="M26" i="33"/>
  <c r="D36" i="38"/>
  <c r="J28" i="37"/>
  <c r="N5" i="35"/>
  <c r="O5" i="35" s="1"/>
  <c r="J30" i="35"/>
  <c r="F29" i="34"/>
  <c r="N5" i="36"/>
  <c r="O5" i="36" s="1"/>
  <c r="F26" i="33"/>
  <c r="J26" i="33"/>
  <c r="G34" i="36"/>
  <c r="D34" i="36"/>
  <c r="H34" i="36"/>
  <c r="N22" i="36"/>
  <c r="O22" i="36" s="1"/>
  <c r="L36" i="38"/>
  <c r="E37" i="39"/>
  <c r="M37" i="39"/>
  <c r="L30" i="35"/>
  <c r="E28" i="37"/>
  <c r="I28" i="40"/>
  <c r="M28" i="40"/>
  <c r="N26" i="43"/>
  <c r="O26" i="43" s="1"/>
  <c r="N33" i="42"/>
  <c r="O33" i="42" s="1"/>
  <c r="N29" i="42"/>
  <c r="O29" i="42"/>
  <c r="D36" i="42"/>
  <c r="H36" i="42"/>
  <c r="F36" i="42"/>
  <c r="J36" i="42"/>
  <c r="L36" i="42"/>
  <c r="N26" i="44"/>
  <c r="O26" i="44" s="1"/>
  <c r="N27" i="45"/>
  <c r="O27" i="45" s="1"/>
  <c r="N15" i="46"/>
  <c r="O15" i="46" s="1"/>
  <c r="O25" i="48"/>
  <c r="P25" i="48" s="1"/>
  <c r="O30" i="48"/>
  <c r="P30" i="48" s="1"/>
  <c r="O27" i="48"/>
  <c r="P27" i="48" s="1"/>
  <c r="O15" i="48"/>
  <c r="P15" i="48" s="1"/>
  <c r="O34" i="49" l="1"/>
  <c r="P34" i="49" s="1"/>
  <c r="N36" i="41"/>
  <c r="O36" i="41" s="1"/>
  <c r="O34" i="48"/>
  <c r="P34" i="48" s="1"/>
  <c r="N28" i="40"/>
  <c r="O28" i="40" s="1"/>
  <c r="N34" i="46"/>
  <c r="O34" i="46" s="1"/>
  <c r="N30" i="35"/>
  <c r="O30" i="35" s="1"/>
  <c r="N36" i="43"/>
  <c r="O36" i="43" s="1"/>
  <c r="N33" i="45"/>
  <c r="O33" i="45" s="1"/>
  <c r="N29" i="34"/>
  <c r="O29" i="34" s="1"/>
  <c r="N28" i="37"/>
  <c r="O28" i="37" s="1"/>
  <c r="N26" i="33"/>
  <c r="O26" i="33" s="1"/>
  <c r="N5" i="40"/>
  <c r="O5" i="40" s="1"/>
  <c r="N21" i="33"/>
  <c r="O21" i="33" s="1"/>
  <c r="N21" i="34"/>
  <c r="O21" i="34" s="1"/>
  <c r="N22" i="37"/>
  <c r="O22" i="37" s="1"/>
  <c r="H37" i="39"/>
  <c r="N37" i="39" s="1"/>
  <c r="O37" i="39" s="1"/>
  <c r="N5" i="46"/>
  <c r="O5" i="46" s="1"/>
  <c r="E36" i="42"/>
  <c r="E34" i="36"/>
  <c r="N34" i="36" s="1"/>
  <c r="O34" i="36" s="1"/>
  <c r="M36" i="44"/>
  <c r="N36" i="44" s="1"/>
  <c r="O36" i="44" s="1"/>
  <c r="N5" i="38"/>
  <c r="O5" i="38" s="1"/>
  <c r="N5" i="43"/>
  <c r="O5" i="43" s="1"/>
  <c r="N23" i="39"/>
  <c r="O23" i="39" s="1"/>
  <c r="N15" i="42"/>
  <c r="O15" i="42" s="1"/>
  <c r="E30" i="35"/>
  <c r="N5" i="33"/>
  <c r="O5" i="33" s="1"/>
  <c r="N5" i="45"/>
  <c r="O5" i="45" s="1"/>
  <c r="N25" i="36"/>
  <c r="O25" i="36" s="1"/>
  <c r="N5" i="37"/>
  <c r="O5" i="37" s="1"/>
  <c r="M36" i="42"/>
  <c r="L37" i="39"/>
  <c r="N5" i="41"/>
  <c r="O5" i="41" s="1"/>
  <c r="O5" i="48"/>
  <c r="P5" i="48" s="1"/>
  <c r="N36" i="42" l="1"/>
  <c r="O36" i="42" s="1"/>
</calcChain>
</file>

<file path=xl/sharedStrings.xml><?xml version="1.0" encoding="utf-8"?>
<sst xmlns="http://schemas.openxmlformats.org/spreadsheetml/2006/main" count="834" uniqueCount="102">
  <si>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</si>
  <si>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</si>
  <si>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</si>
  <si>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</si>
  <si>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</si>
  <si>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</si>
  <si>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</si>
  <si>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</si>
  <si>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</si>
  <si>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</si>
  <si>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</si>
  <si>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</si>
  <si>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</si>
  <si>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</si>
  <si>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</si>
  <si>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</si>
  <si>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</si>
  <si>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</si>
  <si>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</si>
  <si>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</si>
  <si>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</si>
  <si>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</si>
  <si>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</si>
  <si>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</si>
  <si>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</si>
  <si>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</si>
  <si>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</si>
  <si>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</si>
  <si>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</si>
  <si>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</si>
  <si>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</si>
  <si>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Transportation</t>
  </si>
  <si>
    <t>Road and Street Facilities</t>
  </si>
  <si>
    <t>Airports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</si>
  <si>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</si>
  <si>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</si>
  <si>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</si>
  <si>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</si>
  <si>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</si>
  <si>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</si>
  <si>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Kissimmee Expenditures Reported by Account Code and Fund Type</t>
  </si>
  <si>
    <t>Local Fiscal Year Ended September 30, 2010</t>
  </si>
  <si>
    <t>Economic Environment</t>
  </si>
  <si>
    <t>Housing and Urban Development</t>
  </si>
  <si>
    <t>Installment Purchase Acquisitions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</si>
  <si>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</si>
  <si>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</si>
  <si>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</si>
  <si>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Payment to Refunded Bond Escrow Agent</t>
  </si>
  <si>
    <t>Special Items (Loss)</t>
  </si>
  <si>
    <t>2011 Municipal Population:</t>
  </si>
  <si>
    <t>Local Fiscal Year Ended September 30, 2012</t>
  </si>
  <si>
    <t>Non-Court Information Systems</t>
  </si>
  <si>
    <t>Debt Service Payments</t>
  </si>
  <si>
    <t>Pension Benefits</t>
  </si>
  <si>
    <t>Flood Control / Stormwater Management</t>
  </si>
  <si>
    <t>Other Economic Environment</t>
  </si>
  <si>
    <t>Charter Schools</t>
  </si>
  <si>
    <t>2012 Municipal Population:</t>
  </si>
  <si>
    <t>Local Fiscal Year Ended September 30, 2008</t>
  </si>
  <si>
    <t>Extraordinary Items (Loss)</t>
  </si>
  <si>
    <t>2008 Municipal Population:</t>
  </si>
  <si>
    <t>Local Fiscal Year Ended September 30, 2013</t>
  </si>
  <si>
    <t>Other Physical Environment</t>
  </si>
  <si>
    <t>Special Recreation Facilities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</si>
  <si>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</si>
  <si>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</si>
  <si>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</si>
  <si>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</si>
  <si>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</si>
  <si>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</si>
  <si>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</si>
  <si>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</si>
  <si>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</si>
  <si>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</si>
  <si>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</si>
  <si>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</si>
  <si>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</si>
  <si>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Electric Utility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</si>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</sst>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95</v>
      </c>
      <c r="N4" s="32" t="s">
        <v>5</v>
      </c>
      <c r="O4" s="32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37288958</v>
      </c>
      <c r="E5" s="24">
        <f t="shared" ref="E5:N5" si="0">SUM(E6:E14)</f>
        <v>9892925</v>
      </c>
      <c r="F5" s="24">
        <f t="shared" si="0"/>
        <v>7989533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25672707</v>
      </c>
      <c r="K5" s="24">
        <f t="shared" si="0"/>
        <v>18525400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99369523</v>
      </c>
      <c r="P5" s="30">
        <f t="shared" ref="P5:P32" si="1">(O5/P$34)</f>
        <v>1201.3628043620186</v>
      </c>
      <c r="Q5" s="6"/>
    </row>
    <row r="6" spans="1:134">
      <c r="A6" s="12"/>
      <c r="B6" s="42">
        <v>511</v>
      </c>
      <c r="C6" s="19" t="s">
        <v>19</v>
      </c>
      <c r="D6" s="46">
        <v>616416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616416</v>
      </c>
      <c r="P6" s="47">
        <f t="shared" si="1"/>
        <v>7.4523780738448151</v>
      </c>
      <c r="Q6" s="9"/>
    </row>
    <row r="7" spans="1:134">
      <c r="A7" s="12"/>
      <c r="B7" s="42">
        <v>512</v>
      </c>
      <c r="C7" s="19" t="s">
        <v>20</v>
      </c>
      <c r="D7" s="46">
        <v>16902100</v>
      </c>
      <c r="E7" s="46">
        <v>8520882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25422982</v>
      </c>
      <c r="P7" s="47">
        <f t="shared" si="1"/>
        <v>307.36008414536838</v>
      </c>
      <c r="Q7" s="9"/>
    </row>
    <row r="8" spans="1:134">
      <c r="A8" s="12"/>
      <c r="B8" s="42">
        <v>513</v>
      </c>
      <c r="C8" s="19" t="s">
        <v>21</v>
      </c>
      <c r="D8" s="46">
        <v>2771827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14278891</v>
      </c>
      <c r="K8" s="46">
        <v>1152763</v>
      </c>
      <c r="L8" s="46">
        <v>0</v>
      </c>
      <c r="M8" s="46">
        <v>0</v>
      </c>
      <c r="N8" s="46">
        <v>0</v>
      </c>
      <c r="O8" s="46">
        <f t="shared" si="2"/>
        <v>18203481</v>
      </c>
      <c r="P8" s="47">
        <f t="shared" si="1"/>
        <v>220.07738714123366</v>
      </c>
      <c r="Q8" s="9"/>
    </row>
    <row r="9" spans="1:134">
      <c r="A9" s="12"/>
      <c r="B9" s="42">
        <v>514</v>
      </c>
      <c r="C9" s="19" t="s">
        <v>22</v>
      </c>
      <c r="D9" s="46">
        <v>858298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858298</v>
      </c>
      <c r="P9" s="47">
        <f t="shared" si="1"/>
        <v>10.376695601711923</v>
      </c>
      <c r="Q9" s="9"/>
    </row>
    <row r="10" spans="1:134">
      <c r="A10" s="12"/>
      <c r="B10" s="42">
        <v>515</v>
      </c>
      <c r="C10" s="19" t="s">
        <v>23</v>
      </c>
      <c r="D10" s="46">
        <v>2331149</v>
      </c>
      <c r="E10" s="46">
        <v>620010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2951159</v>
      </c>
      <c r="P10" s="47">
        <f t="shared" si="1"/>
        <v>35.679074884541919</v>
      </c>
      <c r="Q10" s="9"/>
    </row>
    <row r="11" spans="1:134">
      <c r="A11" s="12"/>
      <c r="B11" s="42">
        <v>516</v>
      </c>
      <c r="C11" s="19" t="s">
        <v>52</v>
      </c>
      <c r="D11" s="46">
        <v>0</v>
      </c>
      <c r="E11" s="46">
        <v>341001</v>
      </c>
      <c r="F11" s="46">
        <v>0</v>
      </c>
      <c r="G11" s="46">
        <v>0</v>
      </c>
      <c r="H11" s="46">
        <v>0</v>
      </c>
      <c r="I11" s="46">
        <v>0</v>
      </c>
      <c r="J11" s="46">
        <v>3434723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3775724</v>
      </c>
      <c r="P11" s="47">
        <f t="shared" si="1"/>
        <v>45.647943516212493</v>
      </c>
      <c r="Q11" s="9"/>
    </row>
    <row r="12" spans="1:134">
      <c r="A12" s="12"/>
      <c r="B12" s="42">
        <v>517</v>
      </c>
      <c r="C12" s="19" t="s">
        <v>53</v>
      </c>
      <c r="D12" s="46">
        <v>1231113</v>
      </c>
      <c r="E12" s="46">
        <v>411032</v>
      </c>
      <c r="F12" s="46">
        <v>7989533</v>
      </c>
      <c r="G12" s="46">
        <v>0</v>
      </c>
      <c r="H12" s="46">
        <v>0</v>
      </c>
      <c r="I12" s="46">
        <v>0</v>
      </c>
      <c r="J12" s="46">
        <v>10000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9641678</v>
      </c>
      <c r="P12" s="47">
        <f t="shared" si="1"/>
        <v>116.56645791522595</v>
      </c>
      <c r="Q12" s="9"/>
    </row>
    <row r="13" spans="1:134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17372637</v>
      </c>
      <c r="L13" s="46">
        <v>0</v>
      </c>
      <c r="M13" s="46">
        <v>0</v>
      </c>
      <c r="N13" s="46">
        <v>0</v>
      </c>
      <c r="O13" s="46">
        <f t="shared" si="2"/>
        <v>17372637</v>
      </c>
      <c r="P13" s="47">
        <f t="shared" si="1"/>
        <v>210.03260633024638</v>
      </c>
      <c r="Q13" s="9"/>
    </row>
    <row r="14" spans="1:134">
      <c r="A14" s="12"/>
      <c r="B14" s="42">
        <v>519</v>
      </c>
      <c r="C14" s="19" t="s">
        <v>24</v>
      </c>
      <c r="D14" s="46">
        <v>12578055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7949093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20527148</v>
      </c>
      <c r="P14" s="47">
        <f t="shared" si="1"/>
        <v>248.170176753633</v>
      </c>
      <c r="Q14" s="9"/>
    </row>
    <row r="15" spans="1:134" ht="15.75">
      <c r="A15" s="26" t="s">
        <v>25</v>
      </c>
      <c r="B15" s="27"/>
      <c r="C15" s="28"/>
      <c r="D15" s="29">
        <f t="shared" ref="D15:N15" si="3">SUM(D16:D18)</f>
        <v>46084950</v>
      </c>
      <c r="E15" s="29">
        <f t="shared" si="3"/>
        <v>7476671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53561621</v>
      </c>
      <c r="P15" s="41">
        <f t="shared" si="1"/>
        <v>647.55205890175785</v>
      </c>
      <c r="Q15" s="10"/>
    </row>
    <row r="16" spans="1:134">
      <c r="A16" s="12"/>
      <c r="B16" s="42">
        <v>521</v>
      </c>
      <c r="C16" s="19" t="s">
        <v>26</v>
      </c>
      <c r="D16" s="46">
        <v>28021000</v>
      </c>
      <c r="E16" s="46">
        <v>2436590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30457590</v>
      </c>
      <c r="P16" s="47">
        <f t="shared" si="1"/>
        <v>368.22774862780182</v>
      </c>
      <c r="Q16" s="9"/>
    </row>
    <row r="17" spans="1:120">
      <c r="A17" s="12"/>
      <c r="B17" s="42">
        <v>522</v>
      </c>
      <c r="C17" s="19" t="s">
        <v>27</v>
      </c>
      <c r="D17" s="46">
        <v>18063950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18063950</v>
      </c>
      <c r="P17" s="47">
        <f t="shared" si="1"/>
        <v>218.39047803273931</v>
      </c>
      <c r="Q17" s="9"/>
    </row>
    <row r="18" spans="1:120">
      <c r="A18" s="12"/>
      <c r="B18" s="42">
        <v>524</v>
      </c>
      <c r="C18" s="19" t="s">
        <v>28</v>
      </c>
      <c r="D18" s="46">
        <v>0</v>
      </c>
      <c r="E18" s="46">
        <v>5040081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5040081</v>
      </c>
      <c r="P18" s="47">
        <f t="shared" si="1"/>
        <v>60.93383224121672</v>
      </c>
      <c r="Q18" s="9"/>
    </row>
    <row r="19" spans="1:120" ht="15.75">
      <c r="A19" s="26" t="s">
        <v>29</v>
      </c>
      <c r="B19" s="27"/>
      <c r="C19" s="28"/>
      <c r="D19" s="29">
        <f t="shared" ref="D19:N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11967470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11967470</v>
      </c>
      <c r="P19" s="41">
        <f t="shared" si="1"/>
        <v>144.68493846265446</v>
      </c>
      <c r="Q19" s="10"/>
    </row>
    <row r="20" spans="1:120">
      <c r="A20" s="12"/>
      <c r="B20" s="42">
        <v>534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6706965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6">SUM(D20:N20)</f>
        <v>6706965</v>
      </c>
      <c r="P20" s="47">
        <f t="shared" si="1"/>
        <v>81.0862127330319</v>
      </c>
      <c r="Q20" s="9"/>
    </row>
    <row r="21" spans="1:120">
      <c r="A21" s="12"/>
      <c r="B21" s="42">
        <v>538</v>
      </c>
      <c r="C21" s="19" t="s">
        <v>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5260505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5260505</v>
      </c>
      <c r="P21" s="47">
        <f t="shared" si="1"/>
        <v>63.598725729622558</v>
      </c>
      <c r="Q21" s="9"/>
    </row>
    <row r="22" spans="1:120" ht="15.75">
      <c r="A22" s="26" t="s">
        <v>31</v>
      </c>
      <c r="B22" s="27"/>
      <c r="C22" s="28"/>
      <c r="D22" s="29">
        <f t="shared" ref="D22:N22" si="7">SUM(D23:D24)</f>
        <v>4590827</v>
      </c>
      <c r="E22" s="29">
        <f t="shared" si="7"/>
        <v>4668581</v>
      </c>
      <c r="F22" s="29">
        <f t="shared" si="7"/>
        <v>0</v>
      </c>
      <c r="G22" s="29">
        <f t="shared" si="7"/>
        <v>1945318</v>
      </c>
      <c r="H22" s="29">
        <f t="shared" si="7"/>
        <v>0</v>
      </c>
      <c r="I22" s="29">
        <f t="shared" si="7"/>
        <v>2751398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13956124</v>
      </c>
      <c r="P22" s="41">
        <f t="shared" si="1"/>
        <v>168.72747056121091</v>
      </c>
      <c r="Q22" s="10"/>
    </row>
    <row r="23" spans="1:120">
      <c r="A23" s="12"/>
      <c r="B23" s="42">
        <v>541</v>
      </c>
      <c r="C23" s="19" t="s">
        <v>32</v>
      </c>
      <c r="D23" s="46">
        <v>4590827</v>
      </c>
      <c r="E23" s="46">
        <v>4668581</v>
      </c>
      <c r="F23" s="46">
        <v>0</v>
      </c>
      <c r="G23" s="46">
        <v>1945318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11204726</v>
      </c>
      <c r="P23" s="47">
        <f t="shared" si="1"/>
        <v>135.4634765577774</v>
      </c>
      <c r="Q23" s="9"/>
    </row>
    <row r="24" spans="1:120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2751398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2751398</v>
      </c>
      <c r="P24" s="47">
        <f t="shared" si="1"/>
        <v>33.263994003433517</v>
      </c>
      <c r="Q24" s="9"/>
    </row>
    <row r="25" spans="1:120" ht="15.75">
      <c r="A25" s="26" t="s">
        <v>42</v>
      </c>
      <c r="B25" s="27"/>
      <c r="C25" s="28"/>
      <c r="D25" s="29">
        <f t="shared" ref="D25:N25" si="8">SUM(D26:D26)</f>
        <v>0</v>
      </c>
      <c r="E25" s="29">
        <f t="shared" si="8"/>
        <v>459525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459525</v>
      </c>
      <c r="P25" s="41">
        <f t="shared" si="1"/>
        <v>5.5555891384771625</v>
      </c>
      <c r="Q25" s="10"/>
    </row>
    <row r="26" spans="1:120">
      <c r="A26" s="43"/>
      <c r="B26" s="44">
        <v>559</v>
      </c>
      <c r="C26" s="45" t="s">
        <v>56</v>
      </c>
      <c r="D26" s="46">
        <v>0</v>
      </c>
      <c r="E26" s="46">
        <v>459525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459525</v>
      </c>
      <c r="P26" s="47">
        <f t="shared" si="1"/>
        <v>5.5555891384771625</v>
      </c>
      <c r="Q26" s="9"/>
    </row>
    <row r="27" spans="1:120" ht="15.75">
      <c r="A27" s="26" t="s">
        <v>34</v>
      </c>
      <c r="B27" s="27"/>
      <c r="C27" s="28"/>
      <c r="D27" s="29">
        <f t="shared" ref="D27:N27" si="9">SUM(D28:D29)</f>
        <v>8603218</v>
      </c>
      <c r="E27" s="29">
        <f t="shared" si="9"/>
        <v>51650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8654868</v>
      </c>
      <c r="P27" s="41">
        <f t="shared" si="1"/>
        <v>104.63607128176609</v>
      </c>
      <c r="Q27" s="9"/>
    </row>
    <row r="28" spans="1:120">
      <c r="A28" s="12"/>
      <c r="B28" s="42">
        <v>572</v>
      </c>
      <c r="C28" s="19" t="s">
        <v>35</v>
      </c>
      <c r="D28" s="46">
        <v>6938068</v>
      </c>
      <c r="E28" s="46">
        <v>51650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6989718</v>
      </c>
      <c r="P28" s="47">
        <f t="shared" si="1"/>
        <v>84.504654592934685</v>
      </c>
      <c r="Q28" s="9"/>
    </row>
    <row r="29" spans="1:120">
      <c r="A29" s="12"/>
      <c r="B29" s="42">
        <v>575</v>
      </c>
      <c r="C29" s="19" t="s">
        <v>64</v>
      </c>
      <c r="D29" s="46">
        <v>1665150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1665150</v>
      </c>
      <c r="P29" s="47">
        <f t="shared" si="1"/>
        <v>20.131416688831393</v>
      </c>
      <c r="Q29" s="9"/>
    </row>
    <row r="30" spans="1:120" ht="15.75">
      <c r="A30" s="26" t="s">
        <v>38</v>
      </c>
      <c r="B30" s="27"/>
      <c r="C30" s="28"/>
      <c r="D30" s="29">
        <f t="shared" ref="D30:N30" si="10">SUM(D31:D31)</f>
        <v>3722918</v>
      </c>
      <c r="E30" s="29">
        <f t="shared" si="10"/>
        <v>10384648</v>
      </c>
      <c r="F30" s="29">
        <f t="shared" si="10"/>
        <v>0</v>
      </c>
      <c r="G30" s="29">
        <f t="shared" si="10"/>
        <v>1479798</v>
      </c>
      <c r="H30" s="29">
        <f t="shared" si="10"/>
        <v>0</v>
      </c>
      <c r="I30" s="29">
        <f t="shared" si="10"/>
        <v>708549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16295913</v>
      </c>
      <c r="P30" s="41">
        <f t="shared" si="1"/>
        <v>197.01517276398192</v>
      </c>
      <c r="Q30" s="9"/>
    </row>
    <row r="31" spans="1:120" ht="15.75" thickBot="1">
      <c r="A31" s="12"/>
      <c r="B31" s="42">
        <v>581</v>
      </c>
      <c r="C31" s="19" t="s">
        <v>97</v>
      </c>
      <c r="D31" s="46">
        <v>3722918</v>
      </c>
      <c r="E31" s="46">
        <v>10384648</v>
      </c>
      <c r="F31" s="46">
        <v>0</v>
      </c>
      <c r="G31" s="46">
        <v>1479798</v>
      </c>
      <c r="H31" s="46">
        <v>0</v>
      </c>
      <c r="I31" s="46">
        <v>708549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16295913</v>
      </c>
      <c r="P31" s="47">
        <f t="shared" si="1"/>
        <v>197.01517276398192</v>
      </c>
      <c r="Q31" s="9"/>
    </row>
    <row r="32" spans="1:120" ht="16.5" thickBot="1">
      <c r="A32" s="13" t="s">
        <v>10</v>
      </c>
      <c r="B32" s="21"/>
      <c r="C32" s="20"/>
      <c r="D32" s="14">
        <f>SUM(D5,D15,D19,D22,D25,D27,D30)</f>
        <v>100290871</v>
      </c>
      <c r="E32" s="14">
        <f t="shared" ref="E32:N32" si="11">SUM(E5,E15,E19,E22,E25,E27,E30)</f>
        <v>32934000</v>
      </c>
      <c r="F32" s="14">
        <f t="shared" si="11"/>
        <v>7989533</v>
      </c>
      <c r="G32" s="14">
        <f t="shared" si="11"/>
        <v>3425116</v>
      </c>
      <c r="H32" s="14">
        <f t="shared" si="11"/>
        <v>0</v>
      </c>
      <c r="I32" s="14">
        <f t="shared" si="11"/>
        <v>15427417</v>
      </c>
      <c r="J32" s="14">
        <f t="shared" si="11"/>
        <v>25672707</v>
      </c>
      <c r="K32" s="14">
        <f t="shared" si="11"/>
        <v>18525400</v>
      </c>
      <c r="L32" s="14">
        <f t="shared" si="11"/>
        <v>0</v>
      </c>
      <c r="M32" s="14">
        <f t="shared" si="11"/>
        <v>0</v>
      </c>
      <c r="N32" s="14">
        <f t="shared" si="11"/>
        <v>0</v>
      </c>
      <c r="O32" s="14">
        <f>SUM(D32:N32)</f>
        <v>204265044</v>
      </c>
      <c r="P32" s="35">
        <f t="shared" si="1"/>
        <v>2469.534105471867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101</v>
      </c>
      <c r="N34" s="93"/>
      <c r="O34" s="93"/>
      <c r="P34" s="39">
        <v>82714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>SUM(D6:D14)</f>
        <v>13022000</v>
      </c>
      <c r="E5" s="59">
        <f t="shared" ref="E5:M5" si="0">SUM(E6:E14)</f>
        <v>2882000</v>
      </c>
      <c r="F5" s="59">
        <f t="shared" si="0"/>
        <v>4487000</v>
      </c>
      <c r="G5" s="59">
        <f t="shared" si="0"/>
        <v>48000</v>
      </c>
      <c r="H5" s="59">
        <f t="shared" si="0"/>
        <v>0</v>
      </c>
      <c r="I5" s="59">
        <f t="shared" si="0"/>
        <v>7000</v>
      </c>
      <c r="J5" s="59">
        <f t="shared" si="0"/>
        <v>13327000</v>
      </c>
      <c r="K5" s="59">
        <f t="shared" si="0"/>
        <v>9734000</v>
      </c>
      <c r="L5" s="59">
        <f t="shared" si="0"/>
        <v>0</v>
      </c>
      <c r="M5" s="59">
        <f t="shared" si="0"/>
        <v>0</v>
      </c>
      <c r="N5" s="60">
        <f>SUM(D5:M5)</f>
        <v>43507000</v>
      </c>
      <c r="O5" s="61">
        <f t="shared" ref="O5:O37" si="1">(N5/O$39)</f>
        <v>675.94189388642894</v>
      </c>
      <c r="P5" s="62"/>
    </row>
    <row r="6" spans="1:133">
      <c r="A6" s="64"/>
      <c r="B6" s="65">
        <v>511</v>
      </c>
      <c r="C6" s="66" t="s">
        <v>19</v>
      </c>
      <c r="D6" s="67">
        <v>360000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360000</v>
      </c>
      <c r="O6" s="68">
        <f t="shared" si="1"/>
        <v>5.5931018410626896</v>
      </c>
      <c r="P6" s="69"/>
    </row>
    <row r="7" spans="1:133">
      <c r="A7" s="64"/>
      <c r="B7" s="65">
        <v>512</v>
      </c>
      <c r="C7" s="66" t="s">
        <v>20</v>
      </c>
      <c r="D7" s="67">
        <v>1381000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4" si="2">SUM(D7:M7)</f>
        <v>1381000</v>
      </c>
      <c r="O7" s="68">
        <f t="shared" si="1"/>
        <v>21.455760118076594</v>
      </c>
      <c r="P7" s="69"/>
    </row>
    <row r="8" spans="1:133">
      <c r="A8" s="64"/>
      <c r="B8" s="65">
        <v>513</v>
      </c>
      <c r="C8" s="66" t="s">
        <v>21</v>
      </c>
      <c r="D8" s="67">
        <v>1718000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9522000</v>
      </c>
      <c r="K8" s="67">
        <v>1231000</v>
      </c>
      <c r="L8" s="67">
        <v>0</v>
      </c>
      <c r="M8" s="67">
        <v>0</v>
      </c>
      <c r="N8" s="67">
        <f t="shared" si="2"/>
        <v>12471000</v>
      </c>
      <c r="O8" s="68">
        <f t="shared" si="1"/>
        <v>193.75436961081334</v>
      </c>
      <c r="P8" s="69"/>
    </row>
    <row r="9" spans="1:133">
      <c r="A9" s="64"/>
      <c r="B9" s="65">
        <v>514</v>
      </c>
      <c r="C9" s="66" t="s">
        <v>22</v>
      </c>
      <c r="D9" s="67">
        <v>500000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500000</v>
      </c>
      <c r="O9" s="68">
        <f t="shared" si="1"/>
        <v>7.7681970014759578</v>
      </c>
      <c r="P9" s="69"/>
    </row>
    <row r="10" spans="1:133">
      <c r="A10" s="64"/>
      <c r="B10" s="65">
        <v>515</v>
      </c>
      <c r="C10" s="66" t="s">
        <v>23</v>
      </c>
      <c r="D10" s="67">
        <v>1250000</v>
      </c>
      <c r="E10" s="67">
        <v>1013000</v>
      </c>
      <c r="F10" s="67">
        <v>0</v>
      </c>
      <c r="G10" s="67">
        <v>0</v>
      </c>
      <c r="H10" s="67">
        <v>0</v>
      </c>
      <c r="I10" s="67">
        <v>0</v>
      </c>
      <c r="J10" s="67">
        <v>1617000</v>
      </c>
      <c r="K10" s="67">
        <v>0</v>
      </c>
      <c r="L10" s="67">
        <v>0</v>
      </c>
      <c r="M10" s="67">
        <v>0</v>
      </c>
      <c r="N10" s="67">
        <f t="shared" si="2"/>
        <v>3880000</v>
      </c>
      <c r="O10" s="68">
        <f t="shared" si="1"/>
        <v>60.281208731453432</v>
      </c>
      <c r="P10" s="69"/>
    </row>
    <row r="11" spans="1:133">
      <c r="A11" s="64"/>
      <c r="B11" s="65">
        <v>516</v>
      </c>
      <c r="C11" s="66" t="s">
        <v>52</v>
      </c>
      <c r="D11" s="67">
        <v>0</v>
      </c>
      <c r="E11" s="67">
        <v>509000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509000</v>
      </c>
      <c r="O11" s="68">
        <f t="shared" si="1"/>
        <v>7.9080245475025244</v>
      </c>
      <c r="P11" s="69"/>
    </row>
    <row r="12" spans="1:133">
      <c r="A12" s="64"/>
      <c r="B12" s="65">
        <v>517</v>
      </c>
      <c r="C12" s="66" t="s">
        <v>53</v>
      </c>
      <c r="D12" s="67">
        <v>377000</v>
      </c>
      <c r="E12" s="67">
        <v>394000</v>
      </c>
      <c r="F12" s="67">
        <v>4487000</v>
      </c>
      <c r="G12" s="67">
        <v>0</v>
      </c>
      <c r="H12" s="67">
        <v>0</v>
      </c>
      <c r="I12" s="67">
        <v>7000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5265000</v>
      </c>
      <c r="O12" s="68">
        <f t="shared" si="1"/>
        <v>81.799114425541831</v>
      </c>
      <c r="P12" s="69"/>
    </row>
    <row r="13" spans="1:133">
      <c r="A13" s="64"/>
      <c r="B13" s="65">
        <v>518</v>
      </c>
      <c r="C13" s="66" t="s">
        <v>54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8503000</v>
      </c>
      <c r="L13" s="67">
        <v>0</v>
      </c>
      <c r="M13" s="67">
        <v>0</v>
      </c>
      <c r="N13" s="67">
        <f t="shared" si="2"/>
        <v>8503000</v>
      </c>
      <c r="O13" s="68">
        <f t="shared" si="1"/>
        <v>132.10595820710014</v>
      </c>
      <c r="P13" s="69"/>
    </row>
    <row r="14" spans="1:133">
      <c r="A14" s="64"/>
      <c r="B14" s="65">
        <v>519</v>
      </c>
      <c r="C14" s="66" t="s">
        <v>67</v>
      </c>
      <c r="D14" s="67">
        <v>7436000</v>
      </c>
      <c r="E14" s="67">
        <v>966000</v>
      </c>
      <c r="F14" s="67">
        <v>0</v>
      </c>
      <c r="G14" s="67">
        <v>48000</v>
      </c>
      <c r="H14" s="67">
        <v>0</v>
      </c>
      <c r="I14" s="67">
        <v>0</v>
      </c>
      <c r="J14" s="67">
        <v>2188000</v>
      </c>
      <c r="K14" s="67">
        <v>0</v>
      </c>
      <c r="L14" s="67">
        <v>0</v>
      </c>
      <c r="M14" s="67">
        <v>0</v>
      </c>
      <c r="N14" s="67">
        <f t="shared" si="2"/>
        <v>10638000</v>
      </c>
      <c r="O14" s="68">
        <f t="shared" si="1"/>
        <v>165.27615940340246</v>
      </c>
      <c r="P14" s="69"/>
    </row>
    <row r="15" spans="1:133" ht="15.75">
      <c r="A15" s="70" t="s">
        <v>25</v>
      </c>
      <c r="B15" s="71"/>
      <c r="C15" s="72"/>
      <c r="D15" s="73">
        <f t="shared" ref="D15:M15" si="3">SUM(D16:D18)</f>
        <v>29507000</v>
      </c>
      <c r="E15" s="73">
        <f t="shared" si="3"/>
        <v>1283000</v>
      </c>
      <c r="F15" s="73">
        <f t="shared" si="3"/>
        <v>0</v>
      </c>
      <c r="G15" s="73">
        <f t="shared" si="3"/>
        <v>0</v>
      </c>
      <c r="H15" s="73">
        <f t="shared" si="3"/>
        <v>0</v>
      </c>
      <c r="I15" s="73">
        <f t="shared" si="3"/>
        <v>0</v>
      </c>
      <c r="J15" s="73">
        <f t="shared" si="3"/>
        <v>0</v>
      </c>
      <c r="K15" s="73">
        <f t="shared" si="3"/>
        <v>0</v>
      </c>
      <c r="L15" s="73">
        <f t="shared" si="3"/>
        <v>0</v>
      </c>
      <c r="M15" s="73">
        <f t="shared" si="3"/>
        <v>0</v>
      </c>
      <c r="N15" s="74">
        <f t="shared" ref="N15:N22" si="4">SUM(D15:M15)</f>
        <v>30790000</v>
      </c>
      <c r="O15" s="75">
        <f t="shared" si="1"/>
        <v>478.36557135088947</v>
      </c>
      <c r="P15" s="76"/>
    </row>
    <row r="16" spans="1:133">
      <c r="A16" s="64"/>
      <c r="B16" s="65">
        <v>521</v>
      </c>
      <c r="C16" s="66" t="s">
        <v>26</v>
      </c>
      <c r="D16" s="67">
        <v>18732000</v>
      </c>
      <c r="E16" s="67">
        <v>390000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19122000</v>
      </c>
      <c r="O16" s="68">
        <f t="shared" si="1"/>
        <v>297.08692612444651</v>
      </c>
      <c r="P16" s="69"/>
    </row>
    <row r="17" spans="1:16">
      <c r="A17" s="64"/>
      <c r="B17" s="65">
        <v>522</v>
      </c>
      <c r="C17" s="66" t="s">
        <v>27</v>
      </c>
      <c r="D17" s="67">
        <v>10775000</v>
      </c>
      <c r="E17" s="67">
        <v>182000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10957000</v>
      </c>
      <c r="O17" s="68">
        <f t="shared" si="1"/>
        <v>170.23226909034412</v>
      </c>
      <c r="P17" s="69"/>
    </row>
    <row r="18" spans="1:16">
      <c r="A18" s="64"/>
      <c r="B18" s="65">
        <v>524</v>
      </c>
      <c r="C18" s="66" t="s">
        <v>28</v>
      </c>
      <c r="D18" s="67">
        <v>0</v>
      </c>
      <c r="E18" s="67">
        <v>711000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711000</v>
      </c>
      <c r="O18" s="68">
        <f t="shared" si="1"/>
        <v>11.046376136098811</v>
      </c>
      <c r="P18" s="69"/>
    </row>
    <row r="19" spans="1:16" ht="15.75">
      <c r="A19" s="70" t="s">
        <v>29</v>
      </c>
      <c r="B19" s="71"/>
      <c r="C19" s="72"/>
      <c r="D19" s="73">
        <f t="shared" ref="D19:M19" si="5">SUM(D20:D22)</f>
        <v>91000</v>
      </c>
      <c r="E19" s="73">
        <f t="shared" si="5"/>
        <v>0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7646000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7737000</v>
      </c>
      <c r="O19" s="75">
        <f t="shared" si="1"/>
        <v>120.20508040083897</v>
      </c>
      <c r="P19" s="76"/>
    </row>
    <row r="20" spans="1:16">
      <c r="A20" s="64"/>
      <c r="B20" s="65">
        <v>534</v>
      </c>
      <c r="C20" s="66" t="s">
        <v>68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4100000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4100000</v>
      </c>
      <c r="O20" s="68">
        <f t="shared" si="1"/>
        <v>63.699215412102852</v>
      </c>
      <c r="P20" s="69"/>
    </row>
    <row r="21" spans="1:16">
      <c r="A21" s="64"/>
      <c r="B21" s="65">
        <v>538</v>
      </c>
      <c r="C21" s="66" t="s">
        <v>69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3546000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3546000</v>
      </c>
      <c r="O21" s="68">
        <f t="shared" si="1"/>
        <v>55.092053134467491</v>
      </c>
      <c r="P21" s="69"/>
    </row>
    <row r="22" spans="1:16">
      <c r="A22" s="64"/>
      <c r="B22" s="65">
        <v>539</v>
      </c>
      <c r="C22" s="66" t="s">
        <v>63</v>
      </c>
      <c r="D22" s="67">
        <v>91000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91000</v>
      </c>
      <c r="O22" s="68">
        <f t="shared" si="1"/>
        <v>1.4138118542686242</v>
      </c>
      <c r="P22" s="69"/>
    </row>
    <row r="23" spans="1:16" ht="15.75">
      <c r="A23" s="70" t="s">
        <v>31</v>
      </c>
      <c r="B23" s="71"/>
      <c r="C23" s="72"/>
      <c r="D23" s="73">
        <f t="shared" ref="D23:M23" si="6">SUM(D24:D25)</f>
        <v>4785000</v>
      </c>
      <c r="E23" s="73">
        <f t="shared" si="6"/>
        <v>11397000</v>
      </c>
      <c r="F23" s="73">
        <f t="shared" si="6"/>
        <v>0</v>
      </c>
      <c r="G23" s="73">
        <f t="shared" si="6"/>
        <v>702000</v>
      </c>
      <c r="H23" s="73">
        <f t="shared" si="6"/>
        <v>0</v>
      </c>
      <c r="I23" s="73">
        <f t="shared" si="6"/>
        <v>1231000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28" si="7">SUM(D23:M23)</f>
        <v>18115000</v>
      </c>
      <c r="O23" s="75">
        <f t="shared" si="1"/>
        <v>281.44177736347393</v>
      </c>
      <c r="P23" s="76"/>
    </row>
    <row r="24" spans="1:16">
      <c r="A24" s="64"/>
      <c r="B24" s="65">
        <v>541</v>
      </c>
      <c r="C24" s="66" t="s">
        <v>70</v>
      </c>
      <c r="D24" s="67">
        <v>4785000</v>
      </c>
      <c r="E24" s="67">
        <v>11397000</v>
      </c>
      <c r="F24" s="67">
        <v>0</v>
      </c>
      <c r="G24" s="67">
        <v>702000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16884000</v>
      </c>
      <c r="O24" s="68">
        <f t="shared" si="1"/>
        <v>262.31647634584016</v>
      </c>
      <c r="P24" s="69"/>
    </row>
    <row r="25" spans="1:16">
      <c r="A25" s="64"/>
      <c r="B25" s="65">
        <v>542</v>
      </c>
      <c r="C25" s="66" t="s">
        <v>33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1231000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1231000</v>
      </c>
      <c r="O25" s="68">
        <f t="shared" si="1"/>
        <v>19.125301017633806</v>
      </c>
      <c r="P25" s="69"/>
    </row>
    <row r="26" spans="1:16" ht="15.75">
      <c r="A26" s="70" t="s">
        <v>42</v>
      </c>
      <c r="B26" s="71"/>
      <c r="C26" s="72"/>
      <c r="D26" s="73">
        <f t="shared" ref="D26:M26" si="8">SUM(D27:D28)</f>
        <v>0</v>
      </c>
      <c r="E26" s="73">
        <f t="shared" si="8"/>
        <v>849000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849000</v>
      </c>
      <c r="O26" s="75">
        <f t="shared" si="1"/>
        <v>13.190398508506176</v>
      </c>
      <c r="P26" s="76"/>
    </row>
    <row r="27" spans="1:16">
      <c r="A27" s="64"/>
      <c r="B27" s="65">
        <v>554</v>
      </c>
      <c r="C27" s="66" t="s">
        <v>43</v>
      </c>
      <c r="D27" s="67">
        <v>0</v>
      </c>
      <c r="E27" s="67">
        <v>52000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52000</v>
      </c>
      <c r="O27" s="68">
        <f t="shared" si="1"/>
        <v>0.80789248815349957</v>
      </c>
      <c r="P27" s="69"/>
    </row>
    <row r="28" spans="1:16">
      <c r="A28" s="64"/>
      <c r="B28" s="65">
        <v>559</v>
      </c>
      <c r="C28" s="66" t="s">
        <v>56</v>
      </c>
      <c r="D28" s="67">
        <v>0</v>
      </c>
      <c r="E28" s="67">
        <v>797000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797000</v>
      </c>
      <c r="O28" s="68">
        <f t="shared" si="1"/>
        <v>12.382506020352675</v>
      </c>
      <c r="P28" s="69"/>
    </row>
    <row r="29" spans="1:16" ht="15.75">
      <c r="A29" s="70" t="s">
        <v>34</v>
      </c>
      <c r="B29" s="71"/>
      <c r="C29" s="72"/>
      <c r="D29" s="73">
        <f t="shared" ref="D29:M29" si="9">SUM(D30:D32)</f>
        <v>4732000</v>
      </c>
      <c r="E29" s="73">
        <f t="shared" si="9"/>
        <v>6258000</v>
      </c>
      <c r="F29" s="73">
        <f t="shared" si="9"/>
        <v>0</v>
      </c>
      <c r="G29" s="73">
        <f t="shared" si="9"/>
        <v>6082000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ref="N29:N37" si="10">SUM(D29:M29)</f>
        <v>17072000</v>
      </c>
      <c r="O29" s="75">
        <f t="shared" si="1"/>
        <v>265.23731841839509</v>
      </c>
      <c r="P29" s="69"/>
    </row>
    <row r="30" spans="1:16">
      <c r="A30" s="64"/>
      <c r="B30" s="65">
        <v>572</v>
      </c>
      <c r="C30" s="66" t="s">
        <v>71</v>
      </c>
      <c r="D30" s="67">
        <v>4137000</v>
      </c>
      <c r="E30" s="67">
        <v>1701000</v>
      </c>
      <c r="F30" s="67">
        <v>0</v>
      </c>
      <c r="G30" s="67">
        <v>6082000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11920000</v>
      </c>
      <c r="O30" s="68">
        <f t="shared" si="1"/>
        <v>185.19381651518682</v>
      </c>
      <c r="P30" s="69"/>
    </row>
    <row r="31" spans="1:16">
      <c r="A31" s="64"/>
      <c r="B31" s="65">
        <v>575</v>
      </c>
      <c r="C31" s="66" t="s">
        <v>72</v>
      </c>
      <c r="D31" s="67">
        <v>595000</v>
      </c>
      <c r="E31" s="67">
        <v>165000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760000</v>
      </c>
      <c r="O31" s="68">
        <f t="shared" si="1"/>
        <v>11.807659442243455</v>
      </c>
      <c r="P31" s="69"/>
    </row>
    <row r="32" spans="1:16">
      <c r="A32" s="64"/>
      <c r="B32" s="65">
        <v>578</v>
      </c>
      <c r="C32" s="66" t="s">
        <v>57</v>
      </c>
      <c r="D32" s="67">
        <v>0</v>
      </c>
      <c r="E32" s="67">
        <v>4392000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4392000</v>
      </c>
      <c r="O32" s="68">
        <f t="shared" si="1"/>
        <v>68.235842460964804</v>
      </c>
      <c r="P32" s="69"/>
    </row>
    <row r="33" spans="1:119" ht="15.75">
      <c r="A33" s="70" t="s">
        <v>73</v>
      </c>
      <c r="B33" s="71"/>
      <c r="C33" s="72"/>
      <c r="D33" s="73">
        <f t="shared" ref="D33:M33" si="11">SUM(D34:D36)</f>
        <v>1609000</v>
      </c>
      <c r="E33" s="73">
        <f t="shared" si="11"/>
        <v>7024000</v>
      </c>
      <c r="F33" s="73">
        <f t="shared" si="11"/>
        <v>0</v>
      </c>
      <c r="G33" s="73">
        <f t="shared" si="11"/>
        <v>1000</v>
      </c>
      <c r="H33" s="73">
        <f t="shared" si="11"/>
        <v>0</v>
      </c>
      <c r="I33" s="73">
        <f t="shared" si="11"/>
        <v>527000</v>
      </c>
      <c r="J33" s="73">
        <f t="shared" si="11"/>
        <v>2424000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11585000</v>
      </c>
      <c r="O33" s="75">
        <f t="shared" si="1"/>
        <v>179.98912452419793</v>
      </c>
      <c r="P33" s="69"/>
    </row>
    <row r="34" spans="1:119">
      <c r="A34" s="64"/>
      <c r="B34" s="65">
        <v>581</v>
      </c>
      <c r="C34" s="66" t="s">
        <v>74</v>
      </c>
      <c r="D34" s="67">
        <v>1609000</v>
      </c>
      <c r="E34" s="67">
        <v>5283000</v>
      </c>
      <c r="F34" s="67">
        <v>0</v>
      </c>
      <c r="G34" s="67">
        <v>1000</v>
      </c>
      <c r="H34" s="67">
        <v>0</v>
      </c>
      <c r="I34" s="67">
        <v>527000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7420000</v>
      </c>
      <c r="O34" s="68">
        <f t="shared" si="1"/>
        <v>115.28004350190321</v>
      </c>
      <c r="P34" s="69"/>
    </row>
    <row r="35" spans="1:119">
      <c r="A35" s="64"/>
      <c r="B35" s="65">
        <v>590</v>
      </c>
      <c r="C35" s="66" t="s">
        <v>75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2424000</v>
      </c>
      <c r="K35" s="67">
        <v>0</v>
      </c>
      <c r="L35" s="67">
        <v>0</v>
      </c>
      <c r="M35" s="67">
        <v>0</v>
      </c>
      <c r="N35" s="67">
        <f t="shared" si="10"/>
        <v>2424000</v>
      </c>
      <c r="O35" s="68">
        <f t="shared" si="1"/>
        <v>37.660219063155445</v>
      </c>
      <c r="P35" s="69"/>
    </row>
    <row r="36" spans="1:119" ht="15.75" thickBot="1">
      <c r="A36" s="64"/>
      <c r="B36" s="65">
        <v>593</v>
      </c>
      <c r="C36" s="66" t="s">
        <v>49</v>
      </c>
      <c r="D36" s="67">
        <v>0</v>
      </c>
      <c r="E36" s="67">
        <v>1741000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f t="shared" si="10"/>
        <v>1741000</v>
      </c>
      <c r="O36" s="68">
        <f t="shared" si="1"/>
        <v>27.048861959139284</v>
      </c>
      <c r="P36" s="69"/>
    </row>
    <row r="37" spans="1:119" ht="16.5" thickBot="1">
      <c r="A37" s="77" t="s">
        <v>10</v>
      </c>
      <c r="B37" s="78"/>
      <c r="C37" s="79"/>
      <c r="D37" s="80">
        <f>SUM(D5,D15,D19,D23,D26,D29,D33)</f>
        <v>53746000</v>
      </c>
      <c r="E37" s="80">
        <f t="shared" ref="E37:M37" si="12">SUM(E5,E15,E19,E23,E26,E29,E33)</f>
        <v>29693000</v>
      </c>
      <c r="F37" s="80">
        <f t="shared" si="12"/>
        <v>4487000</v>
      </c>
      <c r="G37" s="80">
        <f t="shared" si="12"/>
        <v>6833000</v>
      </c>
      <c r="H37" s="80">
        <f t="shared" si="12"/>
        <v>0</v>
      </c>
      <c r="I37" s="80">
        <f t="shared" si="12"/>
        <v>9411000</v>
      </c>
      <c r="J37" s="80">
        <f t="shared" si="12"/>
        <v>15751000</v>
      </c>
      <c r="K37" s="80">
        <f t="shared" si="12"/>
        <v>9734000</v>
      </c>
      <c r="L37" s="80">
        <f t="shared" si="12"/>
        <v>0</v>
      </c>
      <c r="M37" s="80">
        <f t="shared" si="12"/>
        <v>0</v>
      </c>
      <c r="N37" s="80">
        <f t="shared" si="10"/>
        <v>129655000</v>
      </c>
      <c r="O37" s="81">
        <f t="shared" si="1"/>
        <v>2014.3711644527305</v>
      </c>
      <c r="P37" s="62"/>
      <c r="Q37" s="82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U37" s="83"/>
      <c r="AV37" s="83"/>
      <c r="AW37" s="83"/>
      <c r="AX37" s="83"/>
      <c r="AY37" s="83"/>
      <c r="AZ37" s="83"/>
      <c r="BA37" s="83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</row>
    <row r="38" spans="1:119">
      <c r="A38" s="84"/>
      <c r="B38" s="85"/>
      <c r="C38" s="85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1:119">
      <c r="A39" s="88"/>
      <c r="B39" s="89"/>
      <c r="C39" s="89"/>
      <c r="D39" s="90"/>
      <c r="E39" s="90"/>
      <c r="F39" s="90"/>
      <c r="G39" s="90"/>
      <c r="H39" s="90"/>
      <c r="I39" s="90"/>
      <c r="J39" s="90"/>
      <c r="K39" s="90"/>
      <c r="L39" s="117" t="s">
        <v>76</v>
      </c>
      <c r="M39" s="117"/>
      <c r="N39" s="117"/>
      <c r="O39" s="91">
        <v>64365</v>
      </c>
    </row>
    <row r="40" spans="1:119">
      <c r="A40" s="118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20"/>
    </row>
    <row r="41" spans="1:119" ht="15.75" customHeight="1" thickBot="1">
      <c r="A41" s="121" t="s">
        <v>46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3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11280000</v>
      </c>
      <c r="E5" s="24">
        <f t="shared" ref="E5:M5" si="0">SUM(E6:E14)</f>
        <v>2292000</v>
      </c>
      <c r="F5" s="24">
        <f t="shared" si="0"/>
        <v>4353000</v>
      </c>
      <c r="G5" s="24">
        <f t="shared" si="0"/>
        <v>0</v>
      </c>
      <c r="H5" s="24">
        <f t="shared" si="0"/>
        <v>0</v>
      </c>
      <c r="I5" s="24">
        <f t="shared" si="0"/>
        <v>10000</v>
      </c>
      <c r="J5" s="24">
        <f t="shared" si="0"/>
        <v>12701000</v>
      </c>
      <c r="K5" s="24">
        <f t="shared" si="0"/>
        <v>9058000</v>
      </c>
      <c r="L5" s="24">
        <f t="shared" si="0"/>
        <v>0</v>
      </c>
      <c r="M5" s="24">
        <f t="shared" si="0"/>
        <v>0</v>
      </c>
      <c r="N5" s="25">
        <f>SUM(D5:M5)</f>
        <v>39694000</v>
      </c>
      <c r="O5" s="30">
        <f t="shared" ref="O5:O36" si="1">(N5/O$38)</f>
        <v>623.51167101253498</v>
      </c>
      <c r="P5" s="6"/>
    </row>
    <row r="6" spans="1:133">
      <c r="A6" s="12"/>
      <c r="B6" s="42">
        <v>511</v>
      </c>
      <c r="C6" s="19" t="s">
        <v>19</v>
      </c>
      <c r="D6" s="46">
        <v>661000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661000</v>
      </c>
      <c r="O6" s="47">
        <f t="shared" si="1"/>
        <v>10.38296000753982</v>
      </c>
      <c r="P6" s="9"/>
    </row>
    <row r="7" spans="1:133">
      <c r="A7" s="12"/>
      <c r="B7" s="42">
        <v>512</v>
      </c>
      <c r="C7" s="19" t="s">
        <v>20</v>
      </c>
      <c r="D7" s="46">
        <v>1140000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1140000</v>
      </c>
      <c r="O7" s="47">
        <f t="shared" si="1"/>
        <v>17.907071722534635</v>
      </c>
      <c r="P7" s="9"/>
    </row>
    <row r="8" spans="1:133">
      <c r="A8" s="12"/>
      <c r="B8" s="42">
        <v>513</v>
      </c>
      <c r="C8" s="19" t="s">
        <v>21</v>
      </c>
      <c r="D8" s="46">
        <v>1587000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10025000</v>
      </c>
      <c r="K8" s="46">
        <v>872000</v>
      </c>
      <c r="L8" s="46">
        <v>0</v>
      </c>
      <c r="M8" s="46">
        <v>0</v>
      </c>
      <c r="N8" s="46">
        <f t="shared" si="2"/>
        <v>12484000</v>
      </c>
      <c r="O8" s="47">
        <f t="shared" si="1"/>
        <v>196.09814331940561</v>
      </c>
      <c r="P8" s="9"/>
    </row>
    <row r="9" spans="1:133">
      <c r="A9" s="12"/>
      <c r="B9" s="42">
        <v>514</v>
      </c>
      <c r="C9" s="19" t="s">
        <v>22</v>
      </c>
      <c r="D9" s="46">
        <v>716000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716000</v>
      </c>
      <c r="O9" s="47">
        <f t="shared" si="1"/>
        <v>11.24689767836386</v>
      </c>
      <c r="P9" s="9"/>
    </row>
    <row r="10" spans="1:133">
      <c r="A10" s="12"/>
      <c r="B10" s="42">
        <v>515</v>
      </c>
      <c r="C10" s="19" t="s">
        <v>23</v>
      </c>
      <c r="D10" s="46">
        <v>1252000</v>
      </c>
      <c r="E10" s="46">
        <v>1322000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2574000</v>
      </c>
      <c r="O10" s="47">
        <f t="shared" si="1"/>
        <v>40.43228299456505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580000</v>
      </c>
      <c r="F11" s="46">
        <v>0</v>
      </c>
      <c r="G11" s="46">
        <v>0</v>
      </c>
      <c r="H11" s="46">
        <v>0</v>
      </c>
      <c r="I11" s="46">
        <v>0</v>
      </c>
      <c r="J11" s="46">
        <v>1765000</v>
      </c>
      <c r="K11" s="46">
        <v>0</v>
      </c>
      <c r="L11" s="46">
        <v>0</v>
      </c>
      <c r="M11" s="46">
        <v>0</v>
      </c>
      <c r="N11" s="46">
        <f t="shared" si="2"/>
        <v>2345000</v>
      </c>
      <c r="O11" s="47">
        <f t="shared" si="1"/>
        <v>36.835160692406774</v>
      </c>
      <c r="P11" s="9"/>
    </row>
    <row r="12" spans="1:133">
      <c r="A12" s="12"/>
      <c r="B12" s="42">
        <v>517</v>
      </c>
      <c r="C12" s="19" t="s">
        <v>53</v>
      </c>
      <c r="D12" s="46">
        <v>378000</v>
      </c>
      <c r="E12" s="46">
        <v>262000</v>
      </c>
      <c r="F12" s="46">
        <v>4353000</v>
      </c>
      <c r="G12" s="46">
        <v>0</v>
      </c>
      <c r="H12" s="46">
        <v>0</v>
      </c>
      <c r="I12" s="46">
        <v>10000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5003000</v>
      </c>
      <c r="O12" s="47">
        <f t="shared" si="1"/>
        <v>78.586912129684904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8186000</v>
      </c>
      <c r="L13" s="46">
        <v>0</v>
      </c>
      <c r="M13" s="46">
        <v>0</v>
      </c>
      <c r="N13" s="46">
        <f t="shared" si="2"/>
        <v>8186000</v>
      </c>
      <c r="O13" s="47">
        <f t="shared" si="1"/>
        <v>128.58534133391976</v>
      </c>
      <c r="P13" s="9"/>
    </row>
    <row r="14" spans="1:133">
      <c r="A14" s="12"/>
      <c r="B14" s="42">
        <v>519</v>
      </c>
      <c r="C14" s="19" t="s">
        <v>24</v>
      </c>
      <c r="D14" s="46">
        <v>5546000</v>
      </c>
      <c r="E14" s="46">
        <v>128000</v>
      </c>
      <c r="F14" s="46">
        <v>0</v>
      </c>
      <c r="G14" s="46">
        <v>0</v>
      </c>
      <c r="H14" s="46">
        <v>0</v>
      </c>
      <c r="I14" s="46">
        <v>0</v>
      </c>
      <c r="J14" s="46">
        <v>911000</v>
      </c>
      <c r="K14" s="46">
        <v>0</v>
      </c>
      <c r="L14" s="46">
        <v>0</v>
      </c>
      <c r="M14" s="46">
        <v>0</v>
      </c>
      <c r="N14" s="46">
        <f t="shared" si="2"/>
        <v>6585000</v>
      </c>
      <c r="O14" s="47">
        <f t="shared" si="1"/>
        <v>103.43690113411455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28743000</v>
      </c>
      <c r="E15" s="29">
        <f t="shared" si="3"/>
        <v>3271000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6" si="4">SUM(D15:M15)</f>
        <v>32014000</v>
      </c>
      <c r="O15" s="41">
        <f t="shared" si="1"/>
        <v>502.87455625019635</v>
      </c>
      <c r="P15" s="10"/>
    </row>
    <row r="16" spans="1:133">
      <c r="A16" s="12"/>
      <c r="B16" s="42">
        <v>521</v>
      </c>
      <c r="C16" s="19" t="s">
        <v>26</v>
      </c>
      <c r="D16" s="46">
        <v>17752000</v>
      </c>
      <c r="E16" s="46">
        <v>305000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18057000</v>
      </c>
      <c r="O16" s="47">
        <f t="shared" si="1"/>
        <v>283.63859131035781</v>
      </c>
      <c r="P16" s="9"/>
    </row>
    <row r="17" spans="1:16">
      <c r="A17" s="12"/>
      <c r="B17" s="42">
        <v>522</v>
      </c>
      <c r="C17" s="19" t="s">
        <v>27</v>
      </c>
      <c r="D17" s="46">
        <v>10991000</v>
      </c>
      <c r="E17" s="46">
        <v>2289000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13280000</v>
      </c>
      <c r="O17" s="47">
        <f t="shared" si="1"/>
        <v>208.60167760987716</v>
      </c>
      <c r="P17" s="9"/>
    </row>
    <row r="18" spans="1:16">
      <c r="A18" s="12"/>
      <c r="B18" s="42">
        <v>524</v>
      </c>
      <c r="C18" s="19" t="s">
        <v>28</v>
      </c>
      <c r="D18" s="46">
        <v>0</v>
      </c>
      <c r="E18" s="46">
        <v>677000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677000</v>
      </c>
      <c r="O18" s="47">
        <f t="shared" si="1"/>
        <v>10.634287329961358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101000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7173000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7274000</v>
      </c>
      <c r="O19" s="41">
        <f t="shared" si="1"/>
        <v>114.25968395589206</v>
      </c>
      <c r="P19" s="10"/>
    </row>
    <row r="20" spans="1:16">
      <c r="A20" s="12"/>
      <c r="B20" s="42">
        <v>534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3764000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3764000</v>
      </c>
      <c r="O20" s="47">
        <f t="shared" si="1"/>
        <v>59.124752599666991</v>
      </c>
      <c r="P20" s="9"/>
    </row>
    <row r="21" spans="1:16">
      <c r="A21" s="12"/>
      <c r="B21" s="42">
        <v>538</v>
      </c>
      <c r="C21" s="19" t="s">
        <v>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3409000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3409000</v>
      </c>
      <c r="O21" s="47">
        <f t="shared" si="1"/>
        <v>53.548427633439097</v>
      </c>
      <c r="P21" s="9"/>
    </row>
    <row r="22" spans="1:16">
      <c r="A22" s="12"/>
      <c r="B22" s="42">
        <v>539</v>
      </c>
      <c r="C22" s="19" t="s">
        <v>63</v>
      </c>
      <c r="D22" s="46">
        <v>101000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101000</v>
      </c>
      <c r="O22" s="47">
        <f t="shared" si="1"/>
        <v>1.5865037227859633</v>
      </c>
      <c r="P22" s="9"/>
    </row>
    <row r="23" spans="1:16" ht="15.75">
      <c r="A23" s="26" t="s">
        <v>31</v>
      </c>
      <c r="B23" s="27"/>
      <c r="C23" s="28"/>
      <c r="D23" s="29">
        <f t="shared" ref="D23:M23" si="6">SUM(D24:D25)</f>
        <v>4375000</v>
      </c>
      <c r="E23" s="29">
        <f t="shared" si="6"/>
        <v>3738000</v>
      </c>
      <c r="F23" s="29">
        <f t="shared" si="6"/>
        <v>0</v>
      </c>
      <c r="G23" s="29">
        <f t="shared" si="6"/>
        <v>994000</v>
      </c>
      <c r="H23" s="29">
        <f t="shared" si="6"/>
        <v>0</v>
      </c>
      <c r="I23" s="29">
        <f t="shared" si="6"/>
        <v>1247000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10354000</v>
      </c>
      <c r="O23" s="41">
        <f t="shared" si="1"/>
        <v>162.64019352203826</v>
      </c>
      <c r="P23" s="10"/>
    </row>
    <row r="24" spans="1:16">
      <c r="A24" s="12"/>
      <c r="B24" s="42">
        <v>541</v>
      </c>
      <c r="C24" s="19" t="s">
        <v>32</v>
      </c>
      <c r="D24" s="46">
        <v>4375000</v>
      </c>
      <c r="E24" s="46">
        <v>3738000</v>
      </c>
      <c r="F24" s="46">
        <v>0</v>
      </c>
      <c r="G24" s="46">
        <v>994000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9107000</v>
      </c>
      <c r="O24" s="47">
        <f t="shared" si="1"/>
        <v>143.05237033080959</v>
      </c>
      <c r="P24" s="9"/>
    </row>
    <row r="25" spans="1:16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1247000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1247000</v>
      </c>
      <c r="O25" s="47">
        <f t="shared" si="1"/>
        <v>19.587823191228676</v>
      </c>
      <c r="P25" s="9"/>
    </row>
    <row r="26" spans="1:16" ht="15.75">
      <c r="A26" s="26" t="s">
        <v>42</v>
      </c>
      <c r="B26" s="27"/>
      <c r="C26" s="28"/>
      <c r="D26" s="29">
        <f t="shared" ref="D26:M26" si="7">SUM(D27:D27)</f>
        <v>0</v>
      </c>
      <c r="E26" s="29">
        <f t="shared" si="7"/>
        <v>771000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771000</v>
      </c>
      <c r="O26" s="41">
        <f t="shared" si="1"/>
        <v>12.110835349187898</v>
      </c>
      <c r="P26" s="10"/>
    </row>
    <row r="27" spans="1:16">
      <c r="A27" s="43"/>
      <c r="B27" s="44">
        <v>559</v>
      </c>
      <c r="C27" s="45" t="s">
        <v>56</v>
      </c>
      <c r="D27" s="46">
        <v>0</v>
      </c>
      <c r="E27" s="46">
        <v>771000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771000</v>
      </c>
      <c r="O27" s="47">
        <f t="shared" si="1"/>
        <v>12.110835349187898</v>
      </c>
      <c r="P27" s="9"/>
    </row>
    <row r="28" spans="1:16" ht="15.75">
      <c r="A28" s="26" t="s">
        <v>34</v>
      </c>
      <c r="B28" s="27"/>
      <c r="C28" s="28"/>
      <c r="D28" s="29">
        <f t="shared" ref="D28:M28" si="8">SUM(D29:D31)</f>
        <v>5200000</v>
      </c>
      <c r="E28" s="29">
        <f t="shared" si="8"/>
        <v>9957000</v>
      </c>
      <c r="F28" s="29">
        <f t="shared" si="8"/>
        <v>0</v>
      </c>
      <c r="G28" s="29">
        <f t="shared" si="8"/>
        <v>1621000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16778000</v>
      </c>
      <c r="O28" s="41">
        <f t="shared" si="1"/>
        <v>263.54811347428608</v>
      </c>
      <c r="P28" s="9"/>
    </row>
    <row r="29" spans="1:16">
      <c r="A29" s="12"/>
      <c r="B29" s="42">
        <v>572</v>
      </c>
      <c r="C29" s="19" t="s">
        <v>35</v>
      </c>
      <c r="D29" s="46">
        <v>4377000</v>
      </c>
      <c r="E29" s="46">
        <v>6199000</v>
      </c>
      <c r="F29" s="46">
        <v>0</v>
      </c>
      <c r="G29" s="46">
        <v>1621000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12197000</v>
      </c>
      <c r="O29" s="47">
        <f t="shared" si="1"/>
        <v>191.58995947346926</v>
      </c>
      <c r="P29" s="9"/>
    </row>
    <row r="30" spans="1:16">
      <c r="A30" s="12"/>
      <c r="B30" s="42">
        <v>575</v>
      </c>
      <c r="C30" s="19" t="s">
        <v>64</v>
      </c>
      <c r="D30" s="46">
        <v>823000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823000</v>
      </c>
      <c r="O30" s="47">
        <f t="shared" si="1"/>
        <v>12.927649147057899</v>
      </c>
      <c r="P30" s="9"/>
    </row>
    <row r="31" spans="1:16">
      <c r="A31" s="12"/>
      <c r="B31" s="42">
        <v>578</v>
      </c>
      <c r="C31" s="19" t="s">
        <v>57</v>
      </c>
      <c r="D31" s="46">
        <v>0</v>
      </c>
      <c r="E31" s="46">
        <v>3758000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3758000</v>
      </c>
      <c r="O31" s="47">
        <f t="shared" si="1"/>
        <v>59.030504853758913</v>
      </c>
      <c r="P31" s="9"/>
    </row>
    <row r="32" spans="1:16" ht="15.75">
      <c r="A32" s="26" t="s">
        <v>38</v>
      </c>
      <c r="B32" s="27"/>
      <c r="C32" s="28"/>
      <c r="D32" s="29">
        <f t="shared" ref="D32:M32" si="9">SUM(D33:D35)</f>
        <v>1288000</v>
      </c>
      <c r="E32" s="29">
        <f t="shared" si="9"/>
        <v>8332000</v>
      </c>
      <c r="F32" s="29">
        <f t="shared" si="9"/>
        <v>0</v>
      </c>
      <c r="G32" s="29">
        <f t="shared" si="9"/>
        <v>138000</v>
      </c>
      <c r="H32" s="29">
        <f t="shared" si="9"/>
        <v>0</v>
      </c>
      <c r="I32" s="29">
        <f t="shared" si="9"/>
        <v>566000</v>
      </c>
      <c r="J32" s="29">
        <f t="shared" si="9"/>
        <v>1973000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12297000</v>
      </c>
      <c r="O32" s="41">
        <f t="shared" si="1"/>
        <v>193.16075523860388</v>
      </c>
      <c r="P32" s="9"/>
    </row>
    <row r="33" spans="1:119">
      <c r="A33" s="12"/>
      <c r="B33" s="42">
        <v>581</v>
      </c>
      <c r="C33" s="19" t="s">
        <v>36</v>
      </c>
      <c r="D33" s="46">
        <v>1288000</v>
      </c>
      <c r="E33" s="46">
        <v>7344000</v>
      </c>
      <c r="F33" s="46">
        <v>0</v>
      </c>
      <c r="G33" s="46">
        <v>138000</v>
      </c>
      <c r="H33" s="46">
        <v>0</v>
      </c>
      <c r="I33" s="46">
        <v>566000</v>
      </c>
      <c r="J33" s="46">
        <v>193000</v>
      </c>
      <c r="K33" s="46">
        <v>0</v>
      </c>
      <c r="L33" s="46">
        <v>0</v>
      </c>
      <c r="M33" s="46">
        <v>0</v>
      </c>
      <c r="N33" s="46">
        <f t="shared" si="4"/>
        <v>9529000</v>
      </c>
      <c r="O33" s="47">
        <f t="shared" si="1"/>
        <v>149.68112845967767</v>
      </c>
      <c r="P33" s="9"/>
    </row>
    <row r="34" spans="1:119">
      <c r="A34" s="12"/>
      <c r="B34" s="42">
        <v>590</v>
      </c>
      <c r="C34" s="19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1780000</v>
      </c>
      <c r="K34" s="46">
        <v>0</v>
      </c>
      <c r="L34" s="46">
        <v>0</v>
      </c>
      <c r="M34" s="46">
        <v>0</v>
      </c>
      <c r="N34" s="46">
        <f t="shared" si="4"/>
        <v>1780000</v>
      </c>
      <c r="O34" s="47">
        <f t="shared" si="1"/>
        <v>27.960164619396185</v>
      </c>
      <c r="P34" s="9"/>
    </row>
    <row r="35" spans="1:119" ht="15.75" thickBot="1">
      <c r="A35" s="12"/>
      <c r="B35" s="42">
        <v>593</v>
      </c>
      <c r="C35" s="19" t="s">
        <v>49</v>
      </c>
      <c r="D35" s="46">
        <v>0</v>
      </c>
      <c r="E35" s="46">
        <v>988000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988000</v>
      </c>
      <c r="O35" s="47">
        <f t="shared" si="1"/>
        <v>15.519462159530018</v>
      </c>
      <c r="P35" s="9"/>
    </row>
    <row r="36" spans="1:119" ht="16.5" thickBot="1">
      <c r="A36" s="13" t="s">
        <v>10</v>
      </c>
      <c r="B36" s="21"/>
      <c r="C36" s="20"/>
      <c r="D36" s="14">
        <f>SUM(D5,D15,D19,D23,D26,D28,D32)</f>
        <v>50987000</v>
      </c>
      <c r="E36" s="14">
        <f t="shared" ref="E36:M36" si="10">SUM(E5,E15,E19,E23,E26,E28,E32)</f>
        <v>28361000</v>
      </c>
      <c r="F36" s="14">
        <f t="shared" si="10"/>
        <v>4353000</v>
      </c>
      <c r="G36" s="14">
        <f t="shared" si="10"/>
        <v>2753000</v>
      </c>
      <c r="H36" s="14">
        <f t="shared" si="10"/>
        <v>0</v>
      </c>
      <c r="I36" s="14">
        <f t="shared" si="10"/>
        <v>8996000</v>
      </c>
      <c r="J36" s="14">
        <f t="shared" si="10"/>
        <v>14674000</v>
      </c>
      <c r="K36" s="14">
        <f t="shared" si="10"/>
        <v>9058000</v>
      </c>
      <c r="L36" s="14">
        <f t="shared" si="10"/>
        <v>0</v>
      </c>
      <c r="M36" s="14">
        <f t="shared" si="10"/>
        <v>0</v>
      </c>
      <c r="N36" s="14">
        <f t="shared" si="4"/>
        <v>119182000</v>
      </c>
      <c r="O36" s="35">
        <f t="shared" si="1"/>
        <v>1872.1058088027394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65</v>
      </c>
      <c r="M38" s="93"/>
      <c r="N38" s="93"/>
      <c r="O38" s="39">
        <v>63662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6023000</v>
      </c>
      <c r="E5" s="24">
        <f t="shared" ref="E5:M5" si="0">SUM(E6:E14)</f>
        <v>1867000</v>
      </c>
      <c r="F5" s="24">
        <f t="shared" si="0"/>
        <v>3649000</v>
      </c>
      <c r="G5" s="24">
        <f t="shared" si="0"/>
        <v>0</v>
      </c>
      <c r="H5" s="24">
        <f t="shared" si="0"/>
        <v>0</v>
      </c>
      <c r="I5" s="24">
        <f t="shared" si="0"/>
        <v>13000</v>
      </c>
      <c r="J5" s="24">
        <f t="shared" si="0"/>
        <v>11866000</v>
      </c>
      <c r="K5" s="24">
        <f t="shared" si="0"/>
        <v>7999000</v>
      </c>
      <c r="L5" s="24">
        <f t="shared" si="0"/>
        <v>0</v>
      </c>
      <c r="M5" s="24">
        <f t="shared" si="0"/>
        <v>0</v>
      </c>
      <c r="N5" s="25">
        <f>SUM(D5:M5)</f>
        <v>31417000</v>
      </c>
      <c r="O5" s="30">
        <f t="shared" ref="O5:O34" si="1">(N5/O$36)</f>
        <v>504.10769872597155</v>
      </c>
      <c r="P5" s="6"/>
    </row>
    <row r="6" spans="1:133">
      <c r="A6" s="12"/>
      <c r="B6" s="42">
        <v>511</v>
      </c>
      <c r="C6" s="19" t="s">
        <v>19</v>
      </c>
      <c r="D6" s="46">
        <v>619000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619000</v>
      </c>
      <c r="O6" s="47">
        <f t="shared" si="1"/>
        <v>9.9322871538140625</v>
      </c>
      <c r="P6" s="9"/>
    </row>
    <row r="7" spans="1:133">
      <c r="A7" s="12"/>
      <c r="B7" s="42">
        <v>512</v>
      </c>
      <c r="C7" s="19" t="s">
        <v>20</v>
      </c>
      <c r="D7" s="46">
        <v>1515000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1515000</v>
      </c>
      <c r="O7" s="47">
        <f t="shared" si="1"/>
        <v>24.309232694714549</v>
      </c>
      <c r="P7" s="9"/>
    </row>
    <row r="8" spans="1:133">
      <c r="A8" s="12"/>
      <c r="B8" s="42">
        <v>513</v>
      </c>
      <c r="C8" s="19" t="s">
        <v>21</v>
      </c>
      <c r="D8" s="46">
        <v>1545000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9332000</v>
      </c>
      <c r="K8" s="46">
        <v>865000</v>
      </c>
      <c r="L8" s="46">
        <v>0</v>
      </c>
      <c r="M8" s="46">
        <v>0</v>
      </c>
      <c r="N8" s="46">
        <f t="shared" si="2"/>
        <v>11742000</v>
      </c>
      <c r="O8" s="47">
        <f t="shared" si="1"/>
        <v>188.40858765764898</v>
      </c>
      <c r="P8" s="9"/>
    </row>
    <row r="9" spans="1:133">
      <c r="A9" s="12"/>
      <c r="B9" s="42">
        <v>514</v>
      </c>
      <c r="C9" s="19" t="s">
        <v>22</v>
      </c>
      <c r="D9" s="46">
        <v>487000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487000</v>
      </c>
      <c r="O9" s="47">
        <f t="shared" si="1"/>
        <v>7.8142549982349729</v>
      </c>
      <c r="P9" s="9"/>
    </row>
    <row r="10" spans="1:133">
      <c r="A10" s="12"/>
      <c r="B10" s="42">
        <v>515</v>
      </c>
      <c r="C10" s="19" t="s">
        <v>23</v>
      </c>
      <c r="D10" s="46">
        <v>1341000</v>
      </c>
      <c r="E10" s="46">
        <v>975000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2316000</v>
      </c>
      <c r="O10" s="47">
        <f t="shared" si="1"/>
        <v>37.16183691152402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806000</v>
      </c>
      <c r="F11" s="46">
        <v>0</v>
      </c>
      <c r="G11" s="46">
        <v>0</v>
      </c>
      <c r="H11" s="46">
        <v>0</v>
      </c>
      <c r="I11" s="46">
        <v>0</v>
      </c>
      <c r="J11" s="46">
        <v>1479000</v>
      </c>
      <c r="K11" s="46">
        <v>0</v>
      </c>
      <c r="L11" s="46">
        <v>0</v>
      </c>
      <c r="M11" s="46">
        <v>0</v>
      </c>
      <c r="N11" s="46">
        <f t="shared" si="2"/>
        <v>2285000</v>
      </c>
      <c r="O11" s="47">
        <f t="shared" si="1"/>
        <v>36.664420268925902</v>
      </c>
      <c r="P11" s="9"/>
    </row>
    <row r="12" spans="1:133">
      <c r="A12" s="12"/>
      <c r="B12" s="42">
        <v>517</v>
      </c>
      <c r="C12" s="19" t="s">
        <v>53</v>
      </c>
      <c r="D12" s="46">
        <v>0</v>
      </c>
      <c r="E12" s="46">
        <v>76000</v>
      </c>
      <c r="F12" s="46">
        <v>3616000</v>
      </c>
      <c r="G12" s="46">
        <v>0</v>
      </c>
      <c r="H12" s="46">
        <v>0</v>
      </c>
      <c r="I12" s="46">
        <v>13000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3705000</v>
      </c>
      <c r="O12" s="47">
        <f t="shared" si="1"/>
        <v>59.449311639549435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7134000</v>
      </c>
      <c r="L13" s="46">
        <v>0</v>
      </c>
      <c r="M13" s="46">
        <v>0</v>
      </c>
      <c r="N13" s="46">
        <f t="shared" si="2"/>
        <v>7134000</v>
      </c>
      <c r="O13" s="47">
        <f t="shared" si="1"/>
        <v>114.47001059016078</v>
      </c>
      <c r="P13" s="9"/>
    </row>
    <row r="14" spans="1:133">
      <c r="A14" s="12"/>
      <c r="B14" s="42">
        <v>519</v>
      </c>
      <c r="C14" s="19" t="s">
        <v>24</v>
      </c>
      <c r="D14" s="46">
        <v>516000</v>
      </c>
      <c r="E14" s="46">
        <v>10000</v>
      </c>
      <c r="F14" s="46">
        <v>33000</v>
      </c>
      <c r="G14" s="46">
        <v>0</v>
      </c>
      <c r="H14" s="46">
        <v>0</v>
      </c>
      <c r="I14" s="46">
        <v>0</v>
      </c>
      <c r="J14" s="46">
        <v>1055000</v>
      </c>
      <c r="K14" s="46">
        <v>0</v>
      </c>
      <c r="L14" s="46">
        <v>0</v>
      </c>
      <c r="M14" s="46">
        <v>0</v>
      </c>
      <c r="N14" s="46">
        <f t="shared" si="2"/>
        <v>1614000</v>
      </c>
      <c r="O14" s="47">
        <f t="shared" si="1"/>
        <v>25.897756811398864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27610000</v>
      </c>
      <c r="E15" s="29">
        <f t="shared" si="3"/>
        <v>1024000</v>
      </c>
      <c r="F15" s="29">
        <f t="shared" si="3"/>
        <v>0</v>
      </c>
      <c r="G15" s="29">
        <f t="shared" si="3"/>
        <v>7000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4" si="4">SUM(D15:M15)</f>
        <v>28641000</v>
      </c>
      <c r="O15" s="41">
        <f t="shared" si="1"/>
        <v>459.56484066621738</v>
      </c>
      <c r="P15" s="10"/>
    </row>
    <row r="16" spans="1:133">
      <c r="A16" s="12"/>
      <c r="B16" s="42">
        <v>521</v>
      </c>
      <c r="C16" s="19" t="s">
        <v>26</v>
      </c>
      <c r="D16" s="46">
        <v>17027000</v>
      </c>
      <c r="E16" s="46">
        <v>293000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17320000</v>
      </c>
      <c r="O16" s="47">
        <f t="shared" si="1"/>
        <v>277.91149192901383</v>
      </c>
      <c r="P16" s="9"/>
    </row>
    <row r="17" spans="1:16">
      <c r="A17" s="12"/>
      <c r="B17" s="42">
        <v>522</v>
      </c>
      <c r="C17" s="19" t="s">
        <v>27</v>
      </c>
      <c r="D17" s="46">
        <v>10583000</v>
      </c>
      <c r="E17" s="46">
        <v>141000</v>
      </c>
      <c r="F17" s="46">
        <v>0</v>
      </c>
      <c r="G17" s="46">
        <v>7000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10731000</v>
      </c>
      <c r="O17" s="47">
        <f t="shared" si="1"/>
        <v>172.18638682969095</v>
      </c>
      <c r="P17" s="9"/>
    </row>
    <row r="18" spans="1:16">
      <c r="A18" s="12"/>
      <c r="B18" s="42">
        <v>524</v>
      </c>
      <c r="C18" s="19" t="s">
        <v>28</v>
      </c>
      <c r="D18" s="46">
        <v>0</v>
      </c>
      <c r="E18" s="46">
        <v>590000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590000</v>
      </c>
      <c r="O18" s="47">
        <f t="shared" si="1"/>
        <v>9.4669619075125961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SUM(D20:D21)</f>
        <v>0</v>
      </c>
      <c r="E19" s="29">
        <f t="shared" si="5"/>
        <v>29000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7153000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7182000</v>
      </c>
      <c r="O19" s="41">
        <f t="shared" si="1"/>
        <v>115.24020410128044</v>
      </c>
      <c r="P19" s="10"/>
    </row>
    <row r="20" spans="1:16">
      <c r="A20" s="12"/>
      <c r="B20" s="42">
        <v>534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3841000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3841000</v>
      </c>
      <c r="O20" s="47">
        <f t="shared" si="1"/>
        <v>61.631526587721829</v>
      </c>
      <c r="P20" s="9"/>
    </row>
    <row r="21" spans="1:16">
      <c r="A21" s="12"/>
      <c r="B21" s="42">
        <v>538</v>
      </c>
      <c r="C21" s="19" t="s">
        <v>55</v>
      </c>
      <c r="D21" s="46">
        <v>0</v>
      </c>
      <c r="E21" s="46">
        <v>29000</v>
      </c>
      <c r="F21" s="46">
        <v>0</v>
      </c>
      <c r="G21" s="46">
        <v>0</v>
      </c>
      <c r="H21" s="46">
        <v>0</v>
      </c>
      <c r="I21" s="46">
        <v>3312000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3341000</v>
      </c>
      <c r="O21" s="47">
        <f t="shared" si="1"/>
        <v>53.608677513558618</v>
      </c>
      <c r="P21" s="9"/>
    </row>
    <row r="22" spans="1:16" ht="15.75">
      <c r="A22" s="26" t="s">
        <v>31</v>
      </c>
      <c r="B22" s="27"/>
      <c r="C22" s="28"/>
      <c r="D22" s="29">
        <f t="shared" ref="D22:M22" si="6">SUM(D23:D24)</f>
        <v>3389000</v>
      </c>
      <c r="E22" s="29">
        <f t="shared" si="6"/>
        <v>3638000</v>
      </c>
      <c r="F22" s="29">
        <f t="shared" si="6"/>
        <v>0</v>
      </c>
      <c r="G22" s="29">
        <f t="shared" si="6"/>
        <v>268000</v>
      </c>
      <c r="H22" s="29">
        <f t="shared" si="6"/>
        <v>0</v>
      </c>
      <c r="I22" s="29">
        <f t="shared" si="6"/>
        <v>1182000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8477000</v>
      </c>
      <c r="O22" s="41">
        <f t="shared" si="1"/>
        <v>136.01938320336319</v>
      </c>
      <c r="P22" s="10"/>
    </row>
    <row r="23" spans="1:16">
      <c r="A23" s="12"/>
      <c r="B23" s="42">
        <v>541</v>
      </c>
      <c r="C23" s="19" t="s">
        <v>32</v>
      </c>
      <c r="D23" s="46">
        <v>3389000</v>
      </c>
      <c r="E23" s="46">
        <v>3638000</v>
      </c>
      <c r="F23" s="46">
        <v>0</v>
      </c>
      <c r="G23" s="46">
        <v>268000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7295000</v>
      </c>
      <c r="O23" s="47">
        <f t="shared" si="1"/>
        <v>117.05336799204133</v>
      </c>
      <c r="P23" s="9"/>
    </row>
    <row r="24" spans="1:16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1182000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1182000</v>
      </c>
      <c r="O24" s="47">
        <f t="shared" si="1"/>
        <v>18.966015211321846</v>
      </c>
      <c r="P24" s="9"/>
    </row>
    <row r="25" spans="1:16" ht="15.75">
      <c r="A25" s="26" t="s">
        <v>42</v>
      </c>
      <c r="B25" s="27"/>
      <c r="C25" s="28"/>
      <c r="D25" s="29">
        <f t="shared" ref="D25:M25" si="7">SUM(D26:D26)</f>
        <v>0</v>
      </c>
      <c r="E25" s="29">
        <f t="shared" si="7"/>
        <v>504000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504000</v>
      </c>
      <c r="O25" s="41">
        <f t="shared" si="1"/>
        <v>8.0870318667565222</v>
      </c>
      <c r="P25" s="10"/>
    </row>
    <row r="26" spans="1:16">
      <c r="A26" s="43"/>
      <c r="B26" s="44">
        <v>559</v>
      </c>
      <c r="C26" s="45" t="s">
        <v>56</v>
      </c>
      <c r="D26" s="46">
        <v>0</v>
      </c>
      <c r="E26" s="46">
        <v>504000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504000</v>
      </c>
      <c r="O26" s="47">
        <f t="shared" si="1"/>
        <v>8.0870318667565222</v>
      </c>
      <c r="P26" s="9"/>
    </row>
    <row r="27" spans="1:16" ht="15.75">
      <c r="A27" s="26" t="s">
        <v>34</v>
      </c>
      <c r="B27" s="27"/>
      <c r="C27" s="28"/>
      <c r="D27" s="29">
        <f t="shared" ref="D27:M27" si="8">SUM(D28:D29)</f>
        <v>5199000</v>
      </c>
      <c r="E27" s="29">
        <f t="shared" si="8"/>
        <v>5011000</v>
      </c>
      <c r="F27" s="29">
        <f t="shared" si="8"/>
        <v>0</v>
      </c>
      <c r="G27" s="29">
        <f t="shared" si="8"/>
        <v>6186000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16396000</v>
      </c>
      <c r="O27" s="41">
        <f t="shared" si="1"/>
        <v>263.08526683996018</v>
      </c>
      <c r="P27" s="9"/>
    </row>
    <row r="28" spans="1:16">
      <c r="A28" s="12"/>
      <c r="B28" s="42">
        <v>572</v>
      </c>
      <c r="C28" s="19" t="s">
        <v>35</v>
      </c>
      <c r="D28" s="46">
        <v>5199000</v>
      </c>
      <c r="E28" s="46">
        <v>1530000</v>
      </c>
      <c r="F28" s="46">
        <v>0</v>
      </c>
      <c r="G28" s="46">
        <v>6186000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12915000</v>
      </c>
      <c r="O28" s="47">
        <f t="shared" si="1"/>
        <v>207.23019158563588</v>
      </c>
      <c r="P28" s="9"/>
    </row>
    <row r="29" spans="1:16">
      <c r="A29" s="12"/>
      <c r="B29" s="42">
        <v>578</v>
      </c>
      <c r="C29" s="19" t="s">
        <v>57</v>
      </c>
      <c r="D29" s="46">
        <v>0</v>
      </c>
      <c r="E29" s="46">
        <v>3481000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3481000</v>
      </c>
      <c r="O29" s="47">
        <f t="shared" si="1"/>
        <v>55.855075254324319</v>
      </c>
      <c r="P29" s="9"/>
    </row>
    <row r="30" spans="1:16" ht="15.75">
      <c r="A30" s="26" t="s">
        <v>38</v>
      </c>
      <c r="B30" s="27"/>
      <c r="C30" s="28"/>
      <c r="D30" s="29">
        <f t="shared" ref="D30:M30" si="9">SUM(D31:D33)</f>
        <v>5902000</v>
      </c>
      <c r="E30" s="29">
        <f t="shared" si="9"/>
        <v>8281000</v>
      </c>
      <c r="F30" s="29">
        <f t="shared" si="9"/>
        <v>0</v>
      </c>
      <c r="G30" s="29">
        <f t="shared" si="9"/>
        <v>26000</v>
      </c>
      <c r="H30" s="29">
        <f t="shared" si="9"/>
        <v>0</v>
      </c>
      <c r="I30" s="29">
        <f t="shared" si="9"/>
        <v>1276000</v>
      </c>
      <c r="J30" s="29">
        <f t="shared" si="9"/>
        <v>1863000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17348000</v>
      </c>
      <c r="O30" s="41">
        <f t="shared" si="1"/>
        <v>278.36077147716696</v>
      </c>
      <c r="P30" s="9"/>
    </row>
    <row r="31" spans="1:16">
      <c r="A31" s="12"/>
      <c r="B31" s="42">
        <v>581</v>
      </c>
      <c r="C31" s="19" t="s">
        <v>36</v>
      </c>
      <c r="D31" s="46">
        <v>1196000</v>
      </c>
      <c r="E31" s="46">
        <v>7364000</v>
      </c>
      <c r="F31" s="46">
        <v>0</v>
      </c>
      <c r="G31" s="46">
        <v>26000</v>
      </c>
      <c r="H31" s="46">
        <v>0</v>
      </c>
      <c r="I31" s="46">
        <v>1276000</v>
      </c>
      <c r="J31" s="46">
        <v>646000</v>
      </c>
      <c r="K31" s="46">
        <v>0</v>
      </c>
      <c r="L31" s="46">
        <v>0</v>
      </c>
      <c r="M31" s="46">
        <v>0</v>
      </c>
      <c r="N31" s="46">
        <f t="shared" si="4"/>
        <v>10508000</v>
      </c>
      <c r="O31" s="47">
        <f t="shared" si="1"/>
        <v>168.60819614261416</v>
      </c>
      <c r="P31" s="9"/>
    </row>
    <row r="32" spans="1:16">
      <c r="A32" s="12"/>
      <c r="B32" s="42">
        <v>590</v>
      </c>
      <c r="C32" s="19" t="s">
        <v>37</v>
      </c>
      <c r="D32" s="46">
        <v>4706000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1217000</v>
      </c>
      <c r="K32" s="46">
        <v>0</v>
      </c>
      <c r="L32" s="46">
        <v>0</v>
      </c>
      <c r="M32" s="46">
        <v>0</v>
      </c>
      <c r="N32" s="46">
        <f t="shared" si="4"/>
        <v>5923000</v>
      </c>
      <c r="O32" s="47">
        <f t="shared" si="1"/>
        <v>95.038670132537462</v>
      </c>
      <c r="P32" s="9"/>
    </row>
    <row r="33" spans="1:119" ht="15.75" thickBot="1">
      <c r="A33" s="12"/>
      <c r="B33" s="42">
        <v>593</v>
      </c>
      <c r="C33" s="19" t="s">
        <v>49</v>
      </c>
      <c r="D33" s="46">
        <v>0</v>
      </c>
      <c r="E33" s="46">
        <v>917000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917000</v>
      </c>
      <c r="O33" s="47">
        <f t="shared" si="1"/>
        <v>14.71390520201534</v>
      </c>
      <c r="P33" s="9"/>
    </row>
    <row r="34" spans="1:119" ht="16.5" thickBot="1">
      <c r="A34" s="13" t="s">
        <v>10</v>
      </c>
      <c r="B34" s="21"/>
      <c r="C34" s="20"/>
      <c r="D34" s="14">
        <f>SUM(D5,D15,D19,D22,D25,D27,D30)</f>
        <v>48123000</v>
      </c>
      <c r="E34" s="14">
        <f t="shared" ref="E34:M34" si="10">SUM(E5,E15,E19,E22,E25,E27,E30)</f>
        <v>20354000</v>
      </c>
      <c r="F34" s="14">
        <f t="shared" si="10"/>
        <v>3649000</v>
      </c>
      <c r="G34" s="14">
        <f t="shared" si="10"/>
        <v>6487000</v>
      </c>
      <c r="H34" s="14">
        <f t="shared" si="10"/>
        <v>0</v>
      </c>
      <c r="I34" s="14">
        <f t="shared" si="10"/>
        <v>9624000</v>
      </c>
      <c r="J34" s="14">
        <f t="shared" si="10"/>
        <v>13729000</v>
      </c>
      <c r="K34" s="14">
        <f t="shared" si="10"/>
        <v>7999000</v>
      </c>
      <c r="L34" s="14">
        <f t="shared" si="10"/>
        <v>0</v>
      </c>
      <c r="M34" s="14">
        <f t="shared" si="10"/>
        <v>0</v>
      </c>
      <c r="N34" s="14">
        <f t="shared" si="4"/>
        <v>109965000</v>
      </c>
      <c r="O34" s="35">
        <f t="shared" si="1"/>
        <v>1764.4651968807163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58</v>
      </c>
      <c r="M36" s="93"/>
      <c r="N36" s="93"/>
      <c r="O36" s="39">
        <v>62322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46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5040000</v>
      </c>
      <c r="E5" s="24">
        <f t="shared" si="0"/>
        <v>5891000</v>
      </c>
      <c r="F5" s="24">
        <f t="shared" si="0"/>
        <v>3868000</v>
      </c>
      <c r="G5" s="24">
        <f t="shared" si="0"/>
        <v>105000</v>
      </c>
      <c r="H5" s="24">
        <f t="shared" si="0"/>
        <v>0</v>
      </c>
      <c r="I5" s="24">
        <f t="shared" si="0"/>
        <v>0</v>
      </c>
      <c r="J5" s="24">
        <f t="shared" si="0"/>
        <v>9340000</v>
      </c>
      <c r="K5" s="24">
        <f t="shared" si="0"/>
        <v>7388000</v>
      </c>
      <c r="L5" s="24">
        <f t="shared" si="0"/>
        <v>0</v>
      </c>
      <c r="M5" s="24">
        <f t="shared" si="0"/>
        <v>0</v>
      </c>
      <c r="N5" s="25">
        <f t="shared" ref="N5:N30" si="1">SUM(D5:M5)</f>
        <v>31632000</v>
      </c>
      <c r="O5" s="30">
        <f t="shared" ref="O5:O30" si="2">(N5/O$32)</f>
        <v>523.92546583850935</v>
      </c>
      <c r="P5" s="6"/>
    </row>
    <row r="6" spans="1:133">
      <c r="A6" s="12"/>
      <c r="B6" s="42">
        <v>511</v>
      </c>
      <c r="C6" s="19" t="s">
        <v>19</v>
      </c>
      <c r="D6" s="46">
        <v>594000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594000</v>
      </c>
      <c r="O6" s="47">
        <f t="shared" si="2"/>
        <v>9.8385093167701871</v>
      </c>
      <c r="P6" s="9"/>
    </row>
    <row r="7" spans="1:133">
      <c r="A7" s="12"/>
      <c r="B7" s="42">
        <v>512</v>
      </c>
      <c r="C7" s="19" t="s">
        <v>20</v>
      </c>
      <c r="D7" s="46">
        <v>1022000</v>
      </c>
      <c r="E7" s="46">
        <v>4088000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7388000</v>
      </c>
      <c r="L7" s="46">
        <v>0</v>
      </c>
      <c r="M7" s="46">
        <v>0</v>
      </c>
      <c r="N7" s="46">
        <f t="shared" si="1"/>
        <v>12498000</v>
      </c>
      <c r="O7" s="47">
        <f t="shared" si="2"/>
        <v>207.00621118012421</v>
      </c>
      <c r="P7" s="9"/>
    </row>
    <row r="8" spans="1:133">
      <c r="A8" s="12"/>
      <c r="B8" s="42">
        <v>513</v>
      </c>
      <c r="C8" s="19" t="s">
        <v>21</v>
      </c>
      <c r="D8" s="46">
        <v>1525000</v>
      </c>
      <c r="E8" s="46">
        <v>3000</v>
      </c>
      <c r="F8" s="46">
        <v>0</v>
      </c>
      <c r="G8" s="46">
        <v>0</v>
      </c>
      <c r="H8" s="46">
        <v>0</v>
      </c>
      <c r="I8" s="46">
        <v>0</v>
      </c>
      <c r="J8" s="46">
        <v>9340000</v>
      </c>
      <c r="K8" s="46">
        <v>0</v>
      </c>
      <c r="L8" s="46">
        <v>0</v>
      </c>
      <c r="M8" s="46">
        <v>0</v>
      </c>
      <c r="N8" s="46">
        <f t="shared" si="1"/>
        <v>10868000</v>
      </c>
      <c r="O8" s="47">
        <f t="shared" si="2"/>
        <v>180.00828157349898</v>
      </c>
      <c r="P8" s="9"/>
    </row>
    <row r="9" spans="1:133">
      <c r="A9" s="12"/>
      <c r="B9" s="42">
        <v>514</v>
      </c>
      <c r="C9" s="19" t="s">
        <v>22</v>
      </c>
      <c r="D9" s="46">
        <v>570000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570000</v>
      </c>
      <c r="O9" s="47">
        <f t="shared" si="2"/>
        <v>9.4409937888198758</v>
      </c>
      <c r="P9" s="9"/>
    </row>
    <row r="10" spans="1:133">
      <c r="A10" s="12"/>
      <c r="B10" s="42">
        <v>515</v>
      </c>
      <c r="C10" s="19" t="s">
        <v>23</v>
      </c>
      <c r="D10" s="46">
        <v>1299000</v>
      </c>
      <c r="E10" s="46">
        <v>1710000</v>
      </c>
      <c r="F10" s="46">
        <v>106000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3115000</v>
      </c>
      <c r="O10" s="47">
        <f t="shared" si="2"/>
        <v>51.594202898550726</v>
      </c>
      <c r="P10" s="9"/>
    </row>
    <row r="11" spans="1:133">
      <c r="A11" s="12"/>
      <c r="B11" s="42">
        <v>519</v>
      </c>
      <c r="C11" s="19" t="s">
        <v>24</v>
      </c>
      <c r="D11" s="46">
        <v>30000</v>
      </c>
      <c r="E11" s="46">
        <v>90000</v>
      </c>
      <c r="F11" s="46">
        <v>3762000</v>
      </c>
      <c r="G11" s="46">
        <v>105000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3987000</v>
      </c>
      <c r="O11" s="47">
        <f t="shared" si="2"/>
        <v>66.037267080745337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27789000</v>
      </c>
      <c r="E12" s="29">
        <f t="shared" si="3"/>
        <v>954000</v>
      </c>
      <c r="F12" s="29">
        <f t="shared" si="3"/>
        <v>0</v>
      </c>
      <c r="G12" s="29">
        <f t="shared" si="3"/>
        <v>94000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28837000</v>
      </c>
      <c r="O12" s="41">
        <f t="shared" si="2"/>
        <v>477.63146997929607</v>
      </c>
      <c r="P12" s="10"/>
    </row>
    <row r="13" spans="1:133">
      <c r="A13" s="12"/>
      <c r="B13" s="42">
        <v>521</v>
      </c>
      <c r="C13" s="19" t="s">
        <v>26</v>
      </c>
      <c r="D13" s="46">
        <v>17273000</v>
      </c>
      <c r="E13" s="46">
        <v>317000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17590000</v>
      </c>
      <c r="O13" s="47">
        <f t="shared" si="2"/>
        <v>291.34575569358179</v>
      </c>
      <c r="P13" s="9"/>
    </row>
    <row r="14" spans="1:133">
      <c r="A14" s="12"/>
      <c r="B14" s="42">
        <v>522</v>
      </c>
      <c r="C14" s="19" t="s">
        <v>27</v>
      </c>
      <c r="D14" s="46">
        <v>10516000</v>
      </c>
      <c r="E14" s="46">
        <v>134000</v>
      </c>
      <c r="F14" s="46">
        <v>0</v>
      </c>
      <c r="G14" s="46">
        <v>94000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10744000</v>
      </c>
      <c r="O14" s="47">
        <f t="shared" si="2"/>
        <v>177.9544513457557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503000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503000</v>
      </c>
      <c r="O15" s="47">
        <f t="shared" si="2"/>
        <v>8.3312629399585916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3855000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3855000</v>
      </c>
      <c r="O16" s="41">
        <f t="shared" si="2"/>
        <v>63.850931677018636</v>
      </c>
      <c r="P16" s="10"/>
    </row>
    <row r="17" spans="1:119">
      <c r="A17" s="12"/>
      <c r="B17" s="42">
        <v>534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3855000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3855000</v>
      </c>
      <c r="O17" s="47">
        <f t="shared" si="2"/>
        <v>63.850931677018636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3530000</v>
      </c>
      <c r="E18" s="29">
        <f t="shared" si="5"/>
        <v>5818000</v>
      </c>
      <c r="F18" s="29">
        <f t="shared" si="5"/>
        <v>0</v>
      </c>
      <c r="G18" s="29">
        <f t="shared" si="5"/>
        <v>592000</v>
      </c>
      <c r="H18" s="29">
        <f t="shared" si="5"/>
        <v>0</v>
      </c>
      <c r="I18" s="29">
        <f t="shared" si="5"/>
        <v>4146000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14086000</v>
      </c>
      <c r="O18" s="41">
        <f t="shared" si="2"/>
        <v>233.30848861283644</v>
      </c>
      <c r="P18" s="10"/>
    </row>
    <row r="19" spans="1:119">
      <c r="A19" s="12"/>
      <c r="B19" s="42">
        <v>541</v>
      </c>
      <c r="C19" s="19" t="s">
        <v>32</v>
      </c>
      <c r="D19" s="46">
        <v>3530000</v>
      </c>
      <c r="E19" s="46">
        <v>5812000</v>
      </c>
      <c r="F19" s="46">
        <v>0</v>
      </c>
      <c r="G19" s="46">
        <v>592000</v>
      </c>
      <c r="H19" s="46">
        <v>0</v>
      </c>
      <c r="I19" s="46">
        <v>3085000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13019000</v>
      </c>
      <c r="O19" s="47">
        <f t="shared" si="2"/>
        <v>215.63561076604555</v>
      </c>
      <c r="P19" s="9"/>
    </row>
    <row r="20" spans="1:119">
      <c r="A20" s="12"/>
      <c r="B20" s="42">
        <v>542</v>
      </c>
      <c r="C20" s="19" t="s">
        <v>33</v>
      </c>
      <c r="D20" s="46">
        <v>0</v>
      </c>
      <c r="E20" s="46">
        <v>6000</v>
      </c>
      <c r="F20" s="46">
        <v>0</v>
      </c>
      <c r="G20" s="46">
        <v>0</v>
      </c>
      <c r="H20" s="46">
        <v>0</v>
      </c>
      <c r="I20" s="46">
        <v>1061000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1067000</v>
      </c>
      <c r="O20" s="47">
        <f t="shared" si="2"/>
        <v>17.67287784679089</v>
      </c>
      <c r="P20" s="9"/>
    </row>
    <row r="21" spans="1:119" ht="15.75">
      <c r="A21" s="26" t="s">
        <v>42</v>
      </c>
      <c r="B21" s="27"/>
      <c r="C21" s="28"/>
      <c r="D21" s="29">
        <f t="shared" ref="D21:M21" si="6">SUM(D22:D22)</f>
        <v>0</v>
      </c>
      <c r="E21" s="29">
        <f t="shared" si="6"/>
        <v>922000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922000</v>
      </c>
      <c r="O21" s="41">
        <f t="shared" si="2"/>
        <v>15.271221532091097</v>
      </c>
      <c r="P21" s="10"/>
    </row>
    <row r="22" spans="1:119">
      <c r="A22" s="43"/>
      <c r="B22" s="44">
        <v>554</v>
      </c>
      <c r="C22" s="45" t="s">
        <v>43</v>
      </c>
      <c r="D22" s="46">
        <v>0</v>
      </c>
      <c r="E22" s="46">
        <v>922000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922000</v>
      </c>
      <c r="O22" s="47">
        <f t="shared" si="2"/>
        <v>15.271221532091097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5141000</v>
      </c>
      <c r="E23" s="29">
        <f t="shared" si="7"/>
        <v>450000</v>
      </c>
      <c r="F23" s="29">
        <f t="shared" si="7"/>
        <v>0</v>
      </c>
      <c r="G23" s="29">
        <f t="shared" si="7"/>
        <v>5524000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11115000</v>
      </c>
      <c r="O23" s="41">
        <f t="shared" si="2"/>
        <v>184.09937888198758</v>
      </c>
      <c r="P23" s="9"/>
    </row>
    <row r="24" spans="1:119">
      <c r="A24" s="12"/>
      <c r="B24" s="42">
        <v>572</v>
      </c>
      <c r="C24" s="19" t="s">
        <v>35</v>
      </c>
      <c r="D24" s="46">
        <v>5141000</v>
      </c>
      <c r="E24" s="46">
        <v>450000</v>
      </c>
      <c r="F24" s="46">
        <v>0</v>
      </c>
      <c r="G24" s="46">
        <v>5524000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11115000</v>
      </c>
      <c r="O24" s="47">
        <f t="shared" si="2"/>
        <v>184.09937888198758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SUM(D26:D29)</f>
        <v>12873000</v>
      </c>
      <c r="E25" s="29">
        <f t="shared" si="8"/>
        <v>16208000</v>
      </c>
      <c r="F25" s="29">
        <f t="shared" si="8"/>
        <v>25189000</v>
      </c>
      <c r="G25" s="29">
        <f t="shared" si="8"/>
        <v>0</v>
      </c>
      <c r="H25" s="29">
        <f t="shared" si="8"/>
        <v>0</v>
      </c>
      <c r="I25" s="29">
        <f t="shared" si="8"/>
        <v>380000</v>
      </c>
      <c r="J25" s="29">
        <f t="shared" si="8"/>
        <v>1953000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56603000</v>
      </c>
      <c r="O25" s="41">
        <f t="shared" si="2"/>
        <v>937.52380952380952</v>
      </c>
      <c r="P25" s="9"/>
    </row>
    <row r="26" spans="1:119">
      <c r="A26" s="12"/>
      <c r="B26" s="42">
        <v>581</v>
      </c>
      <c r="C26" s="19" t="s">
        <v>36</v>
      </c>
      <c r="D26" s="46">
        <v>7418000</v>
      </c>
      <c r="E26" s="46">
        <v>14114000</v>
      </c>
      <c r="F26" s="46">
        <v>9089000</v>
      </c>
      <c r="G26" s="46">
        <v>0</v>
      </c>
      <c r="H26" s="46">
        <v>0</v>
      </c>
      <c r="I26" s="46">
        <v>380000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31001000</v>
      </c>
      <c r="O26" s="47">
        <f t="shared" si="2"/>
        <v>513.47412008281572</v>
      </c>
      <c r="P26" s="9"/>
    </row>
    <row r="27" spans="1:119">
      <c r="A27" s="12"/>
      <c r="B27" s="42">
        <v>585</v>
      </c>
      <c r="C27" s="19" t="s">
        <v>48</v>
      </c>
      <c r="D27" s="46">
        <v>0</v>
      </c>
      <c r="E27" s="46">
        <v>0</v>
      </c>
      <c r="F27" s="46">
        <v>16100000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16100000</v>
      </c>
      <c r="O27" s="47">
        <f t="shared" si="2"/>
        <v>266.66666666666669</v>
      </c>
      <c r="P27" s="9"/>
    </row>
    <row r="28" spans="1:119">
      <c r="A28" s="12"/>
      <c r="B28" s="42">
        <v>590</v>
      </c>
      <c r="C28" s="19" t="s">
        <v>37</v>
      </c>
      <c r="D28" s="46">
        <v>5455000</v>
      </c>
      <c r="E28" s="46">
        <v>1195000</v>
      </c>
      <c r="F28" s="46">
        <v>0</v>
      </c>
      <c r="G28" s="46">
        <v>0</v>
      </c>
      <c r="H28" s="46">
        <v>0</v>
      </c>
      <c r="I28" s="46">
        <v>0</v>
      </c>
      <c r="J28" s="46">
        <v>1953000</v>
      </c>
      <c r="K28" s="46">
        <v>0</v>
      </c>
      <c r="L28" s="46">
        <v>0</v>
      </c>
      <c r="M28" s="46">
        <v>0</v>
      </c>
      <c r="N28" s="46">
        <f t="shared" si="1"/>
        <v>8603000</v>
      </c>
      <c r="O28" s="47">
        <f t="shared" si="2"/>
        <v>142.49275362318841</v>
      </c>
      <c r="P28" s="9"/>
    </row>
    <row r="29" spans="1:119" ht="15.75" thickBot="1">
      <c r="A29" s="12"/>
      <c r="B29" s="42">
        <v>593</v>
      </c>
      <c r="C29" s="19" t="s">
        <v>49</v>
      </c>
      <c r="D29" s="46">
        <v>0</v>
      </c>
      <c r="E29" s="46">
        <v>899000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899000</v>
      </c>
      <c r="O29" s="47">
        <f t="shared" si="2"/>
        <v>14.890269151138716</v>
      </c>
      <c r="P29" s="9"/>
    </row>
    <row r="30" spans="1:119" ht="16.5" thickBot="1">
      <c r="A30" s="13" t="s">
        <v>10</v>
      </c>
      <c r="B30" s="21"/>
      <c r="C30" s="20"/>
      <c r="D30" s="14">
        <f>SUM(D5,D12,D16,D18,D21,D23,D25)</f>
        <v>54373000</v>
      </c>
      <c r="E30" s="14">
        <f t="shared" ref="E30:M30" si="9">SUM(E5,E12,E16,E18,E21,E23,E25)</f>
        <v>30243000</v>
      </c>
      <c r="F30" s="14">
        <f t="shared" si="9"/>
        <v>29057000</v>
      </c>
      <c r="G30" s="14">
        <f t="shared" si="9"/>
        <v>6315000</v>
      </c>
      <c r="H30" s="14">
        <f t="shared" si="9"/>
        <v>0</v>
      </c>
      <c r="I30" s="14">
        <f t="shared" si="9"/>
        <v>8381000</v>
      </c>
      <c r="J30" s="14">
        <f t="shared" si="9"/>
        <v>11293000</v>
      </c>
      <c r="K30" s="14">
        <f t="shared" si="9"/>
        <v>7388000</v>
      </c>
      <c r="L30" s="14">
        <f t="shared" si="9"/>
        <v>0</v>
      </c>
      <c r="M30" s="14">
        <f t="shared" si="9"/>
        <v>0</v>
      </c>
      <c r="N30" s="14">
        <f t="shared" si="1"/>
        <v>147050000</v>
      </c>
      <c r="O30" s="35">
        <f t="shared" si="2"/>
        <v>2435.6107660455486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50</v>
      </c>
      <c r="M32" s="93"/>
      <c r="N32" s="93"/>
      <c r="O32" s="39">
        <v>60375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46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8107000</v>
      </c>
      <c r="E5" s="24">
        <f t="shared" si="0"/>
        <v>6753000</v>
      </c>
      <c r="F5" s="24">
        <f t="shared" si="0"/>
        <v>4196000</v>
      </c>
      <c r="G5" s="24">
        <f t="shared" si="0"/>
        <v>185000</v>
      </c>
      <c r="H5" s="24">
        <f t="shared" si="0"/>
        <v>0</v>
      </c>
      <c r="I5" s="24">
        <f t="shared" si="0"/>
        <v>0</v>
      </c>
      <c r="J5" s="24">
        <f t="shared" si="0"/>
        <v>2759000</v>
      </c>
      <c r="K5" s="24">
        <f t="shared" si="0"/>
        <v>6067000</v>
      </c>
      <c r="L5" s="24">
        <f t="shared" si="0"/>
        <v>0</v>
      </c>
      <c r="M5" s="24">
        <f t="shared" si="0"/>
        <v>0</v>
      </c>
      <c r="N5" s="25">
        <f t="shared" ref="N5:N29" si="1">SUM(D5:M5)</f>
        <v>28067000</v>
      </c>
      <c r="O5" s="30">
        <f t="shared" ref="O5:O29" si="2">(N5/O$31)</f>
        <v>470.27579504708285</v>
      </c>
      <c r="P5" s="6"/>
    </row>
    <row r="6" spans="1:133">
      <c r="A6" s="12"/>
      <c r="B6" s="42">
        <v>511</v>
      </c>
      <c r="C6" s="19" t="s">
        <v>19</v>
      </c>
      <c r="D6" s="46">
        <v>596000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596000</v>
      </c>
      <c r="O6" s="47">
        <f t="shared" si="2"/>
        <v>9.9862605140578395</v>
      </c>
      <c r="P6" s="9"/>
    </row>
    <row r="7" spans="1:133">
      <c r="A7" s="12"/>
      <c r="B7" s="42">
        <v>512</v>
      </c>
      <c r="C7" s="19" t="s">
        <v>20</v>
      </c>
      <c r="D7" s="46">
        <v>1432000</v>
      </c>
      <c r="E7" s="46">
        <v>4127000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5559000</v>
      </c>
      <c r="O7" s="47">
        <f t="shared" si="2"/>
        <v>93.143661405448881</v>
      </c>
      <c r="P7" s="9"/>
    </row>
    <row r="8" spans="1:133">
      <c r="A8" s="12"/>
      <c r="B8" s="42">
        <v>513</v>
      </c>
      <c r="C8" s="19" t="s">
        <v>21</v>
      </c>
      <c r="D8" s="46">
        <v>1454000</v>
      </c>
      <c r="E8" s="46">
        <v>14000</v>
      </c>
      <c r="F8" s="46">
        <v>0</v>
      </c>
      <c r="G8" s="46">
        <v>0</v>
      </c>
      <c r="H8" s="46">
        <v>0</v>
      </c>
      <c r="I8" s="46">
        <v>0</v>
      </c>
      <c r="J8" s="46">
        <v>2759000</v>
      </c>
      <c r="K8" s="46">
        <v>6067000</v>
      </c>
      <c r="L8" s="46">
        <v>0</v>
      </c>
      <c r="M8" s="46">
        <v>0</v>
      </c>
      <c r="N8" s="46">
        <f t="shared" si="1"/>
        <v>10294000</v>
      </c>
      <c r="O8" s="47">
        <f t="shared" si="2"/>
        <v>172.48081498609295</v>
      </c>
      <c r="P8" s="9"/>
    </row>
    <row r="9" spans="1:133">
      <c r="A9" s="12"/>
      <c r="B9" s="42">
        <v>514</v>
      </c>
      <c r="C9" s="19" t="s">
        <v>22</v>
      </c>
      <c r="D9" s="46">
        <v>529000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529000</v>
      </c>
      <c r="O9" s="47">
        <f t="shared" si="2"/>
        <v>8.8636439797593916</v>
      </c>
      <c r="P9" s="9"/>
    </row>
    <row r="10" spans="1:133">
      <c r="A10" s="12"/>
      <c r="B10" s="42">
        <v>515</v>
      </c>
      <c r="C10" s="19" t="s">
        <v>23</v>
      </c>
      <c r="D10" s="46">
        <v>1549000</v>
      </c>
      <c r="E10" s="46">
        <v>2482000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4031000</v>
      </c>
      <c r="O10" s="47">
        <f t="shared" si="2"/>
        <v>67.541302235179785</v>
      </c>
      <c r="P10" s="9"/>
    </row>
    <row r="11" spans="1:133">
      <c r="A11" s="12"/>
      <c r="B11" s="42">
        <v>519</v>
      </c>
      <c r="C11" s="19" t="s">
        <v>24</v>
      </c>
      <c r="D11" s="46">
        <v>2547000</v>
      </c>
      <c r="E11" s="46">
        <v>130000</v>
      </c>
      <c r="F11" s="46">
        <v>4196000</v>
      </c>
      <c r="G11" s="46">
        <v>185000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7058000</v>
      </c>
      <c r="O11" s="47">
        <f t="shared" si="2"/>
        <v>118.26011192654401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27691000</v>
      </c>
      <c r="E12" s="29">
        <f t="shared" si="3"/>
        <v>1452000</v>
      </c>
      <c r="F12" s="29">
        <f t="shared" si="3"/>
        <v>0</v>
      </c>
      <c r="G12" s="29">
        <f t="shared" si="3"/>
        <v>3826000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32969000</v>
      </c>
      <c r="O12" s="41">
        <f t="shared" si="2"/>
        <v>552.41111222814254</v>
      </c>
      <c r="P12" s="10"/>
    </row>
    <row r="13" spans="1:133">
      <c r="A13" s="12"/>
      <c r="B13" s="42">
        <v>521</v>
      </c>
      <c r="C13" s="19" t="s">
        <v>26</v>
      </c>
      <c r="D13" s="46">
        <v>17180000</v>
      </c>
      <c r="E13" s="46">
        <v>781000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17961000</v>
      </c>
      <c r="O13" s="47">
        <f t="shared" si="2"/>
        <v>300.94500854529002</v>
      </c>
      <c r="P13" s="9"/>
    </row>
    <row r="14" spans="1:133">
      <c r="A14" s="12"/>
      <c r="B14" s="42">
        <v>522</v>
      </c>
      <c r="C14" s="19" t="s">
        <v>27</v>
      </c>
      <c r="D14" s="46">
        <v>10511000</v>
      </c>
      <c r="E14" s="46">
        <v>182000</v>
      </c>
      <c r="F14" s="46">
        <v>0</v>
      </c>
      <c r="G14" s="46">
        <v>3826000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14519000</v>
      </c>
      <c r="O14" s="47">
        <f t="shared" si="2"/>
        <v>243.27267852953989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489000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489000</v>
      </c>
      <c r="O15" s="47">
        <f t="shared" si="2"/>
        <v>8.1934251533125568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3506000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3506000</v>
      </c>
      <c r="O16" s="41">
        <f t="shared" si="2"/>
        <v>58.744680138065078</v>
      </c>
      <c r="P16" s="10"/>
    </row>
    <row r="17" spans="1:119">
      <c r="A17" s="12"/>
      <c r="B17" s="42">
        <v>534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3506000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3506000</v>
      </c>
      <c r="O17" s="47">
        <f t="shared" si="2"/>
        <v>58.744680138065078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3747000</v>
      </c>
      <c r="E18" s="29">
        <f t="shared" si="5"/>
        <v>6813000</v>
      </c>
      <c r="F18" s="29">
        <f t="shared" si="5"/>
        <v>0</v>
      </c>
      <c r="G18" s="29">
        <f t="shared" si="5"/>
        <v>1169000</v>
      </c>
      <c r="H18" s="29">
        <f t="shared" si="5"/>
        <v>0</v>
      </c>
      <c r="I18" s="29">
        <f t="shared" si="5"/>
        <v>4039000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15768000</v>
      </c>
      <c r="O18" s="41">
        <f t="shared" si="2"/>
        <v>264.20026138534229</v>
      </c>
      <c r="P18" s="10"/>
    </row>
    <row r="19" spans="1:119">
      <c r="A19" s="12"/>
      <c r="B19" s="42">
        <v>541</v>
      </c>
      <c r="C19" s="19" t="s">
        <v>32</v>
      </c>
      <c r="D19" s="46">
        <v>3747000</v>
      </c>
      <c r="E19" s="46">
        <v>3901000</v>
      </c>
      <c r="F19" s="46">
        <v>0</v>
      </c>
      <c r="G19" s="46">
        <v>1169000</v>
      </c>
      <c r="H19" s="46">
        <v>0</v>
      </c>
      <c r="I19" s="46">
        <v>3030000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11847000</v>
      </c>
      <c r="O19" s="47">
        <f t="shared" si="2"/>
        <v>198.50206092289133</v>
      </c>
      <c r="P19" s="9"/>
    </row>
    <row r="20" spans="1:119">
      <c r="A20" s="12"/>
      <c r="B20" s="42">
        <v>542</v>
      </c>
      <c r="C20" s="19" t="s">
        <v>33</v>
      </c>
      <c r="D20" s="46">
        <v>0</v>
      </c>
      <c r="E20" s="46">
        <v>2912000</v>
      </c>
      <c r="F20" s="46">
        <v>0</v>
      </c>
      <c r="G20" s="46">
        <v>0</v>
      </c>
      <c r="H20" s="46">
        <v>0</v>
      </c>
      <c r="I20" s="46">
        <v>1009000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3921000</v>
      </c>
      <c r="O20" s="47">
        <f t="shared" si="2"/>
        <v>65.698200462450984</v>
      </c>
      <c r="P20" s="9"/>
    </row>
    <row r="21" spans="1:119" ht="15.75">
      <c r="A21" s="26" t="s">
        <v>42</v>
      </c>
      <c r="B21" s="27"/>
      <c r="C21" s="28"/>
      <c r="D21" s="29">
        <f t="shared" ref="D21:M21" si="6">SUM(D22:D22)</f>
        <v>0</v>
      </c>
      <c r="E21" s="29">
        <f t="shared" si="6"/>
        <v>1504000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1504000</v>
      </c>
      <c r="O21" s="41">
        <f t="shared" si="2"/>
        <v>25.200227874400991</v>
      </c>
      <c r="P21" s="10"/>
    </row>
    <row r="22" spans="1:119">
      <c r="A22" s="43"/>
      <c r="B22" s="44">
        <v>554</v>
      </c>
      <c r="C22" s="45" t="s">
        <v>43</v>
      </c>
      <c r="D22" s="46">
        <v>0</v>
      </c>
      <c r="E22" s="46">
        <v>1504000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1504000</v>
      </c>
      <c r="O22" s="47">
        <f t="shared" si="2"/>
        <v>25.200227874400991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SUM(D24:D24)</f>
        <v>4657000</v>
      </c>
      <c r="E23" s="29">
        <f t="shared" si="7"/>
        <v>2265000</v>
      </c>
      <c r="F23" s="29">
        <f t="shared" si="7"/>
        <v>0</v>
      </c>
      <c r="G23" s="29">
        <f t="shared" si="7"/>
        <v>2857000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9779000</v>
      </c>
      <c r="O23" s="41">
        <f t="shared" si="2"/>
        <v>163.85174759558996</v>
      </c>
      <c r="P23" s="9"/>
    </row>
    <row r="24" spans="1:119">
      <c r="A24" s="12"/>
      <c r="B24" s="42">
        <v>572</v>
      </c>
      <c r="C24" s="19" t="s">
        <v>35</v>
      </c>
      <c r="D24" s="46">
        <v>4657000</v>
      </c>
      <c r="E24" s="46">
        <v>2265000</v>
      </c>
      <c r="F24" s="46">
        <v>0</v>
      </c>
      <c r="G24" s="46">
        <v>2857000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9779000</v>
      </c>
      <c r="O24" s="47">
        <f t="shared" si="2"/>
        <v>163.85174759558996</v>
      </c>
      <c r="P24" s="9"/>
    </row>
    <row r="25" spans="1:119" ht="15.75">
      <c r="A25" s="26" t="s">
        <v>38</v>
      </c>
      <c r="B25" s="27"/>
      <c r="C25" s="28"/>
      <c r="D25" s="29">
        <f t="shared" ref="D25:M25" si="8">SUM(D26:D28)</f>
        <v>12758000</v>
      </c>
      <c r="E25" s="29">
        <f t="shared" si="8"/>
        <v>22628000</v>
      </c>
      <c r="F25" s="29">
        <f t="shared" si="8"/>
        <v>26491000</v>
      </c>
      <c r="G25" s="29">
        <f t="shared" si="8"/>
        <v>0</v>
      </c>
      <c r="H25" s="29">
        <f t="shared" si="8"/>
        <v>0</v>
      </c>
      <c r="I25" s="29">
        <f t="shared" si="8"/>
        <v>180000</v>
      </c>
      <c r="J25" s="29">
        <f t="shared" si="8"/>
        <v>5779000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67836000</v>
      </c>
      <c r="O25" s="41">
        <f t="shared" si="2"/>
        <v>1136.6241077711873</v>
      </c>
      <c r="P25" s="9"/>
    </row>
    <row r="26" spans="1:119">
      <c r="A26" s="12"/>
      <c r="B26" s="42">
        <v>581</v>
      </c>
      <c r="C26" s="19" t="s">
        <v>36</v>
      </c>
      <c r="D26" s="46">
        <v>8413000</v>
      </c>
      <c r="E26" s="46">
        <v>22193000</v>
      </c>
      <c r="F26" s="46">
        <v>9681000</v>
      </c>
      <c r="G26" s="46">
        <v>0</v>
      </c>
      <c r="H26" s="46">
        <v>0</v>
      </c>
      <c r="I26" s="46">
        <v>180000</v>
      </c>
      <c r="J26" s="46">
        <v>1650000</v>
      </c>
      <c r="K26" s="46">
        <v>0</v>
      </c>
      <c r="L26" s="46">
        <v>0</v>
      </c>
      <c r="M26" s="46">
        <v>0</v>
      </c>
      <c r="N26" s="46">
        <f t="shared" si="1"/>
        <v>42117000</v>
      </c>
      <c r="O26" s="47">
        <f t="shared" si="2"/>
        <v>705.69015783653367</v>
      </c>
      <c r="P26" s="9"/>
    </row>
    <row r="27" spans="1:119">
      <c r="A27" s="12"/>
      <c r="B27" s="42">
        <v>583</v>
      </c>
      <c r="C27" s="19" t="s">
        <v>44</v>
      </c>
      <c r="D27" s="46">
        <v>0</v>
      </c>
      <c r="E27" s="46">
        <v>0</v>
      </c>
      <c r="F27" s="46">
        <v>16810000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16810000</v>
      </c>
      <c r="O27" s="47">
        <f t="shared" si="2"/>
        <v>281.65946181428234</v>
      </c>
      <c r="P27" s="9"/>
    </row>
    <row r="28" spans="1:119" ht="15.75" thickBot="1">
      <c r="A28" s="12"/>
      <c r="B28" s="42">
        <v>590</v>
      </c>
      <c r="C28" s="19" t="s">
        <v>37</v>
      </c>
      <c r="D28" s="46">
        <v>4345000</v>
      </c>
      <c r="E28" s="46">
        <v>435000</v>
      </c>
      <c r="F28" s="46">
        <v>0</v>
      </c>
      <c r="G28" s="46">
        <v>0</v>
      </c>
      <c r="H28" s="46">
        <v>0</v>
      </c>
      <c r="I28" s="46">
        <v>0</v>
      </c>
      <c r="J28" s="46">
        <v>4129000</v>
      </c>
      <c r="K28" s="46">
        <v>0</v>
      </c>
      <c r="L28" s="46">
        <v>0</v>
      </c>
      <c r="M28" s="46">
        <v>0</v>
      </c>
      <c r="N28" s="46">
        <f t="shared" si="1"/>
        <v>8909000</v>
      </c>
      <c r="O28" s="47">
        <f t="shared" si="2"/>
        <v>149.2744881203713</v>
      </c>
      <c r="P28" s="9"/>
    </row>
    <row r="29" spans="1:119" ht="16.5" thickBot="1">
      <c r="A29" s="13" t="s">
        <v>10</v>
      </c>
      <c r="B29" s="21"/>
      <c r="C29" s="20"/>
      <c r="D29" s="14">
        <f>SUM(D5,D12,D16,D18,D21,D23,D25)</f>
        <v>56960000</v>
      </c>
      <c r="E29" s="14">
        <f t="shared" ref="E29:M29" si="9">SUM(E5,E12,E16,E18,E21,E23,E25)</f>
        <v>41415000</v>
      </c>
      <c r="F29" s="14">
        <f t="shared" si="9"/>
        <v>30687000</v>
      </c>
      <c r="G29" s="14">
        <f t="shared" si="9"/>
        <v>8037000</v>
      </c>
      <c r="H29" s="14">
        <f t="shared" si="9"/>
        <v>0</v>
      </c>
      <c r="I29" s="14">
        <f t="shared" si="9"/>
        <v>7725000</v>
      </c>
      <c r="J29" s="14">
        <f t="shared" si="9"/>
        <v>8538000</v>
      </c>
      <c r="K29" s="14">
        <f t="shared" si="9"/>
        <v>6067000</v>
      </c>
      <c r="L29" s="14">
        <f t="shared" si="9"/>
        <v>0</v>
      </c>
      <c r="M29" s="14">
        <f t="shared" si="9"/>
        <v>0</v>
      </c>
      <c r="N29" s="14">
        <f t="shared" si="1"/>
        <v>159429000</v>
      </c>
      <c r="O29" s="35">
        <f t="shared" si="2"/>
        <v>2671.307932039811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45</v>
      </c>
      <c r="M31" s="93"/>
      <c r="N31" s="93"/>
      <c r="O31" s="39">
        <v>59682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thickBot="1">
      <c r="A33" s="97" t="s">
        <v>46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7477000</v>
      </c>
      <c r="E5" s="24">
        <f t="shared" si="0"/>
        <v>8025000</v>
      </c>
      <c r="F5" s="24">
        <f t="shared" si="0"/>
        <v>3870000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2691000</v>
      </c>
      <c r="K5" s="24">
        <f t="shared" si="0"/>
        <v>5339000</v>
      </c>
      <c r="L5" s="24">
        <f t="shared" si="0"/>
        <v>0</v>
      </c>
      <c r="M5" s="24">
        <f t="shared" si="0"/>
        <v>0</v>
      </c>
      <c r="N5" s="25">
        <f t="shared" ref="N5:N26" si="1">SUM(D5:M5)</f>
        <v>27402000</v>
      </c>
      <c r="O5" s="30">
        <f t="shared" ref="O5:O26" si="2">(N5/O$28)</f>
        <v>447.37959183673468</v>
      </c>
      <c r="P5" s="6"/>
    </row>
    <row r="6" spans="1:133">
      <c r="A6" s="12"/>
      <c r="B6" s="42">
        <v>511</v>
      </c>
      <c r="C6" s="19" t="s">
        <v>19</v>
      </c>
      <c r="D6" s="46">
        <v>402000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402000</v>
      </c>
      <c r="O6" s="47">
        <f t="shared" si="2"/>
        <v>6.5632653061224486</v>
      </c>
      <c r="P6" s="9"/>
    </row>
    <row r="7" spans="1:133">
      <c r="A7" s="12"/>
      <c r="B7" s="42">
        <v>512</v>
      </c>
      <c r="C7" s="19" t="s">
        <v>20</v>
      </c>
      <c r="D7" s="46">
        <v>740000</v>
      </c>
      <c r="E7" s="46">
        <v>4509000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5249000</v>
      </c>
      <c r="O7" s="47">
        <f t="shared" si="2"/>
        <v>85.697959183673476</v>
      </c>
      <c r="P7" s="9"/>
    </row>
    <row r="8" spans="1:133">
      <c r="A8" s="12"/>
      <c r="B8" s="42">
        <v>513</v>
      </c>
      <c r="C8" s="19" t="s">
        <v>21</v>
      </c>
      <c r="D8" s="46">
        <v>1110000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2691000</v>
      </c>
      <c r="K8" s="46">
        <v>5339000</v>
      </c>
      <c r="L8" s="46">
        <v>0</v>
      </c>
      <c r="M8" s="46">
        <v>0</v>
      </c>
      <c r="N8" s="46">
        <f t="shared" si="1"/>
        <v>9140000</v>
      </c>
      <c r="O8" s="47">
        <f t="shared" si="2"/>
        <v>149.22448979591837</v>
      </c>
      <c r="P8" s="9"/>
    </row>
    <row r="9" spans="1:133">
      <c r="A9" s="12"/>
      <c r="B9" s="42">
        <v>514</v>
      </c>
      <c r="C9" s="19" t="s">
        <v>22</v>
      </c>
      <c r="D9" s="46">
        <v>417000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417000</v>
      </c>
      <c r="O9" s="47">
        <f t="shared" si="2"/>
        <v>6.8081632653061224</v>
      </c>
      <c r="P9" s="9"/>
    </row>
    <row r="10" spans="1:133">
      <c r="A10" s="12"/>
      <c r="B10" s="42">
        <v>515</v>
      </c>
      <c r="C10" s="19" t="s">
        <v>23</v>
      </c>
      <c r="D10" s="46">
        <v>1629000</v>
      </c>
      <c r="E10" s="46">
        <v>3427000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5056000</v>
      </c>
      <c r="O10" s="47">
        <f t="shared" si="2"/>
        <v>82.546938775510199</v>
      </c>
      <c r="P10" s="9"/>
    </row>
    <row r="11" spans="1:133">
      <c r="A11" s="12"/>
      <c r="B11" s="42">
        <v>519</v>
      </c>
      <c r="C11" s="19" t="s">
        <v>24</v>
      </c>
      <c r="D11" s="46">
        <v>3179000</v>
      </c>
      <c r="E11" s="46">
        <v>89000</v>
      </c>
      <c r="F11" s="46">
        <v>3870000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7138000</v>
      </c>
      <c r="O11" s="47">
        <f t="shared" si="2"/>
        <v>116.53877551020408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27862000</v>
      </c>
      <c r="E12" s="29">
        <f t="shared" si="3"/>
        <v>2318000</v>
      </c>
      <c r="F12" s="29">
        <f t="shared" si="3"/>
        <v>0</v>
      </c>
      <c r="G12" s="29">
        <f t="shared" si="3"/>
        <v>1141000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31321000</v>
      </c>
      <c r="O12" s="41">
        <f t="shared" si="2"/>
        <v>511.36326530612246</v>
      </c>
      <c r="P12" s="10"/>
    </row>
    <row r="13" spans="1:133">
      <c r="A13" s="12"/>
      <c r="B13" s="42">
        <v>521</v>
      </c>
      <c r="C13" s="19" t="s">
        <v>26</v>
      </c>
      <c r="D13" s="46">
        <v>17298000</v>
      </c>
      <c r="E13" s="46">
        <v>1126000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18424000</v>
      </c>
      <c r="O13" s="47">
        <f t="shared" si="2"/>
        <v>300.8</v>
      </c>
      <c r="P13" s="9"/>
    </row>
    <row r="14" spans="1:133">
      <c r="A14" s="12"/>
      <c r="B14" s="42">
        <v>522</v>
      </c>
      <c r="C14" s="19" t="s">
        <v>27</v>
      </c>
      <c r="D14" s="46">
        <v>10564000</v>
      </c>
      <c r="E14" s="46">
        <v>493000</v>
      </c>
      <c r="F14" s="46">
        <v>0</v>
      </c>
      <c r="G14" s="46">
        <v>1141000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12198000</v>
      </c>
      <c r="O14" s="47">
        <f t="shared" si="2"/>
        <v>199.15102040816328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699000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699000</v>
      </c>
      <c r="O15" s="47">
        <f t="shared" si="2"/>
        <v>11.412244897959184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3739000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3739000</v>
      </c>
      <c r="O16" s="41">
        <f t="shared" si="2"/>
        <v>61.044897959183672</v>
      </c>
      <c r="P16" s="10"/>
    </row>
    <row r="17" spans="1:119">
      <c r="A17" s="12"/>
      <c r="B17" s="42">
        <v>534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3739000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3739000</v>
      </c>
      <c r="O17" s="47">
        <f t="shared" si="2"/>
        <v>61.044897959183672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SUM(D19:D20)</f>
        <v>3808000</v>
      </c>
      <c r="E18" s="29">
        <f t="shared" si="5"/>
        <v>4688000</v>
      </c>
      <c r="F18" s="29">
        <f t="shared" si="5"/>
        <v>0</v>
      </c>
      <c r="G18" s="29">
        <f t="shared" si="5"/>
        <v>772000</v>
      </c>
      <c r="H18" s="29">
        <f t="shared" si="5"/>
        <v>0</v>
      </c>
      <c r="I18" s="29">
        <f t="shared" si="5"/>
        <v>4211000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13479000</v>
      </c>
      <c r="O18" s="41">
        <f t="shared" si="2"/>
        <v>220.06530612244899</v>
      </c>
      <c r="P18" s="10"/>
    </row>
    <row r="19" spans="1:119">
      <c r="A19" s="12"/>
      <c r="B19" s="42">
        <v>541</v>
      </c>
      <c r="C19" s="19" t="s">
        <v>32</v>
      </c>
      <c r="D19" s="46">
        <v>3808000</v>
      </c>
      <c r="E19" s="46">
        <v>4686000</v>
      </c>
      <c r="F19" s="46">
        <v>0</v>
      </c>
      <c r="G19" s="46">
        <v>772000</v>
      </c>
      <c r="H19" s="46">
        <v>0</v>
      </c>
      <c r="I19" s="46">
        <v>3180000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12446000</v>
      </c>
      <c r="O19" s="47">
        <f t="shared" si="2"/>
        <v>203.2</v>
      </c>
      <c r="P19" s="9"/>
    </row>
    <row r="20" spans="1:119">
      <c r="A20" s="12"/>
      <c r="B20" s="42">
        <v>542</v>
      </c>
      <c r="C20" s="19" t="s">
        <v>33</v>
      </c>
      <c r="D20" s="46">
        <v>0</v>
      </c>
      <c r="E20" s="46">
        <v>2000</v>
      </c>
      <c r="F20" s="46">
        <v>0</v>
      </c>
      <c r="G20" s="46">
        <v>0</v>
      </c>
      <c r="H20" s="46">
        <v>0</v>
      </c>
      <c r="I20" s="46">
        <v>1031000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1033000</v>
      </c>
      <c r="O20" s="47">
        <f t="shared" si="2"/>
        <v>16.865306122448981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5467000</v>
      </c>
      <c r="E21" s="29">
        <f t="shared" si="6"/>
        <v>2317000</v>
      </c>
      <c r="F21" s="29">
        <f t="shared" si="6"/>
        <v>0</v>
      </c>
      <c r="G21" s="29">
        <f t="shared" si="6"/>
        <v>1579000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9363000</v>
      </c>
      <c r="O21" s="41">
        <f t="shared" si="2"/>
        <v>152.86530612244897</v>
      </c>
      <c r="P21" s="9"/>
    </row>
    <row r="22" spans="1:119">
      <c r="A22" s="12"/>
      <c r="B22" s="42">
        <v>572</v>
      </c>
      <c r="C22" s="19" t="s">
        <v>35</v>
      </c>
      <c r="D22" s="46">
        <v>5467000</v>
      </c>
      <c r="E22" s="46">
        <v>2317000</v>
      </c>
      <c r="F22" s="46">
        <v>0</v>
      </c>
      <c r="G22" s="46">
        <v>1579000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9363000</v>
      </c>
      <c r="O22" s="47">
        <f t="shared" si="2"/>
        <v>152.86530612244897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5285000</v>
      </c>
      <c r="E23" s="29">
        <f t="shared" si="7"/>
        <v>16246000</v>
      </c>
      <c r="F23" s="29">
        <f t="shared" si="7"/>
        <v>0</v>
      </c>
      <c r="G23" s="29">
        <f t="shared" si="7"/>
        <v>507000</v>
      </c>
      <c r="H23" s="29">
        <f t="shared" si="7"/>
        <v>0</v>
      </c>
      <c r="I23" s="29">
        <f t="shared" si="7"/>
        <v>302000</v>
      </c>
      <c r="J23" s="29">
        <f t="shared" si="7"/>
        <v>4214000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26554000</v>
      </c>
      <c r="O23" s="41">
        <f t="shared" si="2"/>
        <v>433.53469387755104</v>
      </c>
      <c r="P23" s="9"/>
    </row>
    <row r="24" spans="1:119">
      <c r="A24" s="12"/>
      <c r="B24" s="42">
        <v>581</v>
      </c>
      <c r="C24" s="19" t="s">
        <v>36</v>
      </c>
      <c r="D24" s="46">
        <v>1115000</v>
      </c>
      <c r="E24" s="46">
        <v>15684000</v>
      </c>
      <c r="F24" s="46">
        <v>0</v>
      </c>
      <c r="G24" s="46">
        <v>507000</v>
      </c>
      <c r="H24" s="46">
        <v>0</v>
      </c>
      <c r="I24" s="46">
        <v>302000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17608000</v>
      </c>
      <c r="O24" s="47">
        <f t="shared" si="2"/>
        <v>287.47755102040816</v>
      </c>
      <c r="P24" s="9"/>
    </row>
    <row r="25" spans="1:119" ht="15.75" thickBot="1">
      <c r="A25" s="12"/>
      <c r="B25" s="42">
        <v>590</v>
      </c>
      <c r="C25" s="19" t="s">
        <v>37</v>
      </c>
      <c r="D25" s="46">
        <v>4170000</v>
      </c>
      <c r="E25" s="46">
        <v>562000</v>
      </c>
      <c r="F25" s="46">
        <v>0</v>
      </c>
      <c r="G25" s="46">
        <v>0</v>
      </c>
      <c r="H25" s="46">
        <v>0</v>
      </c>
      <c r="I25" s="46">
        <v>0</v>
      </c>
      <c r="J25" s="46">
        <v>4214000</v>
      </c>
      <c r="K25" s="46">
        <v>0</v>
      </c>
      <c r="L25" s="46">
        <v>0</v>
      </c>
      <c r="M25" s="46">
        <v>0</v>
      </c>
      <c r="N25" s="46">
        <f t="shared" si="1"/>
        <v>8946000</v>
      </c>
      <c r="O25" s="47">
        <f t="shared" si="2"/>
        <v>146.05714285714285</v>
      </c>
      <c r="P25" s="9"/>
    </row>
    <row r="26" spans="1:119" ht="16.5" thickBot="1">
      <c r="A26" s="13" t="s">
        <v>10</v>
      </c>
      <c r="B26" s="21"/>
      <c r="C26" s="20"/>
      <c r="D26" s="14">
        <f>SUM(D5,D12,D16,D18,D21,D23)</f>
        <v>49899000</v>
      </c>
      <c r="E26" s="14">
        <f t="shared" ref="E26:M26" si="8">SUM(E5,E12,E16,E18,E21,E23)</f>
        <v>33594000</v>
      </c>
      <c r="F26" s="14">
        <f t="shared" si="8"/>
        <v>3870000</v>
      </c>
      <c r="G26" s="14">
        <f t="shared" si="8"/>
        <v>3999000</v>
      </c>
      <c r="H26" s="14">
        <f t="shared" si="8"/>
        <v>0</v>
      </c>
      <c r="I26" s="14">
        <f t="shared" si="8"/>
        <v>8252000</v>
      </c>
      <c r="J26" s="14">
        <f t="shared" si="8"/>
        <v>6905000</v>
      </c>
      <c r="K26" s="14">
        <f t="shared" si="8"/>
        <v>5339000</v>
      </c>
      <c r="L26" s="14">
        <f t="shared" si="8"/>
        <v>0</v>
      </c>
      <c r="M26" s="14">
        <f t="shared" si="8"/>
        <v>0</v>
      </c>
      <c r="N26" s="14">
        <f t="shared" si="1"/>
        <v>111858000</v>
      </c>
      <c r="O26" s="35">
        <f t="shared" si="2"/>
        <v>1826.2530612244898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39</v>
      </c>
      <c r="M28" s="93"/>
      <c r="N28" s="93"/>
      <c r="O28" s="39">
        <v>61250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46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5450000</v>
      </c>
      <c r="E5" s="24">
        <f t="shared" si="0"/>
        <v>9265000</v>
      </c>
      <c r="F5" s="24">
        <f t="shared" si="0"/>
        <v>3607000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3507000</v>
      </c>
      <c r="K5" s="24">
        <f t="shared" si="0"/>
        <v>5809000</v>
      </c>
      <c r="L5" s="24">
        <f t="shared" si="0"/>
        <v>0</v>
      </c>
      <c r="M5" s="24">
        <f t="shared" si="0"/>
        <v>0</v>
      </c>
      <c r="N5" s="25">
        <f t="shared" ref="N5:N28" si="1">SUM(D5:M5)</f>
        <v>27638000</v>
      </c>
      <c r="O5" s="30">
        <f t="shared" ref="O5:O28" si="2">(N5/O$30)</f>
        <v>449.70548992808097</v>
      </c>
      <c r="P5" s="6"/>
    </row>
    <row r="6" spans="1:133">
      <c r="A6" s="12"/>
      <c r="B6" s="42">
        <v>511</v>
      </c>
      <c r="C6" s="19" t="s">
        <v>19</v>
      </c>
      <c r="D6" s="46">
        <v>546000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546000</v>
      </c>
      <c r="O6" s="47">
        <f t="shared" si="2"/>
        <v>8.8841159816460014</v>
      </c>
      <c r="P6" s="9"/>
    </row>
    <row r="7" spans="1:133">
      <c r="A7" s="12"/>
      <c r="B7" s="42">
        <v>512</v>
      </c>
      <c r="C7" s="19" t="s">
        <v>20</v>
      </c>
      <c r="D7" s="46">
        <v>894000</v>
      </c>
      <c r="E7" s="46">
        <v>5039000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5933000</v>
      </c>
      <c r="O7" s="47">
        <f t="shared" si="2"/>
        <v>96.537472745614892</v>
      </c>
      <c r="P7" s="9"/>
    </row>
    <row r="8" spans="1:133">
      <c r="A8" s="12"/>
      <c r="B8" s="42">
        <v>513</v>
      </c>
      <c r="C8" s="19" t="s">
        <v>21</v>
      </c>
      <c r="D8" s="46">
        <v>1181000</v>
      </c>
      <c r="E8" s="46">
        <v>7000</v>
      </c>
      <c r="F8" s="46">
        <v>0</v>
      </c>
      <c r="G8" s="46">
        <v>0</v>
      </c>
      <c r="H8" s="46">
        <v>0</v>
      </c>
      <c r="I8" s="46">
        <v>0</v>
      </c>
      <c r="J8" s="46">
        <v>3507000</v>
      </c>
      <c r="K8" s="46">
        <v>5809000</v>
      </c>
      <c r="L8" s="46">
        <v>0</v>
      </c>
      <c r="M8" s="46">
        <v>0</v>
      </c>
      <c r="N8" s="46">
        <f t="shared" si="1"/>
        <v>10504000</v>
      </c>
      <c r="O8" s="47">
        <f t="shared" si="2"/>
        <v>170.91346936118975</v>
      </c>
      <c r="P8" s="9"/>
    </row>
    <row r="9" spans="1:133">
      <c r="A9" s="12"/>
      <c r="B9" s="42">
        <v>514</v>
      </c>
      <c r="C9" s="19" t="s">
        <v>22</v>
      </c>
      <c r="D9" s="46">
        <v>382000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382000</v>
      </c>
      <c r="O9" s="47">
        <f t="shared" si="2"/>
        <v>6.21562693221387</v>
      </c>
      <c r="P9" s="9"/>
    </row>
    <row r="10" spans="1:133">
      <c r="A10" s="12"/>
      <c r="B10" s="42">
        <v>515</v>
      </c>
      <c r="C10" s="19" t="s">
        <v>23</v>
      </c>
      <c r="D10" s="46">
        <v>1681000</v>
      </c>
      <c r="E10" s="46">
        <v>4089000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5770000</v>
      </c>
      <c r="O10" s="47">
        <f t="shared" si="2"/>
        <v>93.885254970874414</v>
      </c>
      <c r="P10" s="9"/>
    </row>
    <row r="11" spans="1:133">
      <c r="A11" s="12"/>
      <c r="B11" s="42">
        <v>519</v>
      </c>
      <c r="C11" s="19" t="s">
        <v>24</v>
      </c>
      <c r="D11" s="46">
        <v>766000</v>
      </c>
      <c r="E11" s="46">
        <v>130000</v>
      </c>
      <c r="F11" s="46">
        <v>3607000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4503000</v>
      </c>
      <c r="O11" s="47">
        <f t="shared" si="2"/>
        <v>73.269549936542035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29511000</v>
      </c>
      <c r="E12" s="29">
        <f t="shared" si="3"/>
        <v>2438000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31949000</v>
      </c>
      <c r="O12" s="41">
        <f t="shared" si="2"/>
        <v>519.85095512382441</v>
      </c>
      <c r="P12" s="10"/>
    </row>
    <row r="13" spans="1:133">
      <c r="A13" s="12"/>
      <c r="B13" s="42">
        <v>521</v>
      </c>
      <c r="C13" s="19" t="s">
        <v>26</v>
      </c>
      <c r="D13" s="46">
        <v>18309000</v>
      </c>
      <c r="E13" s="46">
        <v>325000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18634000</v>
      </c>
      <c r="O13" s="47">
        <f t="shared" si="2"/>
        <v>303.19893260438022</v>
      </c>
      <c r="P13" s="9"/>
    </row>
    <row r="14" spans="1:133">
      <c r="A14" s="12"/>
      <c r="B14" s="42">
        <v>522</v>
      </c>
      <c r="C14" s="19" t="s">
        <v>27</v>
      </c>
      <c r="D14" s="46">
        <v>11202000</v>
      </c>
      <c r="E14" s="46">
        <v>981000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12183000</v>
      </c>
      <c r="O14" s="47">
        <f t="shared" si="2"/>
        <v>198.23293956848579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1132000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1132000</v>
      </c>
      <c r="O15" s="47">
        <f t="shared" si="2"/>
        <v>18.419082950958376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SUM(D17:D18)</f>
        <v>0</v>
      </c>
      <c r="E16" s="29">
        <f t="shared" si="4"/>
        <v>82000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4030000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4112000</v>
      </c>
      <c r="O16" s="41">
        <f t="shared" si="2"/>
        <v>66.907481532103219</v>
      </c>
      <c r="P16" s="10"/>
    </row>
    <row r="17" spans="1:119">
      <c r="A17" s="12"/>
      <c r="B17" s="42">
        <v>534</v>
      </c>
      <c r="C17" s="19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4030000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4030000</v>
      </c>
      <c r="O17" s="47">
        <f t="shared" si="2"/>
        <v>65.573237007387164</v>
      </c>
      <c r="P17" s="9"/>
    </row>
    <row r="18" spans="1:119">
      <c r="A18" s="12"/>
      <c r="B18" s="42">
        <v>538</v>
      </c>
      <c r="C18" s="19" t="s">
        <v>55</v>
      </c>
      <c r="D18" s="46">
        <v>0</v>
      </c>
      <c r="E18" s="46">
        <v>82000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82000</v>
      </c>
      <c r="O18" s="47">
        <f t="shared" si="2"/>
        <v>1.3342445247160664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3961000</v>
      </c>
      <c r="E19" s="29">
        <f t="shared" si="5"/>
        <v>7365000</v>
      </c>
      <c r="F19" s="29">
        <f t="shared" si="5"/>
        <v>0</v>
      </c>
      <c r="G19" s="29">
        <f t="shared" si="5"/>
        <v>2534000</v>
      </c>
      <c r="H19" s="29">
        <f t="shared" si="5"/>
        <v>0</v>
      </c>
      <c r="I19" s="29">
        <f t="shared" si="5"/>
        <v>5345000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19205000</v>
      </c>
      <c r="O19" s="41">
        <f t="shared" si="2"/>
        <v>312.48983045331772</v>
      </c>
      <c r="P19" s="10"/>
    </row>
    <row r="20" spans="1:119">
      <c r="A20" s="12"/>
      <c r="B20" s="42">
        <v>541</v>
      </c>
      <c r="C20" s="19" t="s">
        <v>32</v>
      </c>
      <c r="D20" s="46">
        <v>3961000</v>
      </c>
      <c r="E20" s="46">
        <v>7346000</v>
      </c>
      <c r="F20" s="46">
        <v>0</v>
      </c>
      <c r="G20" s="46">
        <v>2534000</v>
      </c>
      <c r="H20" s="46">
        <v>0</v>
      </c>
      <c r="I20" s="46">
        <v>3397000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17238000</v>
      </c>
      <c r="O20" s="47">
        <f t="shared" si="2"/>
        <v>280.4842331348238</v>
      </c>
      <c r="P20" s="9"/>
    </row>
    <row r="21" spans="1:119">
      <c r="A21" s="12"/>
      <c r="B21" s="42">
        <v>542</v>
      </c>
      <c r="C21" s="19" t="s">
        <v>33</v>
      </c>
      <c r="D21" s="46">
        <v>0</v>
      </c>
      <c r="E21" s="46">
        <v>19000</v>
      </c>
      <c r="F21" s="46">
        <v>0</v>
      </c>
      <c r="G21" s="46">
        <v>0</v>
      </c>
      <c r="H21" s="46">
        <v>0</v>
      </c>
      <c r="I21" s="46">
        <v>1948000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1967000</v>
      </c>
      <c r="O21" s="47">
        <f t="shared" si="2"/>
        <v>32.005597318493933</v>
      </c>
      <c r="P21" s="9"/>
    </row>
    <row r="22" spans="1:119" ht="15.75">
      <c r="A22" s="26" t="s">
        <v>34</v>
      </c>
      <c r="B22" s="27"/>
      <c r="C22" s="28"/>
      <c r="D22" s="29">
        <f t="shared" ref="D22:M22" si="6">SUM(D23:D23)</f>
        <v>5473000</v>
      </c>
      <c r="E22" s="29">
        <f t="shared" si="6"/>
        <v>3364000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8837000</v>
      </c>
      <c r="O22" s="41">
        <f t="shared" si="2"/>
        <v>143.78925445019362</v>
      </c>
      <c r="P22" s="9"/>
    </row>
    <row r="23" spans="1:119">
      <c r="A23" s="12"/>
      <c r="B23" s="42">
        <v>572</v>
      </c>
      <c r="C23" s="19" t="s">
        <v>35</v>
      </c>
      <c r="D23" s="46">
        <v>5473000</v>
      </c>
      <c r="E23" s="46">
        <v>3364000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8837000</v>
      </c>
      <c r="O23" s="47">
        <f t="shared" si="2"/>
        <v>143.78925445019362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SUM(D25:D27)</f>
        <v>6017000</v>
      </c>
      <c r="E24" s="29">
        <f t="shared" si="7"/>
        <v>13625000</v>
      </c>
      <c r="F24" s="29">
        <f t="shared" si="7"/>
        <v>95000</v>
      </c>
      <c r="G24" s="29">
        <f t="shared" si="7"/>
        <v>458000</v>
      </c>
      <c r="H24" s="29">
        <f t="shared" si="7"/>
        <v>0</v>
      </c>
      <c r="I24" s="29">
        <f t="shared" si="7"/>
        <v>231000</v>
      </c>
      <c r="J24" s="29">
        <f t="shared" si="7"/>
        <v>4497000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24923000</v>
      </c>
      <c r="O24" s="41">
        <f t="shared" si="2"/>
        <v>405.52897914022583</v>
      </c>
      <c r="P24" s="9"/>
    </row>
    <row r="25" spans="1:119">
      <c r="A25" s="12"/>
      <c r="B25" s="42">
        <v>581</v>
      </c>
      <c r="C25" s="19" t="s">
        <v>36</v>
      </c>
      <c r="D25" s="46">
        <v>1811000</v>
      </c>
      <c r="E25" s="46">
        <v>11866000</v>
      </c>
      <c r="F25" s="46">
        <v>95000</v>
      </c>
      <c r="G25" s="46">
        <v>458000</v>
      </c>
      <c r="H25" s="46">
        <v>0</v>
      </c>
      <c r="I25" s="46">
        <v>231000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14461000</v>
      </c>
      <c r="O25" s="47">
        <f t="shared" si="2"/>
        <v>235.29890331608578</v>
      </c>
      <c r="P25" s="9"/>
    </row>
    <row r="26" spans="1:119">
      <c r="A26" s="12"/>
      <c r="B26" s="42">
        <v>590</v>
      </c>
      <c r="C26" s="19" t="s">
        <v>37</v>
      </c>
      <c r="D26" s="46">
        <v>4206000</v>
      </c>
      <c r="E26" s="46">
        <v>1649000</v>
      </c>
      <c r="F26" s="46">
        <v>0</v>
      </c>
      <c r="G26" s="46">
        <v>0</v>
      </c>
      <c r="H26" s="46">
        <v>0</v>
      </c>
      <c r="I26" s="46">
        <v>0</v>
      </c>
      <c r="J26" s="46">
        <v>4497000</v>
      </c>
      <c r="K26" s="46">
        <v>0</v>
      </c>
      <c r="L26" s="46">
        <v>0</v>
      </c>
      <c r="M26" s="46">
        <v>0</v>
      </c>
      <c r="N26" s="46">
        <f t="shared" si="1"/>
        <v>10352000</v>
      </c>
      <c r="O26" s="47">
        <f t="shared" si="2"/>
        <v>168.44023560805755</v>
      </c>
      <c r="P26" s="9"/>
    </row>
    <row r="27" spans="1:119" ht="15.75" thickBot="1">
      <c r="A27" s="12"/>
      <c r="B27" s="42">
        <v>592</v>
      </c>
      <c r="C27" s="19" t="s">
        <v>60</v>
      </c>
      <c r="D27" s="46">
        <v>0</v>
      </c>
      <c r="E27" s="46">
        <v>110000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110000</v>
      </c>
      <c r="O27" s="47">
        <f t="shared" si="2"/>
        <v>1.789840216082528</v>
      </c>
      <c r="P27" s="9"/>
    </row>
    <row r="28" spans="1:119" ht="16.5" thickBot="1">
      <c r="A28" s="13" t="s">
        <v>10</v>
      </c>
      <c r="B28" s="21"/>
      <c r="C28" s="20"/>
      <c r="D28" s="14">
        <f>SUM(D5,D12,D16,D19,D22,D24)</f>
        <v>50412000</v>
      </c>
      <c r="E28" s="14">
        <f t="shared" ref="E28:M28" si="8">SUM(E5,E12,E16,E19,E22,E24)</f>
        <v>36139000</v>
      </c>
      <c r="F28" s="14">
        <f t="shared" si="8"/>
        <v>3702000</v>
      </c>
      <c r="G28" s="14">
        <f t="shared" si="8"/>
        <v>2992000</v>
      </c>
      <c r="H28" s="14">
        <f t="shared" si="8"/>
        <v>0</v>
      </c>
      <c r="I28" s="14">
        <f t="shared" si="8"/>
        <v>9606000</v>
      </c>
      <c r="J28" s="14">
        <f t="shared" si="8"/>
        <v>8004000</v>
      </c>
      <c r="K28" s="14">
        <f t="shared" si="8"/>
        <v>5809000</v>
      </c>
      <c r="L28" s="14">
        <f t="shared" si="8"/>
        <v>0</v>
      </c>
      <c r="M28" s="14">
        <f t="shared" si="8"/>
        <v>0</v>
      </c>
      <c r="N28" s="14">
        <f t="shared" si="1"/>
        <v>116664000</v>
      </c>
      <c r="O28" s="35">
        <f t="shared" si="2"/>
        <v>1898.2719906277457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61</v>
      </c>
      <c r="M30" s="93"/>
      <c r="N30" s="93"/>
      <c r="O30" s="39">
        <v>61458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7120453</v>
      </c>
      <c r="E5" s="24">
        <f t="shared" si="0"/>
        <v>7276318</v>
      </c>
      <c r="F5" s="24">
        <f t="shared" si="0"/>
        <v>3513941</v>
      </c>
      <c r="G5" s="24">
        <f t="shared" si="0"/>
        <v>3658756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5257941</v>
      </c>
      <c r="L5" s="24">
        <f t="shared" si="0"/>
        <v>0</v>
      </c>
      <c r="M5" s="24">
        <f t="shared" si="0"/>
        <v>0</v>
      </c>
      <c r="N5" s="25">
        <f t="shared" ref="N5:N28" si="1">SUM(D5:M5)</f>
        <v>26827409</v>
      </c>
      <c r="O5" s="30">
        <f t="shared" ref="O5:O28" si="2">(N5/O$30)</f>
        <v>439.53419293531687</v>
      </c>
      <c r="P5" s="6"/>
    </row>
    <row r="6" spans="1:133">
      <c r="A6" s="12"/>
      <c r="B6" s="42">
        <v>511</v>
      </c>
      <c r="C6" s="19" t="s">
        <v>19</v>
      </c>
      <c r="D6" s="46">
        <v>426988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426988</v>
      </c>
      <c r="O6" s="47">
        <f t="shared" si="2"/>
        <v>6.9956746837931716</v>
      </c>
      <c r="P6" s="9"/>
    </row>
    <row r="7" spans="1:133">
      <c r="A7" s="12"/>
      <c r="B7" s="42">
        <v>512</v>
      </c>
      <c r="C7" s="19" t="s">
        <v>20</v>
      </c>
      <c r="D7" s="46">
        <v>1417480</v>
      </c>
      <c r="E7" s="46">
        <v>4333042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5750522</v>
      </c>
      <c r="O7" s="47">
        <f t="shared" si="2"/>
        <v>94.215250016383777</v>
      </c>
      <c r="P7" s="9"/>
    </row>
    <row r="8" spans="1:133">
      <c r="A8" s="12"/>
      <c r="B8" s="42">
        <v>513</v>
      </c>
      <c r="C8" s="19" t="s">
        <v>21</v>
      </c>
      <c r="D8" s="46">
        <v>1662510</v>
      </c>
      <c r="E8" s="46">
        <v>9650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5257941</v>
      </c>
      <c r="L8" s="46">
        <v>0</v>
      </c>
      <c r="M8" s="46">
        <v>0</v>
      </c>
      <c r="N8" s="46">
        <f t="shared" si="1"/>
        <v>6930101</v>
      </c>
      <c r="O8" s="47">
        <f t="shared" si="2"/>
        <v>113.54120519037944</v>
      </c>
      <c r="P8" s="9"/>
    </row>
    <row r="9" spans="1:133">
      <c r="A9" s="12"/>
      <c r="B9" s="42">
        <v>514</v>
      </c>
      <c r="C9" s="19" t="s">
        <v>22</v>
      </c>
      <c r="D9" s="46">
        <v>577614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577614</v>
      </c>
      <c r="O9" s="47">
        <f t="shared" si="2"/>
        <v>9.4634969526181276</v>
      </c>
      <c r="P9" s="9"/>
    </row>
    <row r="10" spans="1:133">
      <c r="A10" s="12"/>
      <c r="B10" s="42">
        <v>515</v>
      </c>
      <c r="C10" s="19" t="s">
        <v>23</v>
      </c>
      <c r="D10" s="46">
        <v>1668844</v>
      </c>
      <c r="E10" s="46">
        <v>2820768</v>
      </c>
      <c r="F10" s="46">
        <v>0</v>
      </c>
      <c r="G10" s="46">
        <v>154386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4643998</v>
      </c>
      <c r="O10" s="47">
        <f t="shared" si="2"/>
        <v>76.086211416213388</v>
      </c>
      <c r="P10" s="9"/>
    </row>
    <row r="11" spans="1:133">
      <c r="A11" s="12"/>
      <c r="B11" s="42">
        <v>519</v>
      </c>
      <c r="C11" s="19" t="s">
        <v>24</v>
      </c>
      <c r="D11" s="46">
        <v>1367017</v>
      </c>
      <c r="E11" s="46">
        <v>112858</v>
      </c>
      <c r="F11" s="46">
        <v>3513941</v>
      </c>
      <c r="G11" s="46">
        <v>3504370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8498186</v>
      </c>
      <c r="O11" s="47">
        <f t="shared" si="2"/>
        <v>139.23235467592897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28204221</v>
      </c>
      <c r="E12" s="29">
        <f t="shared" si="3"/>
        <v>3679562</v>
      </c>
      <c r="F12" s="29">
        <f t="shared" si="3"/>
        <v>0</v>
      </c>
      <c r="G12" s="29">
        <f t="shared" si="3"/>
        <v>1000000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32883783</v>
      </c>
      <c r="O12" s="41">
        <f t="shared" si="2"/>
        <v>538.76045284749989</v>
      </c>
      <c r="P12" s="10"/>
    </row>
    <row r="13" spans="1:133">
      <c r="A13" s="12"/>
      <c r="B13" s="42">
        <v>521</v>
      </c>
      <c r="C13" s="19" t="s">
        <v>26</v>
      </c>
      <c r="D13" s="46">
        <v>17782851</v>
      </c>
      <c r="E13" s="46">
        <v>1893153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19676004</v>
      </c>
      <c r="O13" s="47">
        <f t="shared" si="2"/>
        <v>322.36719313192214</v>
      </c>
      <c r="P13" s="9"/>
    </row>
    <row r="14" spans="1:133">
      <c r="A14" s="12"/>
      <c r="B14" s="42">
        <v>522</v>
      </c>
      <c r="C14" s="19" t="s">
        <v>27</v>
      </c>
      <c r="D14" s="46">
        <v>10421370</v>
      </c>
      <c r="E14" s="46">
        <v>658006</v>
      </c>
      <c r="F14" s="46">
        <v>0</v>
      </c>
      <c r="G14" s="46">
        <v>1000000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12079376</v>
      </c>
      <c r="O14" s="47">
        <f t="shared" si="2"/>
        <v>197.90576053476636</v>
      </c>
      <c r="P14" s="9"/>
    </row>
    <row r="15" spans="1:133">
      <c r="A15" s="12"/>
      <c r="B15" s="42">
        <v>524</v>
      </c>
      <c r="C15" s="19" t="s">
        <v>28</v>
      </c>
      <c r="D15" s="46">
        <v>0</v>
      </c>
      <c r="E15" s="46">
        <v>1128403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1128403</v>
      </c>
      <c r="O15" s="47">
        <f t="shared" si="2"/>
        <v>18.487499180811323</v>
      </c>
      <c r="P15" s="9"/>
    </row>
    <row r="16" spans="1:133" ht="15.75">
      <c r="A16" s="26" t="s">
        <v>29</v>
      </c>
      <c r="B16" s="27"/>
      <c r="C16" s="28"/>
      <c r="D16" s="29">
        <f t="shared" ref="D16:M16" si="4">SUM(D17:D19)</f>
        <v>0</v>
      </c>
      <c r="E16" s="29">
        <f t="shared" si="4"/>
        <v>950063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3771652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4721715</v>
      </c>
      <c r="O16" s="41">
        <f t="shared" si="2"/>
        <v>77.359509142145626</v>
      </c>
      <c r="P16" s="10"/>
    </row>
    <row r="17" spans="1:119">
      <c r="A17" s="12"/>
      <c r="B17" s="42">
        <v>531</v>
      </c>
      <c r="C17" s="19" t="s">
        <v>78</v>
      </c>
      <c r="D17" s="46">
        <v>0</v>
      </c>
      <c r="E17" s="46">
        <v>161263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161263</v>
      </c>
      <c r="O17" s="47">
        <f t="shared" si="2"/>
        <v>2.6420964676584311</v>
      </c>
      <c r="P17" s="9"/>
    </row>
    <row r="18" spans="1:119">
      <c r="A18" s="12"/>
      <c r="B18" s="42">
        <v>534</v>
      </c>
      <c r="C18" s="19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3771652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3771652</v>
      </c>
      <c r="O18" s="47">
        <f t="shared" si="2"/>
        <v>61.793892129235203</v>
      </c>
      <c r="P18" s="9"/>
    </row>
    <row r="19" spans="1:119">
      <c r="A19" s="12"/>
      <c r="B19" s="42">
        <v>538</v>
      </c>
      <c r="C19" s="19" t="s">
        <v>55</v>
      </c>
      <c r="D19" s="46">
        <v>0</v>
      </c>
      <c r="E19" s="46">
        <v>788800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788800</v>
      </c>
      <c r="O19" s="47">
        <f t="shared" si="2"/>
        <v>12.923520545251982</v>
      </c>
      <c r="P19" s="9"/>
    </row>
    <row r="20" spans="1:119" ht="15.75">
      <c r="A20" s="26" t="s">
        <v>31</v>
      </c>
      <c r="B20" s="27"/>
      <c r="C20" s="28"/>
      <c r="D20" s="29">
        <f t="shared" ref="D20:M20" si="5">SUM(D21:D22)</f>
        <v>4214823</v>
      </c>
      <c r="E20" s="29">
        <f t="shared" si="5"/>
        <v>8213345</v>
      </c>
      <c r="F20" s="29">
        <f t="shared" si="5"/>
        <v>0</v>
      </c>
      <c r="G20" s="29">
        <f t="shared" si="5"/>
        <v>5514470</v>
      </c>
      <c r="H20" s="29">
        <f t="shared" si="5"/>
        <v>0</v>
      </c>
      <c r="I20" s="29">
        <f t="shared" si="5"/>
        <v>3108158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21050796</v>
      </c>
      <c r="O20" s="41">
        <f t="shared" si="2"/>
        <v>344.891473884265</v>
      </c>
      <c r="P20" s="10"/>
    </row>
    <row r="21" spans="1:119">
      <c r="A21" s="12"/>
      <c r="B21" s="42">
        <v>541</v>
      </c>
      <c r="C21" s="19" t="s">
        <v>32</v>
      </c>
      <c r="D21" s="46">
        <v>4214823</v>
      </c>
      <c r="E21" s="46">
        <v>8160893</v>
      </c>
      <c r="F21" s="46">
        <v>0</v>
      </c>
      <c r="G21" s="46">
        <v>5514470</v>
      </c>
      <c r="H21" s="46">
        <v>0</v>
      </c>
      <c r="I21" s="46">
        <v>2220562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20110748</v>
      </c>
      <c r="O21" s="47">
        <f t="shared" si="2"/>
        <v>329.48994036306442</v>
      </c>
      <c r="P21" s="9"/>
    </row>
    <row r="22" spans="1:119">
      <c r="A22" s="12"/>
      <c r="B22" s="42">
        <v>542</v>
      </c>
      <c r="C22" s="19" t="s">
        <v>33</v>
      </c>
      <c r="D22" s="46">
        <v>0</v>
      </c>
      <c r="E22" s="46">
        <v>52452</v>
      </c>
      <c r="F22" s="46">
        <v>0</v>
      </c>
      <c r="G22" s="46">
        <v>0</v>
      </c>
      <c r="H22" s="46">
        <v>0</v>
      </c>
      <c r="I22" s="46">
        <v>887596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940048</v>
      </c>
      <c r="O22" s="47">
        <f t="shared" si="2"/>
        <v>15.401533521200603</v>
      </c>
      <c r="P22" s="9"/>
    </row>
    <row r="23" spans="1:119" ht="15.75">
      <c r="A23" s="26" t="s">
        <v>34</v>
      </c>
      <c r="B23" s="27"/>
      <c r="C23" s="28"/>
      <c r="D23" s="29">
        <f t="shared" ref="D23:M23" si="6">SUM(D24:D24)</f>
        <v>6063648</v>
      </c>
      <c r="E23" s="29">
        <f t="shared" si="6"/>
        <v>1867375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7931023</v>
      </c>
      <c r="O23" s="41">
        <f t="shared" si="2"/>
        <v>129.94008454027133</v>
      </c>
      <c r="P23" s="9"/>
    </row>
    <row r="24" spans="1:119">
      <c r="A24" s="12"/>
      <c r="B24" s="42">
        <v>572</v>
      </c>
      <c r="C24" s="19" t="s">
        <v>35</v>
      </c>
      <c r="D24" s="46">
        <v>6063648</v>
      </c>
      <c r="E24" s="46">
        <v>1867375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7931023</v>
      </c>
      <c r="O24" s="47">
        <f t="shared" si="2"/>
        <v>129.94008454027133</v>
      </c>
      <c r="P24" s="9"/>
    </row>
    <row r="25" spans="1:119" ht="15.75">
      <c r="A25" s="26" t="s">
        <v>38</v>
      </c>
      <c r="B25" s="27"/>
      <c r="C25" s="28"/>
      <c r="D25" s="29">
        <f t="shared" ref="D25:M25" si="7">SUM(D26:D27)</f>
        <v>7562192</v>
      </c>
      <c r="E25" s="29">
        <f t="shared" si="7"/>
        <v>13059978</v>
      </c>
      <c r="F25" s="29">
        <f t="shared" si="7"/>
        <v>49631</v>
      </c>
      <c r="G25" s="29">
        <f t="shared" si="7"/>
        <v>2310471</v>
      </c>
      <c r="H25" s="29">
        <f t="shared" si="7"/>
        <v>0</v>
      </c>
      <c r="I25" s="29">
        <f t="shared" si="7"/>
        <v>104168</v>
      </c>
      <c r="J25" s="29">
        <f t="shared" si="7"/>
        <v>7241965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30328405</v>
      </c>
      <c r="O25" s="41">
        <f t="shared" si="2"/>
        <v>496.89371846123601</v>
      </c>
      <c r="P25" s="9"/>
    </row>
    <row r="26" spans="1:119">
      <c r="A26" s="12"/>
      <c r="B26" s="42">
        <v>581</v>
      </c>
      <c r="C26" s="19" t="s">
        <v>36</v>
      </c>
      <c r="D26" s="46">
        <v>2980365</v>
      </c>
      <c r="E26" s="46">
        <v>12075586</v>
      </c>
      <c r="F26" s="46">
        <v>49631</v>
      </c>
      <c r="G26" s="46">
        <v>2310471</v>
      </c>
      <c r="H26" s="46">
        <v>0</v>
      </c>
      <c r="I26" s="46">
        <v>104168</v>
      </c>
      <c r="J26" s="46">
        <v>5123</v>
      </c>
      <c r="K26" s="46">
        <v>0</v>
      </c>
      <c r="L26" s="46">
        <v>0</v>
      </c>
      <c r="M26" s="46">
        <v>0</v>
      </c>
      <c r="N26" s="46">
        <f t="shared" si="1"/>
        <v>17525344</v>
      </c>
      <c r="O26" s="47">
        <f t="shared" si="2"/>
        <v>287.13126679336784</v>
      </c>
      <c r="P26" s="9"/>
    </row>
    <row r="27" spans="1:119" ht="15.75" thickBot="1">
      <c r="A27" s="12"/>
      <c r="B27" s="42">
        <v>590</v>
      </c>
      <c r="C27" s="19" t="s">
        <v>37</v>
      </c>
      <c r="D27" s="46">
        <v>4581827</v>
      </c>
      <c r="E27" s="46">
        <v>984392</v>
      </c>
      <c r="F27" s="46">
        <v>0</v>
      </c>
      <c r="G27" s="46">
        <v>0</v>
      </c>
      <c r="H27" s="46">
        <v>0</v>
      </c>
      <c r="I27" s="46">
        <v>0</v>
      </c>
      <c r="J27" s="46">
        <v>7236842</v>
      </c>
      <c r="K27" s="46">
        <v>0</v>
      </c>
      <c r="L27" s="46">
        <v>0</v>
      </c>
      <c r="M27" s="46">
        <v>0</v>
      </c>
      <c r="N27" s="46">
        <f t="shared" si="1"/>
        <v>12803061</v>
      </c>
      <c r="O27" s="47">
        <f t="shared" si="2"/>
        <v>209.76245166786813</v>
      </c>
      <c r="P27" s="9"/>
    </row>
    <row r="28" spans="1:119" ht="16.5" thickBot="1">
      <c r="A28" s="13" t="s">
        <v>10</v>
      </c>
      <c r="B28" s="21"/>
      <c r="C28" s="20"/>
      <c r="D28" s="14">
        <f>SUM(D5,D12,D16,D20,D23,D25)</f>
        <v>53165337</v>
      </c>
      <c r="E28" s="14">
        <f t="shared" ref="E28:M28" si="8">SUM(E5,E12,E16,E20,E23,E25)</f>
        <v>35046641</v>
      </c>
      <c r="F28" s="14">
        <f t="shared" si="8"/>
        <v>3563572</v>
      </c>
      <c r="G28" s="14">
        <f t="shared" si="8"/>
        <v>12483697</v>
      </c>
      <c r="H28" s="14">
        <f t="shared" si="8"/>
        <v>0</v>
      </c>
      <c r="I28" s="14">
        <f t="shared" si="8"/>
        <v>6983978</v>
      </c>
      <c r="J28" s="14">
        <f t="shared" si="8"/>
        <v>7241965</v>
      </c>
      <c r="K28" s="14">
        <f t="shared" si="8"/>
        <v>5257941</v>
      </c>
      <c r="L28" s="14">
        <f t="shared" si="8"/>
        <v>0</v>
      </c>
      <c r="M28" s="14">
        <f t="shared" si="8"/>
        <v>0</v>
      </c>
      <c r="N28" s="14">
        <f t="shared" si="1"/>
        <v>123743131</v>
      </c>
      <c r="O28" s="35">
        <f t="shared" si="2"/>
        <v>2027.3794318107346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79</v>
      </c>
      <c r="M30" s="93"/>
      <c r="N30" s="93"/>
      <c r="O30" s="39">
        <v>61036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customHeight="1" thickBot="1">
      <c r="A32" s="97" t="s">
        <v>46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95</v>
      </c>
      <c r="N4" s="32" t="s">
        <v>5</v>
      </c>
      <c r="O4" s="32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SUM(D6:D14)</f>
        <v>19865018</v>
      </c>
      <c r="E5" s="24">
        <f t="shared" si="0"/>
        <v>7050104</v>
      </c>
      <c r="F5" s="24">
        <f t="shared" si="0"/>
        <v>7663052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22677590</v>
      </c>
      <c r="K5" s="24">
        <f t="shared" si="0"/>
        <v>17394128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74649892</v>
      </c>
      <c r="P5" s="30">
        <f t="shared" ref="P5:P34" si="1">(O5/P$36)</f>
        <v>908.50321292960768</v>
      </c>
      <c r="Q5" s="6"/>
    </row>
    <row r="6" spans="1:134">
      <c r="A6" s="12"/>
      <c r="B6" s="42">
        <v>511</v>
      </c>
      <c r="C6" s="19" t="s">
        <v>19</v>
      </c>
      <c r="D6" s="46">
        <v>828759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828759</v>
      </c>
      <c r="P6" s="47">
        <f t="shared" si="1"/>
        <v>10.086152760198617</v>
      </c>
      <c r="Q6" s="9"/>
    </row>
    <row r="7" spans="1:134">
      <c r="A7" s="12"/>
      <c r="B7" s="42">
        <v>512</v>
      </c>
      <c r="C7" s="19" t="s">
        <v>20</v>
      </c>
      <c r="D7" s="46">
        <v>2541146</v>
      </c>
      <c r="E7" s="46">
        <v>6270083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8811229</v>
      </c>
      <c r="P7" s="47">
        <f t="shared" si="1"/>
        <v>107.23431262778698</v>
      </c>
      <c r="Q7" s="9"/>
    </row>
    <row r="8" spans="1:134">
      <c r="A8" s="12"/>
      <c r="B8" s="42">
        <v>513</v>
      </c>
      <c r="C8" s="19" t="s">
        <v>21</v>
      </c>
      <c r="D8" s="46">
        <v>2571749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13018732</v>
      </c>
      <c r="K8" s="46">
        <v>1723835</v>
      </c>
      <c r="L8" s="46">
        <v>0</v>
      </c>
      <c r="M8" s="46">
        <v>0</v>
      </c>
      <c r="N8" s="46">
        <v>0</v>
      </c>
      <c r="O8" s="46">
        <f t="shared" si="2"/>
        <v>17314316</v>
      </c>
      <c r="P8" s="47">
        <f t="shared" si="1"/>
        <v>210.71847921331906</v>
      </c>
      <c r="Q8" s="9"/>
    </row>
    <row r="9" spans="1:134">
      <c r="A9" s="12"/>
      <c r="B9" s="42">
        <v>514</v>
      </c>
      <c r="C9" s="19" t="s">
        <v>22</v>
      </c>
      <c r="D9" s="46">
        <v>761472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761472</v>
      </c>
      <c r="P9" s="47">
        <f t="shared" si="1"/>
        <v>9.2672573264531213</v>
      </c>
      <c r="Q9" s="9"/>
    </row>
    <row r="10" spans="1:134">
      <c r="A10" s="12"/>
      <c r="B10" s="42">
        <v>515</v>
      </c>
      <c r="C10" s="19" t="s">
        <v>23</v>
      </c>
      <c r="D10" s="46">
        <v>2697127</v>
      </c>
      <c r="E10" s="46">
        <v>177253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2874380</v>
      </c>
      <c r="P10" s="47">
        <f t="shared" si="1"/>
        <v>34.981744718138451</v>
      </c>
      <c r="Q10" s="9"/>
    </row>
    <row r="11" spans="1:134">
      <c r="A11" s="12"/>
      <c r="B11" s="42">
        <v>516</v>
      </c>
      <c r="C11" s="19" t="s">
        <v>52</v>
      </c>
      <c r="D11" s="46">
        <v>0</v>
      </c>
      <c r="E11" s="46">
        <v>289081</v>
      </c>
      <c r="F11" s="46">
        <v>0</v>
      </c>
      <c r="G11" s="46">
        <v>0</v>
      </c>
      <c r="H11" s="46">
        <v>0</v>
      </c>
      <c r="I11" s="46">
        <v>0</v>
      </c>
      <c r="J11" s="46">
        <v>3080109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3369190</v>
      </c>
      <c r="P11" s="47">
        <f t="shared" si="1"/>
        <v>41.003675396748129</v>
      </c>
      <c r="Q11" s="9"/>
    </row>
    <row r="12" spans="1:134">
      <c r="A12" s="12"/>
      <c r="B12" s="42">
        <v>517</v>
      </c>
      <c r="C12" s="19" t="s">
        <v>53</v>
      </c>
      <c r="D12" s="46">
        <v>796933</v>
      </c>
      <c r="E12" s="46">
        <v>313687</v>
      </c>
      <c r="F12" s="46">
        <v>7663052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8773672</v>
      </c>
      <c r="P12" s="47">
        <f t="shared" si="1"/>
        <v>106.77723688053743</v>
      </c>
      <c r="Q12" s="9"/>
    </row>
    <row r="13" spans="1:134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15670293</v>
      </c>
      <c r="L13" s="46">
        <v>0</v>
      </c>
      <c r="M13" s="46">
        <v>0</v>
      </c>
      <c r="N13" s="46">
        <v>0</v>
      </c>
      <c r="O13" s="46">
        <f t="shared" si="2"/>
        <v>15670293</v>
      </c>
      <c r="P13" s="47">
        <f t="shared" si="1"/>
        <v>190.71041037873624</v>
      </c>
      <c r="Q13" s="9"/>
    </row>
    <row r="14" spans="1:134">
      <c r="A14" s="12"/>
      <c r="B14" s="42">
        <v>519</v>
      </c>
      <c r="C14" s="19" t="s">
        <v>24</v>
      </c>
      <c r="D14" s="46">
        <v>9667832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6578749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16246581</v>
      </c>
      <c r="P14" s="47">
        <f t="shared" si="1"/>
        <v>197.72394362768961</v>
      </c>
      <c r="Q14" s="9"/>
    </row>
    <row r="15" spans="1:134" ht="15.75">
      <c r="A15" s="26" t="s">
        <v>25</v>
      </c>
      <c r="B15" s="27"/>
      <c r="C15" s="28"/>
      <c r="D15" s="29">
        <f t="shared" ref="D15:N15" si="3">SUM(D16:D18)</f>
        <v>43556231</v>
      </c>
      <c r="E15" s="29">
        <f t="shared" si="3"/>
        <v>4796157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>SUM(D15:N15)</f>
        <v>48352388</v>
      </c>
      <c r="P15" s="41">
        <f t="shared" si="1"/>
        <v>588.45764774608119</v>
      </c>
      <c r="Q15" s="10"/>
    </row>
    <row r="16" spans="1:134">
      <c r="A16" s="12"/>
      <c r="B16" s="42">
        <v>521</v>
      </c>
      <c r="C16" s="19" t="s">
        <v>26</v>
      </c>
      <c r="D16" s="46">
        <v>26688582</v>
      </c>
      <c r="E16" s="46">
        <v>1547915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28236497</v>
      </c>
      <c r="P16" s="47">
        <f t="shared" si="1"/>
        <v>343.64347434524387</v>
      </c>
      <c r="Q16" s="9"/>
    </row>
    <row r="17" spans="1:17">
      <c r="A17" s="12"/>
      <c r="B17" s="42">
        <v>522</v>
      </c>
      <c r="C17" s="19" t="s">
        <v>27</v>
      </c>
      <c r="D17" s="46">
        <v>16867649</v>
      </c>
      <c r="E17" s="46">
        <v>802377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17670026</v>
      </c>
      <c r="P17" s="47">
        <f t="shared" si="1"/>
        <v>215.04753675396748</v>
      </c>
      <c r="Q17" s="9"/>
    </row>
    <row r="18" spans="1:17">
      <c r="A18" s="12"/>
      <c r="B18" s="42">
        <v>524</v>
      </c>
      <c r="C18" s="19" t="s">
        <v>28</v>
      </c>
      <c r="D18" s="46">
        <v>0</v>
      </c>
      <c r="E18" s="46">
        <v>2445865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2445865</v>
      </c>
      <c r="P18" s="47">
        <f t="shared" si="1"/>
        <v>29.766636646869827</v>
      </c>
      <c r="Q18" s="9"/>
    </row>
    <row r="19" spans="1:17" ht="15.75">
      <c r="A19" s="26" t="s">
        <v>29</v>
      </c>
      <c r="B19" s="27"/>
      <c r="C19" s="28"/>
      <c r="D19" s="29">
        <f t="shared" ref="D19:N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11208000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>SUM(D19:N19)</f>
        <v>11208000</v>
      </c>
      <c r="P19" s="41">
        <f t="shared" si="1"/>
        <v>136.4034660695161</v>
      </c>
      <c r="Q19" s="10"/>
    </row>
    <row r="20" spans="1:17">
      <c r="A20" s="12"/>
      <c r="B20" s="42">
        <v>534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5951231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9" si="6">SUM(D20:N20)</f>
        <v>5951231</v>
      </c>
      <c r="P20" s="47">
        <f t="shared" si="1"/>
        <v>72.427599552137082</v>
      </c>
      <c r="Q20" s="9"/>
    </row>
    <row r="21" spans="1:17">
      <c r="A21" s="12"/>
      <c r="B21" s="42">
        <v>538</v>
      </c>
      <c r="C21" s="19" t="s">
        <v>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5256769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5256769</v>
      </c>
      <c r="P21" s="47">
        <f t="shared" si="1"/>
        <v>63.975866517379025</v>
      </c>
      <c r="Q21" s="9"/>
    </row>
    <row r="22" spans="1:17" ht="15.75">
      <c r="A22" s="26" t="s">
        <v>31</v>
      </c>
      <c r="B22" s="27"/>
      <c r="C22" s="28"/>
      <c r="D22" s="29">
        <f t="shared" ref="D22:N22" si="7">SUM(D23:D24)</f>
        <v>9743485</v>
      </c>
      <c r="E22" s="29">
        <f t="shared" si="7"/>
        <v>3111642</v>
      </c>
      <c r="F22" s="29">
        <f t="shared" si="7"/>
        <v>0</v>
      </c>
      <c r="G22" s="29">
        <f t="shared" si="7"/>
        <v>17850</v>
      </c>
      <c r="H22" s="29">
        <f t="shared" si="7"/>
        <v>0</v>
      </c>
      <c r="I22" s="29">
        <f t="shared" si="7"/>
        <v>2416681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15289658</v>
      </c>
      <c r="P22" s="41">
        <f t="shared" si="1"/>
        <v>186.07801090448837</v>
      </c>
      <c r="Q22" s="10"/>
    </row>
    <row r="23" spans="1:17">
      <c r="A23" s="12"/>
      <c r="B23" s="42">
        <v>541</v>
      </c>
      <c r="C23" s="19" t="s">
        <v>32</v>
      </c>
      <c r="D23" s="46">
        <v>9743485</v>
      </c>
      <c r="E23" s="46">
        <v>3111642</v>
      </c>
      <c r="F23" s="46">
        <v>0</v>
      </c>
      <c r="G23" s="46">
        <v>17850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12872977</v>
      </c>
      <c r="P23" s="47">
        <f t="shared" si="1"/>
        <v>156.66654902151689</v>
      </c>
      <c r="Q23" s="9"/>
    </row>
    <row r="24" spans="1:17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2416681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2416681</v>
      </c>
      <c r="P24" s="47">
        <f t="shared" si="1"/>
        <v>29.411461882971473</v>
      </c>
      <c r="Q24" s="9"/>
    </row>
    <row r="25" spans="1:17" ht="15.75">
      <c r="A25" s="26" t="s">
        <v>42</v>
      </c>
      <c r="B25" s="27"/>
      <c r="C25" s="28"/>
      <c r="D25" s="29">
        <f t="shared" ref="D25:N25" si="8">SUM(D26:D26)</f>
        <v>0</v>
      </c>
      <c r="E25" s="29">
        <f t="shared" si="8"/>
        <v>1281677</v>
      </c>
      <c r="F25" s="29">
        <f t="shared" si="8"/>
        <v>0</v>
      </c>
      <c r="G25" s="29">
        <f t="shared" si="8"/>
        <v>655256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1936933</v>
      </c>
      <c r="P25" s="41">
        <f t="shared" si="1"/>
        <v>23.572838574627593</v>
      </c>
      <c r="Q25" s="10"/>
    </row>
    <row r="26" spans="1:17">
      <c r="A26" s="43"/>
      <c r="B26" s="44">
        <v>559</v>
      </c>
      <c r="C26" s="45" t="s">
        <v>56</v>
      </c>
      <c r="D26" s="46">
        <v>0</v>
      </c>
      <c r="E26" s="46">
        <v>1281677</v>
      </c>
      <c r="F26" s="46">
        <v>0</v>
      </c>
      <c r="G26" s="46">
        <v>655256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1936933</v>
      </c>
      <c r="P26" s="47">
        <f t="shared" si="1"/>
        <v>23.572838574627593</v>
      </c>
      <c r="Q26" s="9"/>
    </row>
    <row r="27" spans="1:17" ht="15.75">
      <c r="A27" s="26" t="s">
        <v>34</v>
      </c>
      <c r="B27" s="27"/>
      <c r="C27" s="28"/>
      <c r="D27" s="29">
        <f t="shared" ref="D27:N27" si="9">SUM(D28:D29)</f>
        <v>7444929</v>
      </c>
      <c r="E27" s="29">
        <f t="shared" si="9"/>
        <v>322523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7767452</v>
      </c>
      <c r="P27" s="41">
        <f t="shared" si="1"/>
        <v>94.531350404050244</v>
      </c>
      <c r="Q27" s="9"/>
    </row>
    <row r="28" spans="1:17">
      <c r="A28" s="12"/>
      <c r="B28" s="42">
        <v>572</v>
      </c>
      <c r="C28" s="19" t="s">
        <v>35</v>
      </c>
      <c r="D28" s="46">
        <v>6463136</v>
      </c>
      <c r="E28" s="46">
        <v>322523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6785659</v>
      </c>
      <c r="P28" s="47">
        <f t="shared" si="1"/>
        <v>82.582745107584458</v>
      </c>
      <c r="Q28" s="9"/>
    </row>
    <row r="29" spans="1:17">
      <c r="A29" s="12"/>
      <c r="B29" s="42">
        <v>575</v>
      </c>
      <c r="C29" s="19" t="s">
        <v>64</v>
      </c>
      <c r="D29" s="46">
        <v>981793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981793</v>
      </c>
      <c r="P29" s="47">
        <f t="shared" si="1"/>
        <v>11.948605296465777</v>
      </c>
      <c r="Q29" s="9"/>
    </row>
    <row r="30" spans="1:17" ht="15.75">
      <c r="A30" s="26" t="s">
        <v>38</v>
      </c>
      <c r="B30" s="27"/>
      <c r="C30" s="28"/>
      <c r="D30" s="29">
        <f t="shared" ref="D30:N30" si="10">SUM(D31:D33)</f>
        <v>5298396</v>
      </c>
      <c r="E30" s="29">
        <f t="shared" si="10"/>
        <v>7460999</v>
      </c>
      <c r="F30" s="29">
        <f t="shared" si="10"/>
        <v>16350000</v>
      </c>
      <c r="G30" s="29">
        <f t="shared" si="10"/>
        <v>0</v>
      </c>
      <c r="H30" s="29">
        <f t="shared" si="10"/>
        <v>0</v>
      </c>
      <c r="I30" s="29">
        <f t="shared" si="10"/>
        <v>738205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10"/>
        <v>0</v>
      </c>
      <c r="O30" s="29">
        <f>SUM(D30:N30)</f>
        <v>29847600</v>
      </c>
      <c r="P30" s="41">
        <f t="shared" si="1"/>
        <v>363.25090059390516</v>
      </c>
      <c r="Q30" s="9"/>
    </row>
    <row r="31" spans="1:17">
      <c r="A31" s="12"/>
      <c r="B31" s="42">
        <v>581</v>
      </c>
      <c r="C31" s="19" t="s">
        <v>97</v>
      </c>
      <c r="D31" s="46">
        <v>5298396</v>
      </c>
      <c r="E31" s="46">
        <v>7460999</v>
      </c>
      <c r="F31" s="46">
        <v>0</v>
      </c>
      <c r="G31" s="46">
        <v>0</v>
      </c>
      <c r="H31" s="46">
        <v>0</v>
      </c>
      <c r="I31" s="46">
        <v>663766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13423161</v>
      </c>
      <c r="P31" s="47">
        <f t="shared" si="1"/>
        <v>163.36239168532762</v>
      </c>
      <c r="Q31" s="9"/>
    </row>
    <row r="32" spans="1:17">
      <c r="A32" s="12"/>
      <c r="B32" s="42">
        <v>585</v>
      </c>
      <c r="C32" s="19" t="s">
        <v>48</v>
      </c>
      <c r="D32" s="46">
        <v>0</v>
      </c>
      <c r="E32" s="46">
        <v>0</v>
      </c>
      <c r="F32" s="46">
        <v>16350000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1">SUM(D32:N32)</f>
        <v>16350000</v>
      </c>
      <c r="P32" s="47">
        <f t="shared" si="1"/>
        <v>198.98257229091618</v>
      </c>
      <c r="Q32" s="9"/>
    </row>
    <row r="33" spans="1:120" ht="15.75" thickBot="1">
      <c r="A33" s="12"/>
      <c r="B33" s="42">
        <v>590</v>
      </c>
      <c r="C33" s="19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74439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1"/>
        <v>74439</v>
      </c>
      <c r="P33" s="47">
        <f t="shared" si="1"/>
        <v>0.90593661766137668</v>
      </c>
      <c r="Q33" s="9"/>
    </row>
    <row r="34" spans="1:120" ht="16.5" thickBot="1">
      <c r="A34" s="13" t="s">
        <v>10</v>
      </c>
      <c r="B34" s="21"/>
      <c r="C34" s="20"/>
      <c r="D34" s="14">
        <f>SUM(D5,D15,D19,D22,D25,D27,D30)</f>
        <v>85908059</v>
      </c>
      <c r="E34" s="14">
        <f t="shared" ref="E34:N34" si="12">SUM(E5,E15,E19,E22,E25,E27,E30)</f>
        <v>24023102</v>
      </c>
      <c r="F34" s="14">
        <f t="shared" si="12"/>
        <v>24013052</v>
      </c>
      <c r="G34" s="14">
        <f t="shared" si="12"/>
        <v>673106</v>
      </c>
      <c r="H34" s="14">
        <f t="shared" si="12"/>
        <v>0</v>
      </c>
      <c r="I34" s="14">
        <f t="shared" si="12"/>
        <v>14362886</v>
      </c>
      <c r="J34" s="14">
        <f t="shared" si="12"/>
        <v>22677590</v>
      </c>
      <c r="K34" s="14">
        <f t="shared" si="12"/>
        <v>17394128</v>
      </c>
      <c r="L34" s="14">
        <f t="shared" si="12"/>
        <v>0</v>
      </c>
      <c r="M34" s="14">
        <f t="shared" si="12"/>
        <v>0</v>
      </c>
      <c r="N34" s="14">
        <f t="shared" si="12"/>
        <v>0</v>
      </c>
      <c r="O34" s="14">
        <f>SUM(D34:N34)</f>
        <v>189051923</v>
      </c>
      <c r="P34" s="35">
        <f t="shared" si="1"/>
        <v>2300.7974272222764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93" t="s">
        <v>99</v>
      </c>
      <c r="N36" s="93"/>
      <c r="O36" s="93"/>
      <c r="P36" s="39">
        <v>82168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46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94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95</v>
      </c>
      <c r="N4" s="32" t="s">
        <v>5</v>
      </c>
      <c r="O4" s="32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SUM(D6:D14)</f>
        <v>17445136</v>
      </c>
      <c r="E5" s="24">
        <f t="shared" ref="E5:N5" si="0">SUM(E6:E14)</f>
        <v>7654626</v>
      </c>
      <c r="F5" s="24">
        <f t="shared" si="0"/>
        <v>6864926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21696121</v>
      </c>
      <c r="K5" s="24">
        <f t="shared" si="0"/>
        <v>17964541</v>
      </c>
      <c r="L5" s="24">
        <f>SUM(L6:L14)</f>
        <v>0</v>
      </c>
      <c r="M5" s="24">
        <f t="shared" si="0"/>
        <v>0</v>
      </c>
      <c r="N5" s="24">
        <f t="shared" si="0"/>
        <v>0</v>
      </c>
      <c r="O5" s="25">
        <f>SUM(D5:N5)</f>
        <v>71625350</v>
      </c>
      <c r="P5" s="30">
        <f t="shared" ref="P5:P34" si="1">(O5/P$36)</f>
        <v>884.27449721601499</v>
      </c>
      <c r="Q5" s="6"/>
    </row>
    <row r="6" spans="1:134">
      <c r="A6" s="12"/>
      <c r="B6" s="42">
        <v>511</v>
      </c>
      <c r="C6" s="19" t="s">
        <v>19</v>
      </c>
      <c r="D6" s="46">
        <v>525039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525039</v>
      </c>
      <c r="P6" s="47">
        <f t="shared" si="1"/>
        <v>6.4820429881850394</v>
      </c>
      <c r="Q6" s="9"/>
    </row>
    <row r="7" spans="1:134">
      <c r="A7" s="12"/>
      <c r="B7" s="42">
        <v>512</v>
      </c>
      <c r="C7" s="19" t="s">
        <v>20</v>
      </c>
      <c r="D7" s="46">
        <v>2101310</v>
      </c>
      <c r="E7" s="46">
        <v>6250284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8351594</v>
      </c>
      <c r="P7" s="47">
        <f t="shared" si="1"/>
        <v>103.10737169594687</v>
      </c>
      <c r="Q7" s="9"/>
    </row>
    <row r="8" spans="1:134">
      <c r="A8" s="12"/>
      <c r="B8" s="42">
        <v>513</v>
      </c>
      <c r="C8" s="19" t="s">
        <v>21</v>
      </c>
      <c r="D8" s="46">
        <v>2370484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12593954</v>
      </c>
      <c r="K8" s="46">
        <v>1121372</v>
      </c>
      <c r="L8" s="46">
        <v>0</v>
      </c>
      <c r="M8" s="46">
        <v>0</v>
      </c>
      <c r="N8" s="46">
        <v>0</v>
      </c>
      <c r="O8" s="46">
        <f t="shared" si="2"/>
        <v>16085810</v>
      </c>
      <c r="P8" s="47">
        <f t="shared" si="1"/>
        <v>198.5926986752923</v>
      </c>
      <c r="Q8" s="9"/>
    </row>
    <row r="9" spans="1:134">
      <c r="A9" s="12"/>
      <c r="B9" s="42">
        <v>514</v>
      </c>
      <c r="C9" s="19" t="s">
        <v>22</v>
      </c>
      <c r="D9" s="46">
        <v>772094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772094</v>
      </c>
      <c r="P9" s="47">
        <f t="shared" si="1"/>
        <v>9.5321423721280514</v>
      </c>
      <c r="Q9" s="9"/>
    </row>
    <row r="10" spans="1:134">
      <c r="A10" s="12"/>
      <c r="B10" s="42">
        <v>515</v>
      </c>
      <c r="C10" s="19" t="s">
        <v>23</v>
      </c>
      <c r="D10" s="46">
        <v>2073350</v>
      </c>
      <c r="E10" s="46">
        <v>154630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2227980</v>
      </c>
      <c r="P10" s="47">
        <f t="shared" si="1"/>
        <v>27.506265509450735</v>
      </c>
      <c r="Q10" s="9"/>
    </row>
    <row r="11" spans="1:134">
      <c r="A11" s="12"/>
      <c r="B11" s="42">
        <v>516</v>
      </c>
      <c r="C11" s="19" t="s">
        <v>52</v>
      </c>
      <c r="D11" s="46">
        <v>0</v>
      </c>
      <c r="E11" s="46">
        <v>936025</v>
      </c>
      <c r="F11" s="46">
        <v>0</v>
      </c>
      <c r="G11" s="46">
        <v>0</v>
      </c>
      <c r="H11" s="46">
        <v>0</v>
      </c>
      <c r="I11" s="46">
        <v>0</v>
      </c>
      <c r="J11" s="46">
        <v>3157132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4093157</v>
      </c>
      <c r="P11" s="47">
        <f t="shared" si="1"/>
        <v>50.533426338596776</v>
      </c>
      <c r="Q11" s="9"/>
    </row>
    <row r="12" spans="1:134">
      <c r="A12" s="12"/>
      <c r="B12" s="42">
        <v>517</v>
      </c>
      <c r="C12" s="19" t="s">
        <v>53</v>
      </c>
      <c r="D12" s="46">
        <v>445943</v>
      </c>
      <c r="E12" s="46">
        <v>313687</v>
      </c>
      <c r="F12" s="46">
        <v>6864926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7624556</v>
      </c>
      <c r="P12" s="47">
        <f t="shared" si="1"/>
        <v>94.131483104729682</v>
      </c>
      <c r="Q12" s="9"/>
    </row>
    <row r="13" spans="1:134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16843169</v>
      </c>
      <c r="L13" s="46">
        <v>0</v>
      </c>
      <c r="M13" s="46">
        <v>0</v>
      </c>
      <c r="N13" s="46">
        <v>0</v>
      </c>
      <c r="O13" s="46">
        <f t="shared" si="2"/>
        <v>16843169</v>
      </c>
      <c r="P13" s="47">
        <f t="shared" si="1"/>
        <v>207.94292522129902</v>
      </c>
      <c r="Q13" s="9"/>
    </row>
    <row r="14" spans="1:134">
      <c r="A14" s="12"/>
      <c r="B14" s="42">
        <v>519</v>
      </c>
      <c r="C14" s="19" t="s">
        <v>24</v>
      </c>
      <c r="D14" s="46">
        <v>9156916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5945035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15101951</v>
      </c>
      <c r="P14" s="47">
        <f t="shared" si="1"/>
        <v>186.44614131038654</v>
      </c>
      <c r="Q14" s="9"/>
    </row>
    <row r="15" spans="1:134" ht="15.75">
      <c r="A15" s="26" t="s">
        <v>25</v>
      </c>
      <c r="B15" s="27"/>
      <c r="C15" s="28"/>
      <c r="D15" s="29">
        <f t="shared" ref="D15:N15" si="3">SUM(D16:D18)</f>
        <v>43004365</v>
      </c>
      <c r="E15" s="29">
        <f t="shared" si="3"/>
        <v>6925548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29">
        <f t="shared" si="3"/>
        <v>0</v>
      </c>
      <c r="O15" s="40">
        <f t="shared" ref="O15:O34" si="4">SUM(D15:N15)</f>
        <v>49929913</v>
      </c>
      <c r="P15" s="41">
        <f t="shared" si="1"/>
        <v>616.42628921344703</v>
      </c>
      <c r="Q15" s="10"/>
    </row>
    <row r="16" spans="1:134">
      <c r="A16" s="12"/>
      <c r="B16" s="42">
        <v>521</v>
      </c>
      <c r="C16" s="19" t="s">
        <v>26</v>
      </c>
      <c r="D16" s="46">
        <v>26669776</v>
      </c>
      <c r="E16" s="46">
        <v>1380427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28050203</v>
      </c>
      <c r="P16" s="47">
        <f t="shared" si="1"/>
        <v>346.30307781577551</v>
      </c>
      <c r="Q16" s="9"/>
    </row>
    <row r="17" spans="1:17">
      <c r="A17" s="12"/>
      <c r="B17" s="42">
        <v>522</v>
      </c>
      <c r="C17" s="19" t="s">
        <v>27</v>
      </c>
      <c r="D17" s="46">
        <v>16334589</v>
      </c>
      <c r="E17" s="46">
        <v>2967818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19302407</v>
      </c>
      <c r="P17" s="47">
        <f t="shared" si="1"/>
        <v>238.3042630155928</v>
      </c>
      <c r="Q17" s="9"/>
    </row>
    <row r="18" spans="1:17">
      <c r="A18" s="12"/>
      <c r="B18" s="42">
        <v>524</v>
      </c>
      <c r="C18" s="19" t="s">
        <v>28</v>
      </c>
      <c r="D18" s="46">
        <v>0</v>
      </c>
      <c r="E18" s="46">
        <v>2577303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2577303</v>
      </c>
      <c r="P18" s="47">
        <f t="shared" si="1"/>
        <v>31.818948382078791</v>
      </c>
      <c r="Q18" s="9"/>
    </row>
    <row r="19" spans="1:17" ht="15.75">
      <c r="A19" s="26" t="s">
        <v>29</v>
      </c>
      <c r="B19" s="27"/>
      <c r="C19" s="28"/>
      <c r="D19" s="29">
        <f t="shared" ref="D19:N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10706478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40">
        <f t="shared" si="4"/>
        <v>10706478</v>
      </c>
      <c r="P19" s="41">
        <f t="shared" si="1"/>
        <v>132.18037259719256</v>
      </c>
      <c r="Q19" s="10"/>
    </row>
    <row r="20" spans="1:17">
      <c r="A20" s="12"/>
      <c r="B20" s="42">
        <v>534</v>
      </c>
      <c r="C20" s="19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5344562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5344562</v>
      </c>
      <c r="P20" s="47">
        <f t="shared" si="1"/>
        <v>65.98306151927801</v>
      </c>
      <c r="Q20" s="9"/>
    </row>
    <row r="21" spans="1:17">
      <c r="A21" s="12"/>
      <c r="B21" s="42">
        <v>538</v>
      </c>
      <c r="C21" s="19" t="s">
        <v>55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5361916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5361916</v>
      </c>
      <c r="P21" s="47">
        <f t="shared" si="1"/>
        <v>66.197311077914549</v>
      </c>
      <c r="Q21" s="9"/>
    </row>
    <row r="22" spans="1:17" ht="15.75">
      <c r="A22" s="26" t="s">
        <v>31</v>
      </c>
      <c r="B22" s="27"/>
      <c r="C22" s="28"/>
      <c r="D22" s="29">
        <f t="shared" ref="D22:N22" si="6">SUM(D23:D24)</f>
        <v>5274923</v>
      </c>
      <c r="E22" s="29">
        <f t="shared" si="6"/>
        <v>6416091</v>
      </c>
      <c r="F22" s="29">
        <f t="shared" si="6"/>
        <v>0</v>
      </c>
      <c r="G22" s="29">
        <f t="shared" si="6"/>
        <v>42583</v>
      </c>
      <c r="H22" s="29">
        <f t="shared" si="6"/>
        <v>0</v>
      </c>
      <c r="I22" s="29">
        <f t="shared" si="6"/>
        <v>1751076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6"/>
        <v>0</v>
      </c>
      <c r="O22" s="29">
        <f t="shared" si="4"/>
        <v>13484673</v>
      </c>
      <c r="P22" s="41">
        <f t="shared" si="1"/>
        <v>166.47949974691045</v>
      </c>
      <c r="Q22" s="10"/>
    </row>
    <row r="23" spans="1:17">
      <c r="A23" s="12"/>
      <c r="B23" s="42">
        <v>541</v>
      </c>
      <c r="C23" s="19" t="s">
        <v>32</v>
      </c>
      <c r="D23" s="46">
        <v>5274923</v>
      </c>
      <c r="E23" s="46">
        <v>6416091</v>
      </c>
      <c r="F23" s="46">
        <v>0</v>
      </c>
      <c r="G23" s="46">
        <v>42583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11733597</v>
      </c>
      <c r="P23" s="47">
        <f t="shared" si="1"/>
        <v>144.86101062976087</v>
      </c>
      <c r="Q23" s="9"/>
    </row>
    <row r="24" spans="1:17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1751076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1751076</v>
      </c>
      <c r="P24" s="47">
        <f t="shared" si="1"/>
        <v>21.618489117149593</v>
      </c>
      <c r="Q24" s="9"/>
    </row>
    <row r="25" spans="1:17" ht="15.75">
      <c r="A25" s="26" t="s">
        <v>42</v>
      </c>
      <c r="B25" s="27"/>
      <c r="C25" s="28"/>
      <c r="D25" s="29">
        <f t="shared" ref="D25:N25" si="7">SUM(D26:D26)</f>
        <v>0</v>
      </c>
      <c r="E25" s="29">
        <f t="shared" si="7"/>
        <v>1466911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7"/>
        <v>0</v>
      </c>
      <c r="O25" s="29">
        <f t="shared" si="4"/>
        <v>1466911</v>
      </c>
      <c r="P25" s="41">
        <f t="shared" si="1"/>
        <v>18.110235928838627</v>
      </c>
      <c r="Q25" s="10"/>
    </row>
    <row r="26" spans="1:17">
      <c r="A26" s="43"/>
      <c r="B26" s="44">
        <v>559</v>
      </c>
      <c r="C26" s="45" t="s">
        <v>56</v>
      </c>
      <c r="D26" s="46">
        <v>0</v>
      </c>
      <c r="E26" s="46">
        <v>1466911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1466911</v>
      </c>
      <c r="P26" s="47">
        <f t="shared" si="1"/>
        <v>18.110235928838627</v>
      </c>
      <c r="Q26" s="9"/>
    </row>
    <row r="27" spans="1:17" ht="15.75">
      <c r="A27" s="26" t="s">
        <v>34</v>
      </c>
      <c r="B27" s="27"/>
      <c r="C27" s="28"/>
      <c r="D27" s="29">
        <f t="shared" ref="D27:N27" si="8">SUM(D28:D29)</f>
        <v>6813743</v>
      </c>
      <c r="E27" s="29">
        <f t="shared" si="8"/>
        <v>621136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8"/>
        <v>0</v>
      </c>
      <c r="O27" s="29">
        <f t="shared" si="4"/>
        <v>7434879</v>
      </c>
      <c r="P27" s="41">
        <f t="shared" si="1"/>
        <v>91.789762836578234</v>
      </c>
      <c r="Q27" s="9"/>
    </row>
    <row r="28" spans="1:17">
      <c r="A28" s="12"/>
      <c r="B28" s="42">
        <v>572</v>
      </c>
      <c r="C28" s="19" t="s">
        <v>35</v>
      </c>
      <c r="D28" s="46">
        <v>5859797</v>
      </c>
      <c r="E28" s="46">
        <v>621136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6480933</v>
      </c>
      <c r="P28" s="47">
        <f t="shared" si="1"/>
        <v>80.012506327238611</v>
      </c>
      <c r="Q28" s="9"/>
    </row>
    <row r="29" spans="1:17">
      <c r="A29" s="12"/>
      <c r="B29" s="42">
        <v>575</v>
      </c>
      <c r="C29" s="19" t="s">
        <v>64</v>
      </c>
      <c r="D29" s="46">
        <v>953946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953946</v>
      </c>
      <c r="P29" s="47">
        <f t="shared" si="1"/>
        <v>11.777256509339621</v>
      </c>
      <c r="Q29" s="9"/>
    </row>
    <row r="30" spans="1:17" ht="15.75">
      <c r="A30" s="26" t="s">
        <v>38</v>
      </c>
      <c r="B30" s="27"/>
      <c r="C30" s="28"/>
      <c r="D30" s="29">
        <f t="shared" ref="D30:N30" si="9">SUM(D31:D33)</f>
        <v>2944646</v>
      </c>
      <c r="E30" s="29">
        <f t="shared" si="9"/>
        <v>7526376</v>
      </c>
      <c r="F30" s="29">
        <f t="shared" si="9"/>
        <v>0</v>
      </c>
      <c r="G30" s="29">
        <f t="shared" si="9"/>
        <v>16350000</v>
      </c>
      <c r="H30" s="29">
        <f t="shared" si="9"/>
        <v>0</v>
      </c>
      <c r="I30" s="29">
        <f t="shared" si="9"/>
        <v>738322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4"/>
        <v>27559344</v>
      </c>
      <c r="P30" s="41">
        <f t="shared" si="1"/>
        <v>340.24301534586846</v>
      </c>
      <c r="Q30" s="9"/>
    </row>
    <row r="31" spans="1:17">
      <c r="A31" s="12"/>
      <c r="B31" s="42">
        <v>581</v>
      </c>
      <c r="C31" s="19" t="s">
        <v>97</v>
      </c>
      <c r="D31" s="46">
        <v>2944646</v>
      </c>
      <c r="E31" s="46">
        <v>7526376</v>
      </c>
      <c r="F31" s="46">
        <v>0</v>
      </c>
      <c r="G31" s="46">
        <v>0</v>
      </c>
      <c r="H31" s="46">
        <v>0</v>
      </c>
      <c r="I31" s="46">
        <v>593016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11064038</v>
      </c>
      <c r="P31" s="47">
        <f t="shared" si="1"/>
        <v>136.59474808330967</v>
      </c>
      <c r="Q31" s="9"/>
    </row>
    <row r="32" spans="1:17">
      <c r="A32" s="12"/>
      <c r="B32" s="42">
        <v>585</v>
      </c>
      <c r="C32" s="19" t="s">
        <v>48</v>
      </c>
      <c r="D32" s="46">
        <v>0</v>
      </c>
      <c r="E32" s="46">
        <v>0</v>
      </c>
      <c r="F32" s="46">
        <v>0</v>
      </c>
      <c r="G32" s="46">
        <v>16350000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16350000</v>
      </c>
      <c r="P32" s="47">
        <f t="shared" si="1"/>
        <v>201.85434388078866</v>
      </c>
      <c r="Q32" s="9"/>
    </row>
    <row r="33" spans="1:120" ht="15.75" thickBot="1">
      <c r="A33" s="12"/>
      <c r="B33" s="42">
        <v>590</v>
      </c>
      <c r="C33" s="19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145306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145306</v>
      </c>
      <c r="P33" s="47">
        <f t="shared" si="1"/>
        <v>1.7939233817701452</v>
      </c>
      <c r="Q33" s="9"/>
    </row>
    <row r="34" spans="1:120" ht="16.5" thickBot="1">
      <c r="A34" s="13" t="s">
        <v>10</v>
      </c>
      <c r="B34" s="21"/>
      <c r="C34" s="20"/>
      <c r="D34" s="14">
        <f>SUM(D5,D15,D19,D22,D25,D27,D30)</f>
        <v>75482813</v>
      </c>
      <c r="E34" s="14">
        <f t="shared" ref="E34:N34" si="10">SUM(E5,E15,E19,E22,E25,E27,E30)</f>
        <v>30610688</v>
      </c>
      <c r="F34" s="14">
        <f t="shared" si="10"/>
        <v>6864926</v>
      </c>
      <c r="G34" s="14">
        <f t="shared" si="10"/>
        <v>16392583</v>
      </c>
      <c r="H34" s="14">
        <f t="shared" si="10"/>
        <v>0</v>
      </c>
      <c r="I34" s="14">
        <f t="shared" si="10"/>
        <v>13195876</v>
      </c>
      <c r="J34" s="14">
        <f t="shared" si="10"/>
        <v>21696121</v>
      </c>
      <c r="K34" s="14">
        <f t="shared" si="10"/>
        <v>17964541</v>
      </c>
      <c r="L34" s="14">
        <f t="shared" si="10"/>
        <v>0</v>
      </c>
      <c r="M34" s="14">
        <f t="shared" si="10"/>
        <v>0</v>
      </c>
      <c r="N34" s="14">
        <f t="shared" si="10"/>
        <v>0</v>
      </c>
      <c r="O34" s="14">
        <f t="shared" si="4"/>
        <v>182207548</v>
      </c>
      <c r="P34" s="35">
        <f t="shared" si="1"/>
        <v>2249.5036728848504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8"/>
    </row>
    <row r="36" spans="1:120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38"/>
      <c r="M36" s="93" t="s">
        <v>93</v>
      </c>
      <c r="N36" s="93"/>
      <c r="O36" s="93"/>
      <c r="P36" s="39">
        <v>80999</v>
      </c>
    </row>
    <row r="37" spans="1:120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97" t="s">
        <v>46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19527653</v>
      </c>
      <c r="E5" s="24">
        <f t="shared" ref="E5:M5" si="0">SUM(E6:E14)</f>
        <v>2263514</v>
      </c>
      <c r="F5" s="24">
        <f t="shared" si="0"/>
        <v>6962495</v>
      </c>
      <c r="G5" s="24">
        <f t="shared" si="0"/>
        <v>1648863</v>
      </c>
      <c r="H5" s="24">
        <f t="shared" si="0"/>
        <v>0</v>
      </c>
      <c r="I5" s="24">
        <f t="shared" si="0"/>
        <v>0</v>
      </c>
      <c r="J5" s="24">
        <f t="shared" si="0"/>
        <v>21093138</v>
      </c>
      <c r="K5" s="24">
        <f t="shared" si="0"/>
        <v>16457432</v>
      </c>
      <c r="L5" s="24">
        <f t="shared" si="0"/>
        <v>0</v>
      </c>
      <c r="M5" s="24">
        <f t="shared" si="0"/>
        <v>0</v>
      </c>
      <c r="N5" s="25">
        <f>SUM(D5:M5)</f>
        <v>67953095</v>
      </c>
      <c r="O5" s="30">
        <f t="shared" ref="O5:O34" si="1">(N5/O$36)</f>
        <v>898.32762677806568</v>
      </c>
      <c r="P5" s="6"/>
    </row>
    <row r="6" spans="1:133">
      <c r="A6" s="12"/>
      <c r="B6" s="42">
        <v>511</v>
      </c>
      <c r="C6" s="19" t="s">
        <v>19</v>
      </c>
      <c r="D6" s="46">
        <v>1609212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1609212</v>
      </c>
      <c r="O6" s="47">
        <f t="shared" si="1"/>
        <v>21.273491618634658</v>
      </c>
      <c r="P6" s="9"/>
    </row>
    <row r="7" spans="1:133">
      <c r="A7" s="12"/>
      <c r="B7" s="42">
        <v>512</v>
      </c>
      <c r="C7" s="19" t="s">
        <v>20</v>
      </c>
      <c r="D7" s="46">
        <v>2003184</v>
      </c>
      <c r="E7" s="46">
        <v>1386059</v>
      </c>
      <c r="F7" s="46">
        <v>0</v>
      </c>
      <c r="G7" s="46">
        <v>1648863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5038106</v>
      </c>
      <c r="O7" s="47">
        <f t="shared" si="1"/>
        <v>66.60285019300936</v>
      </c>
      <c r="P7" s="9"/>
    </row>
    <row r="8" spans="1:133">
      <c r="A8" s="12"/>
      <c r="B8" s="42">
        <v>513</v>
      </c>
      <c r="C8" s="19" t="s">
        <v>21</v>
      </c>
      <c r="D8" s="46">
        <v>2245360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12740017</v>
      </c>
      <c r="K8" s="46">
        <v>1006529</v>
      </c>
      <c r="L8" s="46">
        <v>0</v>
      </c>
      <c r="M8" s="46">
        <v>0</v>
      </c>
      <c r="N8" s="46">
        <f t="shared" si="2"/>
        <v>15991906</v>
      </c>
      <c r="O8" s="47">
        <f t="shared" si="1"/>
        <v>211.41010522976046</v>
      </c>
      <c r="P8" s="9"/>
    </row>
    <row r="9" spans="1:133">
      <c r="A9" s="12"/>
      <c r="B9" s="42">
        <v>514</v>
      </c>
      <c r="C9" s="19" t="s">
        <v>22</v>
      </c>
      <c r="D9" s="46">
        <v>688677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688677</v>
      </c>
      <c r="O9" s="47">
        <f t="shared" si="1"/>
        <v>9.1041853947437996</v>
      </c>
      <c r="P9" s="9"/>
    </row>
    <row r="10" spans="1:133">
      <c r="A10" s="12"/>
      <c r="B10" s="42">
        <v>515</v>
      </c>
      <c r="C10" s="19" t="s">
        <v>23</v>
      </c>
      <c r="D10" s="46">
        <v>2119222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2119222</v>
      </c>
      <c r="O10" s="47">
        <f t="shared" si="1"/>
        <v>28.015731584791919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877455</v>
      </c>
      <c r="F11" s="46">
        <v>0</v>
      </c>
      <c r="G11" s="46">
        <v>0</v>
      </c>
      <c r="H11" s="46">
        <v>0</v>
      </c>
      <c r="I11" s="46">
        <v>0</v>
      </c>
      <c r="J11" s="46">
        <v>2606765</v>
      </c>
      <c r="K11" s="46">
        <v>0</v>
      </c>
      <c r="L11" s="46">
        <v>0</v>
      </c>
      <c r="M11" s="46">
        <v>0</v>
      </c>
      <c r="N11" s="46">
        <f t="shared" si="2"/>
        <v>3484220</v>
      </c>
      <c r="O11" s="47">
        <f t="shared" si="1"/>
        <v>46.060758288826612</v>
      </c>
      <c r="P11" s="9"/>
    </row>
    <row r="12" spans="1:133">
      <c r="A12" s="12"/>
      <c r="B12" s="42">
        <v>517</v>
      </c>
      <c r="C12" s="19" t="s">
        <v>53</v>
      </c>
      <c r="D12" s="46">
        <v>68980</v>
      </c>
      <c r="E12" s="46">
        <v>0</v>
      </c>
      <c r="F12" s="46">
        <v>6962495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7031475</v>
      </c>
      <c r="O12" s="47">
        <f t="shared" si="1"/>
        <v>92.954827877954628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15450903</v>
      </c>
      <c r="L13" s="46">
        <v>0</v>
      </c>
      <c r="M13" s="46">
        <v>0</v>
      </c>
      <c r="N13" s="46">
        <f t="shared" si="2"/>
        <v>15450903</v>
      </c>
      <c r="O13" s="47">
        <f t="shared" si="1"/>
        <v>204.25814340859816</v>
      </c>
      <c r="P13" s="9"/>
    </row>
    <row r="14" spans="1:133">
      <c r="A14" s="12"/>
      <c r="B14" s="42">
        <v>519</v>
      </c>
      <c r="C14" s="19" t="s">
        <v>67</v>
      </c>
      <c r="D14" s="46">
        <v>10793018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5746356</v>
      </c>
      <c r="K14" s="46">
        <v>0</v>
      </c>
      <c r="L14" s="46">
        <v>0</v>
      </c>
      <c r="M14" s="46">
        <v>0</v>
      </c>
      <c r="N14" s="46">
        <f t="shared" si="2"/>
        <v>16539374</v>
      </c>
      <c r="O14" s="47">
        <f t="shared" si="1"/>
        <v>218.64753318174607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39380828</v>
      </c>
      <c r="E15" s="29">
        <f t="shared" si="3"/>
        <v>5168134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4" si="4">SUM(D15:M15)</f>
        <v>44548962</v>
      </c>
      <c r="O15" s="41">
        <f t="shared" si="1"/>
        <v>588.92922108825553</v>
      </c>
      <c r="P15" s="10"/>
    </row>
    <row r="16" spans="1:133">
      <c r="A16" s="12"/>
      <c r="B16" s="42">
        <v>521</v>
      </c>
      <c r="C16" s="19" t="s">
        <v>26</v>
      </c>
      <c r="D16" s="46">
        <v>24527045</v>
      </c>
      <c r="E16" s="46">
        <v>3210150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27737195</v>
      </c>
      <c r="O16" s="47">
        <f t="shared" si="1"/>
        <v>366.68070170800064</v>
      </c>
      <c r="P16" s="9"/>
    </row>
    <row r="17" spans="1:16">
      <c r="A17" s="12"/>
      <c r="B17" s="42">
        <v>522</v>
      </c>
      <c r="C17" s="19" t="s">
        <v>27</v>
      </c>
      <c r="D17" s="46">
        <v>14853783</v>
      </c>
      <c r="E17" s="46">
        <v>184511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15038294</v>
      </c>
      <c r="O17" s="47">
        <f t="shared" si="1"/>
        <v>198.80352704774998</v>
      </c>
      <c r="P17" s="9"/>
    </row>
    <row r="18" spans="1:16">
      <c r="A18" s="12"/>
      <c r="B18" s="42">
        <v>524</v>
      </c>
      <c r="C18" s="19" t="s">
        <v>28</v>
      </c>
      <c r="D18" s="46">
        <v>0</v>
      </c>
      <c r="E18" s="46">
        <v>1773473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1773473</v>
      </c>
      <c r="O18" s="47">
        <f t="shared" si="1"/>
        <v>23.444992332504892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10218820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10218820</v>
      </c>
      <c r="O19" s="41">
        <f t="shared" si="1"/>
        <v>135.09095235577178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5334880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5334880</v>
      </c>
      <c r="O20" s="47">
        <f t="shared" si="1"/>
        <v>70.526148802284382</v>
      </c>
      <c r="P20" s="9"/>
    </row>
    <row r="21" spans="1:16">
      <c r="A21" s="12"/>
      <c r="B21" s="42">
        <v>538</v>
      </c>
      <c r="C21" s="19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4883940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4883940</v>
      </c>
      <c r="O21" s="47">
        <f t="shared" si="1"/>
        <v>64.564803553487394</v>
      </c>
      <c r="P21" s="9"/>
    </row>
    <row r="22" spans="1:16" ht="15.75">
      <c r="A22" s="26" t="s">
        <v>31</v>
      </c>
      <c r="B22" s="27"/>
      <c r="C22" s="28"/>
      <c r="D22" s="29">
        <f t="shared" ref="D22:M22" si="6">SUM(D23:D24)</f>
        <v>5173184</v>
      </c>
      <c r="E22" s="29">
        <f t="shared" si="6"/>
        <v>4750698</v>
      </c>
      <c r="F22" s="29">
        <f t="shared" si="6"/>
        <v>0</v>
      </c>
      <c r="G22" s="29">
        <f t="shared" si="6"/>
        <v>8778204</v>
      </c>
      <c r="H22" s="29">
        <f t="shared" si="6"/>
        <v>0</v>
      </c>
      <c r="I22" s="29">
        <f t="shared" si="6"/>
        <v>1640536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20342622</v>
      </c>
      <c r="O22" s="41">
        <f t="shared" si="1"/>
        <v>268.92578393527577</v>
      </c>
      <c r="P22" s="10"/>
    </row>
    <row r="23" spans="1:16">
      <c r="A23" s="12"/>
      <c r="B23" s="42">
        <v>541</v>
      </c>
      <c r="C23" s="19" t="s">
        <v>70</v>
      </c>
      <c r="D23" s="46">
        <v>5173184</v>
      </c>
      <c r="E23" s="46">
        <v>4750698</v>
      </c>
      <c r="F23" s="46">
        <v>0</v>
      </c>
      <c r="G23" s="46">
        <v>8778204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18702086</v>
      </c>
      <c r="O23" s="47">
        <f t="shared" si="1"/>
        <v>247.2381947014965</v>
      </c>
      <c r="P23" s="9"/>
    </row>
    <row r="24" spans="1:16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1640536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1640536</v>
      </c>
      <c r="O24" s="47">
        <f t="shared" si="1"/>
        <v>21.687589233779281</v>
      </c>
      <c r="P24" s="9"/>
    </row>
    <row r="25" spans="1:16" ht="15.75">
      <c r="A25" s="26" t="s">
        <v>42</v>
      </c>
      <c r="B25" s="27"/>
      <c r="C25" s="28"/>
      <c r="D25" s="29">
        <f t="shared" ref="D25:M25" si="7">SUM(D26:D26)</f>
        <v>0</v>
      </c>
      <c r="E25" s="29">
        <f t="shared" si="7"/>
        <v>997403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997403</v>
      </c>
      <c r="O25" s="41">
        <f t="shared" si="1"/>
        <v>13.185487282533975</v>
      </c>
      <c r="P25" s="10"/>
    </row>
    <row r="26" spans="1:16">
      <c r="A26" s="43"/>
      <c r="B26" s="44">
        <v>559</v>
      </c>
      <c r="C26" s="45" t="s">
        <v>56</v>
      </c>
      <c r="D26" s="46">
        <v>0</v>
      </c>
      <c r="E26" s="46">
        <v>997403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997403</v>
      </c>
      <c r="O26" s="47">
        <f t="shared" si="1"/>
        <v>13.185487282533975</v>
      </c>
      <c r="P26" s="9"/>
    </row>
    <row r="27" spans="1:16" ht="15.75">
      <c r="A27" s="26" t="s">
        <v>34</v>
      </c>
      <c r="B27" s="27"/>
      <c r="C27" s="28"/>
      <c r="D27" s="29">
        <f t="shared" ref="D27:M27" si="8">SUM(D28:D30)</f>
        <v>6556268</v>
      </c>
      <c r="E27" s="29">
        <f t="shared" si="8"/>
        <v>5605825</v>
      </c>
      <c r="F27" s="29">
        <f t="shared" si="8"/>
        <v>0</v>
      </c>
      <c r="G27" s="29">
        <f t="shared" si="8"/>
        <v>17109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12179202</v>
      </c>
      <c r="O27" s="41">
        <f t="shared" si="1"/>
        <v>161.00684786632118</v>
      </c>
      <c r="P27" s="9"/>
    </row>
    <row r="28" spans="1:16">
      <c r="A28" s="12"/>
      <c r="B28" s="42">
        <v>572</v>
      </c>
      <c r="C28" s="19" t="s">
        <v>71</v>
      </c>
      <c r="D28" s="46">
        <v>5619352</v>
      </c>
      <c r="E28" s="46">
        <v>570547</v>
      </c>
      <c r="F28" s="46">
        <v>0</v>
      </c>
      <c r="G28" s="46">
        <v>17109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6207008</v>
      </c>
      <c r="O28" s="47">
        <f t="shared" si="1"/>
        <v>82.055523240442071</v>
      </c>
      <c r="P28" s="9"/>
    </row>
    <row r="29" spans="1:16">
      <c r="A29" s="12"/>
      <c r="B29" s="42">
        <v>575</v>
      </c>
      <c r="C29" s="19" t="s">
        <v>72</v>
      </c>
      <c r="D29" s="46">
        <v>936916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936916</v>
      </c>
      <c r="O29" s="47">
        <f t="shared" si="1"/>
        <v>12.385860081434085</v>
      </c>
      <c r="P29" s="9"/>
    </row>
    <row r="30" spans="1:16">
      <c r="A30" s="12"/>
      <c r="B30" s="42">
        <v>578</v>
      </c>
      <c r="C30" s="19" t="s">
        <v>57</v>
      </c>
      <c r="D30" s="46">
        <v>0</v>
      </c>
      <c r="E30" s="46">
        <v>5035278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5035278</v>
      </c>
      <c r="O30" s="47">
        <f t="shared" si="1"/>
        <v>66.565464544445035</v>
      </c>
      <c r="P30" s="9"/>
    </row>
    <row r="31" spans="1:16" ht="15.75">
      <c r="A31" s="26" t="s">
        <v>73</v>
      </c>
      <c r="B31" s="27"/>
      <c r="C31" s="28"/>
      <c r="D31" s="29">
        <f t="shared" ref="D31:M31" si="9">SUM(D32:D33)</f>
        <v>2791028</v>
      </c>
      <c r="E31" s="29">
        <f t="shared" si="9"/>
        <v>7500080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612217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10903325</v>
      </c>
      <c r="O31" s="41">
        <f t="shared" si="1"/>
        <v>144.13998466500979</v>
      </c>
      <c r="P31" s="9"/>
    </row>
    <row r="32" spans="1:16">
      <c r="A32" s="12"/>
      <c r="B32" s="42">
        <v>581</v>
      </c>
      <c r="C32" s="19" t="s">
        <v>74</v>
      </c>
      <c r="D32" s="46">
        <v>2791028</v>
      </c>
      <c r="E32" s="46">
        <v>7392569</v>
      </c>
      <c r="F32" s="46">
        <v>0</v>
      </c>
      <c r="G32" s="46">
        <v>0</v>
      </c>
      <c r="H32" s="46">
        <v>0</v>
      </c>
      <c r="I32" s="46">
        <v>612217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10795814</v>
      </c>
      <c r="O32" s="47">
        <f t="shared" si="1"/>
        <v>142.71870868806513</v>
      </c>
      <c r="P32" s="9"/>
    </row>
    <row r="33" spans="1:119" ht="15.75" thickBot="1">
      <c r="A33" s="12"/>
      <c r="B33" s="42">
        <v>590</v>
      </c>
      <c r="C33" s="19" t="s">
        <v>75</v>
      </c>
      <c r="D33" s="46">
        <v>0</v>
      </c>
      <c r="E33" s="46">
        <v>107511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107511</v>
      </c>
      <c r="O33" s="47">
        <f t="shared" si="1"/>
        <v>1.4212759769446355</v>
      </c>
      <c r="P33" s="9"/>
    </row>
    <row r="34" spans="1:119" ht="16.5" thickBot="1">
      <c r="A34" s="13" t="s">
        <v>10</v>
      </c>
      <c r="B34" s="21"/>
      <c r="C34" s="20"/>
      <c r="D34" s="14">
        <f>SUM(D5,D15,D19,D22,D25,D27,D31)</f>
        <v>73428961</v>
      </c>
      <c r="E34" s="14">
        <f t="shared" ref="E34:M34" si="10">SUM(E5,E15,E19,E22,E25,E27,E31)</f>
        <v>26285654</v>
      </c>
      <c r="F34" s="14">
        <f t="shared" si="10"/>
        <v>6962495</v>
      </c>
      <c r="G34" s="14">
        <f t="shared" si="10"/>
        <v>10444176</v>
      </c>
      <c r="H34" s="14">
        <f t="shared" si="10"/>
        <v>0</v>
      </c>
      <c r="I34" s="14">
        <f t="shared" si="10"/>
        <v>12471573</v>
      </c>
      <c r="J34" s="14">
        <f t="shared" si="10"/>
        <v>21093138</v>
      </c>
      <c r="K34" s="14">
        <f t="shared" si="10"/>
        <v>16457432</v>
      </c>
      <c r="L34" s="14">
        <f t="shared" si="10"/>
        <v>0</v>
      </c>
      <c r="M34" s="14">
        <f t="shared" si="10"/>
        <v>0</v>
      </c>
      <c r="N34" s="14">
        <f t="shared" si="4"/>
        <v>167143429</v>
      </c>
      <c r="O34" s="35">
        <f t="shared" si="1"/>
        <v>2209.6059039712336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91</v>
      </c>
      <c r="M36" s="93"/>
      <c r="N36" s="93"/>
      <c r="O36" s="39">
        <v>75644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46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17654386</v>
      </c>
      <c r="E5" s="24">
        <f t="shared" ref="E5:M5" si="0">SUM(E6:E14)</f>
        <v>1583003</v>
      </c>
      <c r="F5" s="24">
        <f t="shared" si="0"/>
        <v>7042264</v>
      </c>
      <c r="G5" s="24">
        <f t="shared" si="0"/>
        <v>587246</v>
      </c>
      <c r="H5" s="24">
        <f t="shared" si="0"/>
        <v>0</v>
      </c>
      <c r="I5" s="24">
        <f t="shared" si="0"/>
        <v>0</v>
      </c>
      <c r="J5" s="24">
        <f t="shared" si="0"/>
        <v>18784476</v>
      </c>
      <c r="K5" s="24">
        <f t="shared" si="0"/>
        <v>15683445</v>
      </c>
      <c r="L5" s="24">
        <f t="shared" si="0"/>
        <v>0</v>
      </c>
      <c r="M5" s="24">
        <f t="shared" si="0"/>
        <v>0</v>
      </c>
      <c r="N5" s="25">
        <f>SUM(D5:M5)</f>
        <v>61334820</v>
      </c>
      <c r="O5" s="30">
        <f t="shared" ref="O5:O33" si="1">(N5/O$35)</f>
        <v>819.9842245989305</v>
      </c>
      <c r="P5" s="6"/>
    </row>
    <row r="6" spans="1:133">
      <c r="A6" s="12"/>
      <c r="B6" s="42">
        <v>511</v>
      </c>
      <c r="C6" s="19" t="s">
        <v>19</v>
      </c>
      <c r="D6" s="46">
        <v>914597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914597</v>
      </c>
      <c r="O6" s="47">
        <f t="shared" si="1"/>
        <v>12.227232620320855</v>
      </c>
      <c r="P6" s="9"/>
    </row>
    <row r="7" spans="1:133">
      <c r="A7" s="12"/>
      <c r="B7" s="42">
        <v>512</v>
      </c>
      <c r="C7" s="19" t="s">
        <v>20</v>
      </c>
      <c r="D7" s="46">
        <v>4164080</v>
      </c>
      <c r="E7" s="46">
        <v>282100</v>
      </c>
      <c r="F7" s="46">
        <v>0</v>
      </c>
      <c r="G7" s="46">
        <v>500000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4946180</v>
      </c>
      <c r="O7" s="47">
        <f t="shared" si="1"/>
        <v>66.125401069518716</v>
      </c>
      <c r="P7" s="9"/>
    </row>
    <row r="8" spans="1:133">
      <c r="A8" s="12"/>
      <c r="B8" s="42">
        <v>513</v>
      </c>
      <c r="C8" s="19" t="s">
        <v>21</v>
      </c>
      <c r="D8" s="46">
        <v>2151148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11037075</v>
      </c>
      <c r="K8" s="46">
        <v>5343618</v>
      </c>
      <c r="L8" s="46">
        <v>0</v>
      </c>
      <c r="M8" s="46">
        <v>0</v>
      </c>
      <c r="N8" s="46">
        <f t="shared" si="2"/>
        <v>18531841</v>
      </c>
      <c r="O8" s="47">
        <f t="shared" si="1"/>
        <v>247.75188502673797</v>
      </c>
      <c r="P8" s="9"/>
    </row>
    <row r="9" spans="1:133">
      <c r="A9" s="12"/>
      <c r="B9" s="42">
        <v>514</v>
      </c>
      <c r="C9" s="19" t="s">
        <v>22</v>
      </c>
      <c r="D9" s="46">
        <v>704609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704609</v>
      </c>
      <c r="O9" s="47">
        <f t="shared" si="1"/>
        <v>9.4199064171122995</v>
      </c>
      <c r="P9" s="9"/>
    </row>
    <row r="10" spans="1:133">
      <c r="A10" s="12"/>
      <c r="B10" s="42">
        <v>515</v>
      </c>
      <c r="C10" s="19" t="s">
        <v>23</v>
      </c>
      <c r="D10" s="46">
        <v>1999866</v>
      </c>
      <c r="E10" s="46">
        <v>0</v>
      </c>
      <c r="F10" s="46">
        <v>0</v>
      </c>
      <c r="G10" s="46">
        <v>75246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2075112</v>
      </c>
      <c r="O10" s="47">
        <f t="shared" si="1"/>
        <v>27.742139037433155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1300903</v>
      </c>
      <c r="F11" s="46">
        <v>0</v>
      </c>
      <c r="G11" s="46">
        <v>0</v>
      </c>
      <c r="H11" s="46">
        <v>0</v>
      </c>
      <c r="I11" s="46">
        <v>0</v>
      </c>
      <c r="J11" s="46">
        <v>2287446</v>
      </c>
      <c r="K11" s="46">
        <v>0</v>
      </c>
      <c r="L11" s="46">
        <v>0</v>
      </c>
      <c r="M11" s="46">
        <v>0</v>
      </c>
      <c r="N11" s="46">
        <f t="shared" si="2"/>
        <v>3588349</v>
      </c>
      <c r="O11" s="47">
        <f t="shared" si="1"/>
        <v>47.97258021390374</v>
      </c>
      <c r="P11" s="9"/>
    </row>
    <row r="12" spans="1:133">
      <c r="A12" s="12"/>
      <c r="B12" s="42">
        <v>517</v>
      </c>
      <c r="C12" s="19" t="s">
        <v>53</v>
      </c>
      <c r="D12" s="46">
        <v>62693</v>
      </c>
      <c r="E12" s="46">
        <v>0</v>
      </c>
      <c r="F12" s="46">
        <v>7042264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7104957</v>
      </c>
      <c r="O12" s="47">
        <f t="shared" si="1"/>
        <v>94.986056149732619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10339827</v>
      </c>
      <c r="L13" s="46">
        <v>0</v>
      </c>
      <c r="M13" s="46">
        <v>0</v>
      </c>
      <c r="N13" s="46">
        <f t="shared" si="2"/>
        <v>10339827</v>
      </c>
      <c r="O13" s="47">
        <f t="shared" si="1"/>
        <v>138.23298128342245</v>
      </c>
      <c r="P13" s="9"/>
    </row>
    <row r="14" spans="1:133">
      <c r="A14" s="12"/>
      <c r="B14" s="42">
        <v>519</v>
      </c>
      <c r="C14" s="19" t="s">
        <v>67</v>
      </c>
      <c r="D14" s="46">
        <v>7657393</v>
      </c>
      <c r="E14" s="46">
        <v>0</v>
      </c>
      <c r="F14" s="46">
        <v>0</v>
      </c>
      <c r="G14" s="46">
        <v>12000</v>
      </c>
      <c r="H14" s="46">
        <v>0</v>
      </c>
      <c r="I14" s="46">
        <v>0</v>
      </c>
      <c r="J14" s="46">
        <v>5459955</v>
      </c>
      <c r="K14" s="46">
        <v>0</v>
      </c>
      <c r="L14" s="46">
        <v>0</v>
      </c>
      <c r="M14" s="46">
        <v>0</v>
      </c>
      <c r="N14" s="46">
        <f t="shared" si="2"/>
        <v>13129348</v>
      </c>
      <c r="O14" s="47">
        <f t="shared" si="1"/>
        <v>175.52604278074867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38082586</v>
      </c>
      <c r="E15" s="29">
        <f t="shared" si="3"/>
        <v>5908911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3" si="4">SUM(D15:M15)</f>
        <v>43991497</v>
      </c>
      <c r="O15" s="41">
        <f t="shared" si="1"/>
        <v>588.12161764705877</v>
      </c>
      <c r="P15" s="10"/>
    </row>
    <row r="16" spans="1:133">
      <c r="A16" s="12"/>
      <c r="B16" s="42">
        <v>521</v>
      </c>
      <c r="C16" s="19" t="s">
        <v>26</v>
      </c>
      <c r="D16" s="46">
        <v>23655754</v>
      </c>
      <c r="E16" s="46">
        <v>4315568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27971322</v>
      </c>
      <c r="O16" s="47">
        <f t="shared" si="1"/>
        <v>373.94815508021389</v>
      </c>
      <c r="P16" s="9"/>
    </row>
    <row r="17" spans="1:16">
      <c r="A17" s="12"/>
      <c r="B17" s="42">
        <v>522</v>
      </c>
      <c r="C17" s="19" t="s">
        <v>27</v>
      </c>
      <c r="D17" s="46">
        <v>14426145</v>
      </c>
      <c r="E17" s="46">
        <v>21947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14448092</v>
      </c>
      <c r="O17" s="47">
        <f t="shared" si="1"/>
        <v>193.15631016042781</v>
      </c>
      <c r="P17" s="9"/>
    </row>
    <row r="18" spans="1:16">
      <c r="A18" s="12"/>
      <c r="B18" s="42">
        <v>524</v>
      </c>
      <c r="C18" s="19" t="s">
        <v>28</v>
      </c>
      <c r="D18" s="46">
        <v>687</v>
      </c>
      <c r="E18" s="46">
        <v>1571396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1572083</v>
      </c>
      <c r="O18" s="47">
        <f t="shared" si="1"/>
        <v>21.017152406417111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SUM(D20:D21)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10071406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10071406</v>
      </c>
      <c r="O19" s="41">
        <f t="shared" si="1"/>
        <v>134.64446524064172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5131474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5131474</v>
      </c>
      <c r="O20" s="47">
        <f t="shared" si="1"/>
        <v>68.602593582887707</v>
      </c>
      <c r="P20" s="9"/>
    </row>
    <row r="21" spans="1:16">
      <c r="A21" s="12"/>
      <c r="B21" s="42">
        <v>538</v>
      </c>
      <c r="C21" s="19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4939932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4939932</v>
      </c>
      <c r="O21" s="47">
        <f t="shared" si="1"/>
        <v>66.041871657754015</v>
      </c>
      <c r="P21" s="9"/>
    </row>
    <row r="22" spans="1:16" ht="15.75">
      <c r="A22" s="26" t="s">
        <v>31</v>
      </c>
      <c r="B22" s="27"/>
      <c r="C22" s="28"/>
      <c r="D22" s="29">
        <f t="shared" ref="D22:M22" si="6">SUM(D23:D24)</f>
        <v>5361576</v>
      </c>
      <c r="E22" s="29">
        <f t="shared" si="6"/>
        <v>6608999</v>
      </c>
      <c r="F22" s="29">
        <f t="shared" si="6"/>
        <v>0</v>
      </c>
      <c r="G22" s="29">
        <f t="shared" si="6"/>
        <v>14738513</v>
      </c>
      <c r="H22" s="29">
        <f t="shared" si="6"/>
        <v>0</v>
      </c>
      <c r="I22" s="29">
        <f t="shared" si="6"/>
        <v>1704683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28413771</v>
      </c>
      <c r="O22" s="41">
        <f t="shared" si="1"/>
        <v>379.86324866310161</v>
      </c>
      <c r="P22" s="10"/>
    </row>
    <row r="23" spans="1:16">
      <c r="A23" s="12"/>
      <c r="B23" s="42">
        <v>541</v>
      </c>
      <c r="C23" s="19" t="s">
        <v>70</v>
      </c>
      <c r="D23" s="46">
        <v>5361576</v>
      </c>
      <c r="E23" s="46">
        <v>6608999</v>
      </c>
      <c r="F23" s="46">
        <v>0</v>
      </c>
      <c r="G23" s="46">
        <v>14738513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26709088</v>
      </c>
      <c r="O23" s="47">
        <f t="shared" si="1"/>
        <v>357.07336898395721</v>
      </c>
      <c r="P23" s="9"/>
    </row>
    <row r="24" spans="1:16">
      <c r="A24" s="12"/>
      <c r="B24" s="42">
        <v>542</v>
      </c>
      <c r="C24" s="19" t="s">
        <v>33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1704683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1704683</v>
      </c>
      <c r="O24" s="47">
        <f t="shared" si="1"/>
        <v>22.789879679144384</v>
      </c>
      <c r="P24" s="9"/>
    </row>
    <row r="25" spans="1:16" ht="15.75">
      <c r="A25" s="26" t="s">
        <v>42</v>
      </c>
      <c r="B25" s="27"/>
      <c r="C25" s="28"/>
      <c r="D25" s="29">
        <f t="shared" ref="D25:M25" si="7">SUM(D26:D26)</f>
        <v>0</v>
      </c>
      <c r="E25" s="29">
        <f t="shared" si="7"/>
        <v>1301502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1301502</v>
      </c>
      <c r="O25" s="41">
        <f t="shared" si="1"/>
        <v>17.399759358288769</v>
      </c>
      <c r="P25" s="10"/>
    </row>
    <row r="26" spans="1:16">
      <c r="A26" s="43"/>
      <c r="B26" s="44">
        <v>559</v>
      </c>
      <c r="C26" s="45" t="s">
        <v>56</v>
      </c>
      <c r="D26" s="46">
        <v>0</v>
      </c>
      <c r="E26" s="46">
        <v>1301502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1301502</v>
      </c>
      <c r="O26" s="47">
        <f t="shared" si="1"/>
        <v>17.399759358288769</v>
      </c>
      <c r="P26" s="9"/>
    </row>
    <row r="27" spans="1:16" ht="15.75">
      <c r="A27" s="26" t="s">
        <v>34</v>
      </c>
      <c r="B27" s="27"/>
      <c r="C27" s="28"/>
      <c r="D27" s="29">
        <f t="shared" ref="D27:M27" si="8">SUM(D28:D30)</f>
        <v>7077446</v>
      </c>
      <c r="E27" s="29">
        <f t="shared" si="8"/>
        <v>5691863</v>
      </c>
      <c r="F27" s="29">
        <f t="shared" si="8"/>
        <v>0</v>
      </c>
      <c r="G27" s="29">
        <f t="shared" si="8"/>
        <v>78205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12847514</v>
      </c>
      <c r="O27" s="41">
        <f t="shared" si="1"/>
        <v>171.75820855614973</v>
      </c>
      <c r="P27" s="9"/>
    </row>
    <row r="28" spans="1:16">
      <c r="A28" s="12"/>
      <c r="B28" s="42">
        <v>572</v>
      </c>
      <c r="C28" s="19" t="s">
        <v>71</v>
      </c>
      <c r="D28" s="46">
        <v>5992630</v>
      </c>
      <c r="E28" s="46">
        <v>465984</v>
      </c>
      <c r="F28" s="46">
        <v>0</v>
      </c>
      <c r="G28" s="46">
        <v>78205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6536819</v>
      </c>
      <c r="O28" s="47">
        <f t="shared" si="1"/>
        <v>87.390628342245989</v>
      </c>
      <c r="P28" s="9"/>
    </row>
    <row r="29" spans="1:16">
      <c r="A29" s="12"/>
      <c r="B29" s="42">
        <v>575</v>
      </c>
      <c r="C29" s="19" t="s">
        <v>72</v>
      </c>
      <c r="D29" s="46">
        <v>1084816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1084816</v>
      </c>
      <c r="O29" s="47">
        <f t="shared" si="1"/>
        <v>14.502887700534759</v>
      </c>
      <c r="P29" s="9"/>
    </row>
    <row r="30" spans="1:16">
      <c r="A30" s="12"/>
      <c r="B30" s="42">
        <v>578</v>
      </c>
      <c r="C30" s="19" t="s">
        <v>57</v>
      </c>
      <c r="D30" s="46">
        <v>0</v>
      </c>
      <c r="E30" s="46">
        <v>5225879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5225879</v>
      </c>
      <c r="O30" s="47">
        <f t="shared" si="1"/>
        <v>69.864692513368979</v>
      </c>
      <c r="P30" s="9"/>
    </row>
    <row r="31" spans="1:16" ht="15.75">
      <c r="A31" s="26" t="s">
        <v>73</v>
      </c>
      <c r="B31" s="27"/>
      <c r="C31" s="28"/>
      <c r="D31" s="29">
        <f t="shared" ref="D31:M31" si="9">SUM(D32:D32)</f>
        <v>2555446</v>
      </c>
      <c r="E31" s="29">
        <f t="shared" si="9"/>
        <v>7606046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700868</v>
      </c>
      <c r="J31" s="29">
        <f t="shared" si="9"/>
        <v>45877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10908237</v>
      </c>
      <c r="O31" s="41">
        <f t="shared" si="1"/>
        <v>145.83204545454547</v>
      </c>
      <c r="P31" s="9"/>
    </row>
    <row r="32" spans="1:16" ht="15.75" thickBot="1">
      <c r="A32" s="12"/>
      <c r="B32" s="42">
        <v>581</v>
      </c>
      <c r="C32" s="19" t="s">
        <v>74</v>
      </c>
      <c r="D32" s="46">
        <v>2555446</v>
      </c>
      <c r="E32" s="46">
        <v>7606046</v>
      </c>
      <c r="F32" s="46">
        <v>0</v>
      </c>
      <c r="G32" s="46">
        <v>0</v>
      </c>
      <c r="H32" s="46">
        <v>0</v>
      </c>
      <c r="I32" s="46">
        <v>700868</v>
      </c>
      <c r="J32" s="46">
        <v>45877</v>
      </c>
      <c r="K32" s="46">
        <v>0</v>
      </c>
      <c r="L32" s="46">
        <v>0</v>
      </c>
      <c r="M32" s="46">
        <v>0</v>
      </c>
      <c r="N32" s="46">
        <f t="shared" si="4"/>
        <v>10908237</v>
      </c>
      <c r="O32" s="47">
        <f t="shared" si="1"/>
        <v>145.83204545454547</v>
      </c>
      <c r="P32" s="9"/>
    </row>
    <row r="33" spans="1:119" ht="16.5" thickBot="1">
      <c r="A33" s="13" t="s">
        <v>10</v>
      </c>
      <c r="B33" s="21"/>
      <c r="C33" s="20"/>
      <c r="D33" s="14">
        <f>SUM(D5,D15,D19,D22,D25,D27,D31)</f>
        <v>70731440</v>
      </c>
      <c r="E33" s="14">
        <f t="shared" ref="E33:M33" si="10">SUM(E5,E15,E19,E22,E25,E27,E31)</f>
        <v>28700324</v>
      </c>
      <c r="F33" s="14">
        <f t="shared" si="10"/>
        <v>7042264</v>
      </c>
      <c r="G33" s="14">
        <f t="shared" si="10"/>
        <v>15403964</v>
      </c>
      <c r="H33" s="14">
        <f t="shared" si="10"/>
        <v>0</v>
      </c>
      <c r="I33" s="14">
        <f t="shared" si="10"/>
        <v>12476957</v>
      </c>
      <c r="J33" s="14">
        <f t="shared" si="10"/>
        <v>18830353</v>
      </c>
      <c r="K33" s="14">
        <f t="shared" si="10"/>
        <v>15683445</v>
      </c>
      <c r="L33" s="14">
        <f t="shared" si="10"/>
        <v>0</v>
      </c>
      <c r="M33" s="14">
        <f t="shared" si="10"/>
        <v>0</v>
      </c>
      <c r="N33" s="14">
        <f t="shared" si="4"/>
        <v>168868747</v>
      </c>
      <c r="O33" s="35">
        <f t="shared" si="1"/>
        <v>2257.6035695187165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89</v>
      </c>
      <c r="M35" s="93"/>
      <c r="N35" s="93"/>
      <c r="O35" s="39">
        <v>74800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46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9732815</v>
      </c>
      <c r="E5" s="24">
        <f t="shared" ref="E5:M5" si="0">SUM(E6:E14)</f>
        <v>3068008</v>
      </c>
      <c r="F5" s="24">
        <f t="shared" si="0"/>
        <v>6842651</v>
      </c>
      <c r="G5" s="24">
        <f t="shared" si="0"/>
        <v>10305648</v>
      </c>
      <c r="H5" s="24">
        <f t="shared" si="0"/>
        <v>0</v>
      </c>
      <c r="I5" s="24">
        <f t="shared" si="0"/>
        <v>0</v>
      </c>
      <c r="J5" s="24">
        <f t="shared" si="0"/>
        <v>23652015</v>
      </c>
      <c r="K5" s="24">
        <f t="shared" si="0"/>
        <v>14462884</v>
      </c>
      <c r="L5" s="24">
        <f t="shared" si="0"/>
        <v>0</v>
      </c>
      <c r="M5" s="24">
        <f t="shared" si="0"/>
        <v>0</v>
      </c>
      <c r="N5" s="25">
        <f>SUM(D5:M5)</f>
        <v>68064021</v>
      </c>
      <c r="O5" s="30">
        <f t="shared" ref="O5:O36" si="1">(N5/O$38)</f>
        <v>940.51349334659869</v>
      </c>
      <c r="P5" s="6"/>
    </row>
    <row r="6" spans="1:133">
      <c r="A6" s="12"/>
      <c r="B6" s="42">
        <v>511</v>
      </c>
      <c r="C6" s="19" t="s">
        <v>19</v>
      </c>
      <c r="D6" s="46">
        <v>424041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424041</v>
      </c>
      <c r="O6" s="47">
        <f t="shared" si="1"/>
        <v>5.8594287609335485</v>
      </c>
      <c r="P6" s="9"/>
    </row>
    <row r="7" spans="1:133">
      <c r="A7" s="12"/>
      <c r="B7" s="42">
        <v>512</v>
      </c>
      <c r="C7" s="19" t="s">
        <v>20</v>
      </c>
      <c r="D7" s="46">
        <v>1986783</v>
      </c>
      <c r="E7" s="46">
        <v>0</v>
      </c>
      <c r="F7" s="46">
        <v>0</v>
      </c>
      <c r="G7" s="46">
        <v>9458244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11445027</v>
      </c>
      <c r="O7" s="47">
        <f t="shared" si="1"/>
        <v>158.14819881440948</v>
      </c>
      <c r="P7" s="9"/>
    </row>
    <row r="8" spans="1:133">
      <c r="A8" s="12"/>
      <c r="B8" s="42">
        <v>513</v>
      </c>
      <c r="C8" s="19" t="s">
        <v>21</v>
      </c>
      <c r="D8" s="46">
        <v>2525614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11811016</v>
      </c>
      <c r="K8" s="46">
        <v>4940162</v>
      </c>
      <c r="L8" s="46">
        <v>0</v>
      </c>
      <c r="M8" s="46">
        <v>0</v>
      </c>
      <c r="N8" s="46">
        <f t="shared" si="2"/>
        <v>19276792</v>
      </c>
      <c r="O8" s="47">
        <f t="shared" si="1"/>
        <v>266.36808578258649</v>
      </c>
      <c r="P8" s="9"/>
    </row>
    <row r="9" spans="1:133">
      <c r="A9" s="12"/>
      <c r="B9" s="42">
        <v>514</v>
      </c>
      <c r="C9" s="19" t="s">
        <v>22</v>
      </c>
      <c r="D9" s="46">
        <v>852958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852958</v>
      </c>
      <c r="O9" s="47">
        <f t="shared" si="1"/>
        <v>11.786234437397228</v>
      </c>
      <c r="P9" s="9"/>
    </row>
    <row r="10" spans="1:133">
      <c r="A10" s="12"/>
      <c r="B10" s="42">
        <v>515</v>
      </c>
      <c r="C10" s="19" t="s">
        <v>23</v>
      </c>
      <c r="D10" s="46">
        <v>1774650</v>
      </c>
      <c r="E10" s="46">
        <v>1957726</v>
      </c>
      <c r="F10" s="46">
        <v>0</v>
      </c>
      <c r="G10" s="46">
        <v>804588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4536964</v>
      </c>
      <c r="O10" s="47">
        <f t="shared" si="1"/>
        <v>62.69209191781011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740371</v>
      </c>
      <c r="F11" s="46">
        <v>0</v>
      </c>
      <c r="G11" s="46">
        <v>0</v>
      </c>
      <c r="H11" s="46">
        <v>0</v>
      </c>
      <c r="I11" s="46">
        <v>0</v>
      </c>
      <c r="J11" s="46">
        <v>3499404</v>
      </c>
      <c r="K11" s="46">
        <v>0</v>
      </c>
      <c r="L11" s="46">
        <v>0</v>
      </c>
      <c r="M11" s="46">
        <v>0</v>
      </c>
      <c r="N11" s="46">
        <f t="shared" si="2"/>
        <v>4239775</v>
      </c>
      <c r="O11" s="47">
        <f t="shared" si="1"/>
        <v>58.585513134076749</v>
      </c>
      <c r="P11" s="9"/>
    </row>
    <row r="12" spans="1:133">
      <c r="A12" s="12"/>
      <c r="B12" s="42">
        <v>517</v>
      </c>
      <c r="C12" s="19" t="s">
        <v>53</v>
      </c>
      <c r="D12" s="46">
        <v>54427</v>
      </c>
      <c r="E12" s="46">
        <v>197154</v>
      </c>
      <c r="F12" s="46">
        <v>6842651</v>
      </c>
      <c r="G12" s="46">
        <v>15196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7109428</v>
      </c>
      <c r="O12" s="47">
        <f t="shared" si="1"/>
        <v>98.238582818610183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9522722</v>
      </c>
      <c r="L13" s="46">
        <v>0</v>
      </c>
      <c r="M13" s="46">
        <v>0</v>
      </c>
      <c r="N13" s="46">
        <f t="shared" si="2"/>
        <v>9522722</v>
      </c>
      <c r="O13" s="47">
        <f t="shared" si="1"/>
        <v>131.58565131478949</v>
      </c>
      <c r="P13" s="9"/>
    </row>
    <row r="14" spans="1:133">
      <c r="A14" s="12"/>
      <c r="B14" s="42">
        <v>519</v>
      </c>
      <c r="C14" s="19" t="s">
        <v>67</v>
      </c>
      <c r="D14" s="46">
        <v>2114342</v>
      </c>
      <c r="E14" s="46">
        <v>172757</v>
      </c>
      <c r="F14" s="46">
        <v>0</v>
      </c>
      <c r="G14" s="46">
        <v>27620</v>
      </c>
      <c r="H14" s="46">
        <v>0</v>
      </c>
      <c r="I14" s="46">
        <v>0</v>
      </c>
      <c r="J14" s="46">
        <v>8341595</v>
      </c>
      <c r="K14" s="46">
        <v>0</v>
      </c>
      <c r="L14" s="46">
        <v>0</v>
      </c>
      <c r="M14" s="46">
        <v>0</v>
      </c>
      <c r="N14" s="46">
        <f t="shared" si="2"/>
        <v>10656314</v>
      </c>
      <c r="O14" s="47">
        <f t="shared" si="1"/>
        <v>147.24970636598545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40155787</v>
      </c>
      <c r="E15" s="29">
        <f t="shared" si="3"/>
        <v>2413688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2" si="4">SUM(D15:M15)</f>
        <v>42569475</v>
      </c>
      <c r="O15" s="41">
        <f t="shared" si="1"/>
        <v>588.22803963022841</v>
      </c>
      <c r="P15" s="10"/>
    </row>
    <row r="16" spans="1:133">
      <c r="A16" s="12"/>
      <c r="B16" s="42">
        <v>521</v>
      </c>
      <c r="C16" s="19" t="s">
        <v>26</v>
      </c>
      <c r="D16" s="46">
        <v>22034512</v>
      </c>
      <c r="E16" s="46">
        <v>751450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22785962</v>
      </c>
      <c r="O16" s="47">
        <f t="shared" si="1"/>
        <v>314.85804695380619</v>
      </c>
      <c r="P16" s="9"/>
    </row>
    <row r="17" spans="1:16">
      <c r="A17" s="12"/>
      <c r="B17" s="42">
        <v>522</v>
      </c>
      <c r="C17" s="19" t="s">
        <v>27</v>
      </c>
      <c r="D17" s="46">
        <v>13881501</v>
      </c>
      <c r="E17" s="46">
        <v>663250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14544751</v>
      </c>
      <c r="O17" s="47">
        <f t="shared" si="1"/>
        <v>200.98040597493403</v>
      </c>
      <c r="P17" s="9"/>
    </row>
    <row r="18" spans="1:16">
      <c r="A18" s="12"/>
      <c r="B18" s="42">
        <v>524</v>
      </c>
      <c r="C18" s="19" t="s">
        <v>28</v>
      </c>
      <c r="D18" s="46">
        <v>4239774</v>
      </c>
      <c r="E18" s="46">
        <v>998988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5238762</v>
      </c>
      <c r="O18" s="47">
        <f t="shared" si="1"/>
        <v>72.389586701488213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150594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10935475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11086069</v>
      </c>
      <c r="O19" s="41">
        <f t="shared" si="1"/>
        <v>153.1880915861764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6453912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6453912</v>
      </c>
      <c r="O20" s="47">
        <f t="shared" si="1"/>
        <v>89.180616009617381</v>
      </c>
      <c r="P20" s="9"/>
    </row>
    <row r="21" spans="1:16">
      <c r="A21" s="12"/>
      <c r="B21" s="42">
        <v>538</v>
      </c>
      <c r="C21" s="19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4481563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4481563</v>
      </c>
      <c r="O21" s="47">
        <f t="shared" si="1"/>
        <v>61.926556951180757</v>
      </c>
      <c r="P21" s="9"/>
    </row>
    <row r="22" spans="1:16">
      <c r="A22" s="12"/>
      <c r="B22" s="42">
        <v>539</v>
      </c>
      <c r="C22" s="19" t="s">
        <v>63</v>
      </c>
      <c r="D22" s="46">
        <v>150594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150594</v>
      </c>
      <c r="O22" s="47">
        <f t="shared" si="1"/>
        <v>2.0809186253782697</v>
      </c>
      <c r="P22" s="9"/>
    </row>
    <row r="23" spans="1:16" ht="15.75">
      <c r="A23" s="26" t="s">
        <v>31</v>
      </c>
      <c r="B23" s="27"/>
      <c r="C23" s="28"/>
      <c r="D23" s="29">
        <f t="shared" ref="D23:M23" si="6">SUM(D24:D25)</f>
        <v>5125937</v>
      </c>
      <c r="E23" s="29">
        <f t="shared" si="6"/>
        <v>4333511</v>
      </c>
      <c r="F23" s="29">
        <f t="shared" si="6"/>
        <v>0</v>
      </c>
      <c r="G23" s="29">
        <f t="shared" si="6"/>
        <v>3650451</v>
      </c>
      <c r="H23" s="29">
        <f t="shared" si="6"/>
        <v>0</v>
      </c>
      <c r="I23" s="29">
        <f t="shared" si="6"/>
        <v>2136154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15246053</v>
      </c>
      <c r="O23" s="41">
        <f t="shared" si="1"/>
        <v>210.67104699526041</v>
      </c>
      <c r="P23" s="10"/>
    </row>
    <row r="24" spans="1:16">
      <c r="A24" s="12"/>
      <c r="B24" s="42">
        <v>541</v>
      </c>
      <c r="C24" s="19" t="s">
        <v>70</v>
      </c>
      <c r="D24" s="46">
        <v>5125937</v>
      </c>
      <c r="E24" s="46">
        <v>4333511</v>
      </c>
      <c r="F24" s="46">
        <v>0</v>
      </c>
      <c r="G24" s="46">
        <v>3650451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13109899</v>
      </c>
      <c r="O24" s="47">
        <f t="shared" si="1"/>
        <v>181.15351877184983</v>
      </c>
      <c r="P24" s="9"/>
    </row>
    <row r="25" spans="1:16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2136154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2136154</v>
      </c>
      <c r="O25" s="47">
        <f t="shared" si="1"/>
        <v>29.517528223410576</v>
      </c>
      <c r="P25" s="9"/>
    </row>
    <row r="26" spans="1:16" ht="15.75">
      <c r="A26" s="26" t="s">
        <v>42</v>
      </c>
      <c r="B26" s="27"/>
      <c r="C26" s="28"/>
      <c r="D26" s="29">
        <f t="shared" ref="D26:M26" si="8">SUM(D27:D28)</f>
        <v>124542</v>
      </c>
      <c r="E26" s="29">
        <f t="shared" si="8"/>
        <v>991087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1115629</v>
      </c>
      <c r="O26" s="41">
        <f t="shared" si="1"/>
        <v>15.415841036908068</v>
      </c>
      <c r="P26" s="10"/>
    </row>
    <row r="27" spans="1:16">
      <c r="A27" s="43"/>
      <c r="B27" s="44">
        <v>554</v>
      </c>
      <c r="C27" s="45" t="s">
        <v>43</v>
      </c>
      <c r="D27" s="46">
        <v>0</v>
      </c>
      <c r="E27" s="46">
        <v>199053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199053</v>
      </c>
      <c r="O27" s="47">
        <f t="shared" si="1"/>
        <v>2.7505285412262155</v>
      </c>
      <c r="P27" s="9"/>
    </row>
    <row r="28" spans="1:16">
      <c r="A28" s="43"/>
      <c r="B28" s="44">
        <v>559</v>
      </c>
      <c r="C28" s="45" t="s">
        <v>56</v>
      </c>
      <c r="D28" s="46">
        <v>124542</v>
      </c>
      <c r="E28" s="46">
        <v>792034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916576</v>
      </c>
      <c r="O28" s="47">
        <f t="shared" si="1"/>
        <v>12.665312495681853</v>
      </c>
      <c r="P28" s="9"/>
    </row>
    <row r="29" spans="1:16" ht="15.75">
      <c r="A29" s="26" t="s">
        <v>34</v>
      </c>
      <c r="B29" s="27"/>
      <c r="C29" s="28"/>
      <c r="D29" s="29">
        <f t="shared" ref="D29:M29" si="9">SUM(D30:D32)</f>
        <v>6046929</v>
      </c>
      <c r="E29" s="29">
        <f t="shared" si="9"/>
        <v>5235807</v>
      </c>
      <c r="F29" s="29">
        <f t="shared" si="9"/>
        <v>0</v>
      </c>
      <c r="G29" s="29">
        <f t="shared" si="9"/>
        <v>117085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ref="N29:N36" si="10">SUM(D29:M29)</f>
        <v>11399821</v>
      </c>
      <c r="O29" s="41">
        <f t="shared" si="1"/>
        <v>157.52353908441461</v>
      </c>
      <c r="P29" s="9"/>
    </row>
    <row r="30" spans="1:16">
      <c r="A30" s="12"/>
      <c r="B30" s="42">
        <v>572</v>
      </c>
      <c r="C30" s="19" t="s">
        <v>71</v>
      </c>
      <c r="D30" s="46">
        <v>5050310</v>
      </c>
      <c r="E30" s="46">
        <v>757851</v>
      </c>
      <c r="F30" s="46">
        <v>0</v>
      </c>
      <c r="G30" s="46">
        <v>117085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5925246</v>
      </c>
      <c r="O30" s="47">
        <f t="shared" si="1"/>
        <v>81.875471541682217</v>
      </c>
      <c r="P30" s="9"/>
    </row>
    <row r="31" spans="1:16">
      <c r="A31" s="12"/>
      <c r="B31" s="42">
        <v>575</v>
      </c>
      <c r="C31" s="19" t="s">
        <v>72</v>
      </c>
      <c r="D31" s="46">
        <v>996619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996619</v>
      </c>
      <c r="O31" s="47">
        <f t="shared" si="1"/>
        <v>13.771352374635548</v>
      </c>
      <c r="P31" s="9"/>
    </row>
    <row r="32" spans="1:16">
      <c r="A32" s="12"/>
      <c r="B32" s="42">
        <v>578</v>
      </c>
      <c r="C32" s="19" t="s">
        <v>57</v>
      </c>
      <c r="D32" s="46">
        <v>0</v>
      </c>
      <c r="E32" s="46">
        <v>4477956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4477956</v>
      </c>
      <c r="O32" s="47">
        <f t="shared" si="1"/>
        <v>61.876715168096837</v>
      </c>
      <c r="P32" s="9"/>
    </row>
    <row r="33" spans="1:119" ht="15.75">
      <c r="A33" s="26" t="s">
        <v>73</v>
      </c>
      <c r="B33" s="27"/>
      <c r="C33" s="28"/>
      <c r="D33" s="29">
        <f t="shared" ref="D33:M33" si="11">SUM(D34:D35)</f>
        <v>7754622</v>
      </c>
      <c r="E33" s="29">
        <f t="shared" si="11"/>
        <v>14179399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812261</v>
      </c>
      <c r="J33" s="29">
        <f t="shared" si="11"/>
        <v>2928254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10"/>
        <v>25674536</v>
      </c>
      <c r="O33" s="41">
        <f t="shared" si="1"/>
        <v>354.77256836490761</v>
      </c>
      <c r="P33" s="9"/>
    </row>
    <row r="34" spans="1:119">
      <c r="A34" s="12"/>
      <c r="B34" s="42">
        <v>581</v>
      </c>
      <c r="C34" s="19" t="s">
        <v>74</v>
      </c>
      <c r="D34" s="46">
        <v>2399358</v>
      </c>
      <c r="E34" s="46">
        <v>14178802</v>
      </c>
      <c r="F34" s="46">
        <v>0</v>
      </c>
      <c r="G34" s="46">
        <v>0</v>
      </c>
      <c r="H34" s="46">
        <v>0</v>
      </c>
      <c r="I34" s="46">
        <v>812261</v>
      </c>
      <c r="J34" s="46">
        <v>18000</v>
      </c>
      <c r="K34" s="46">
        <v>0</v>
      </c>
      <c r="L34" s="46">
        <v>0</v>
      </c>
      <c r="M34" s="46">
        <v>0</v>
      </c>
      <c r="N34" s="46">
        <f t="shared" si="10"/>
        <v>17408421</v>
      </c>
      <c r="O34" s="47">
        <f t="shared" si="1"/>
        <v>240.55080213903744</v>
      </c>
      <c r="P34" s="9"/>
    </row>
    <row r="35" spans="1:119" ht="15.75" thickBot="1">
      <c r="A35" s="12"/>
      <c r="B35" s="42">
        <v>590</v>
      </c>
      <c r="C35" s="19" t="s">
        <v>75</v>
      </c>
      <c r="D35" s="46">
        <v>5355264</v>
      </c>
      <c r="E35" s="46">
        <v>597</v>
      </c>
      <c r="F35" s="46">
        <v>0</v>
      </c>
      <c r="G35" s="46">
        <v>0</v>
      </c>
      <c r="H35" s="46">
        <v>0</v>
      </c>
      <c r="I35" s="46">
        <v>0</v>
      </c>
      <c r="J35" s="46">
        <v>2910254</v>
      </c>
      <c r="K35" s="46">
        <v>0</v>
      </c>
      <c r="L35" s="46">
        <v>0</v>
      </c>
      <c r="M35" s="46">
        <v>0</v>
      </c>
      <c r="N35" s="46">
        <f t="shared" si="10"/>
        <v>8266115</v>
      </c>
      <c r="O35" s="47">
        <f t="shared" si="1"/>
        <v>114.2217662258702</v>
      </c>
      <c r="P35" s="9"/>
    </row>
    <row r="36" spans="1:119" ht="16.5" thickBot="1">
      <c r="A36" s="13" t="s">
        <v>10</v>
      </c>
      <c r="B36" s="21"/>
      <c r="C36" s="20"/>
      <c r="D36" s="14">
        <f>SUM(D5,D15,D19,D23,D26,D29,D33)</f>
        <v>69091226</v>
      </c>
      <c r="E36" s="14">
        <f t="shared" ref="E36:M36" si="12">SUM(E5,E15,E19,E23,E26,E29,E33)</f>
        <v>30221500</v>
      </c>
      <c r="F36" s="14">
        <f t="shared" si="12"/>
        <v>6842651</v>
      </c>
      <c r="G36" s="14">
        <f t="shared" si="12"/>
        <v>14073184</v>
      </c>
      <c r="H36" s="14">
        <f t="shared" si="12"/>
        <v>0</v>
      </c>
      <c r="I36" s="14">
        <f t="shared" si="12"/>
        <v>13883890</v>
      </c>
      <c r="J36" s="14">
        <f t="shared" si="12"/>
        <v>26580269</v>
      </c>
      <c r="K36" s="14">
        <f t="shared" si="12"/>
        <v>14462884</v>
      </c>
      <c r="L36" s="14">
        <f t="shared" si="12"/>
        <v>0</v>
      </c>
      <c r="M36" s="14">
        <f t="shared" si="12"/>
        <v>0</v>
      </c>
      <c r="N36" s="14">
        <f t="shared" si="10"/>
        <v>175155604</v>
      </c>
      <c r="O36" s="35">
        <f t="shared" si="1"/>
        <v>2420.312620044494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87</v>
      </c>
      <c r="M38" s="93"/>
      <c r="N38" s="93"/>
      <c r="O38" s="39">
        <v>72369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8907305</v>
      </c>
      <c r="E5" s="24">
        <f t="shared" ref="E5:M5" si="0">SUM(E6:E14)</f>
        <v>2175040</v>
      </c>
      <c r="F5" s="24">
        <f t="shared" si="0"/>
        <v>6532903</v>
      </c>
      <c r="G5" s="24">
        <f t="shared" si="0"/>
        <v>8214415</v>
      </c>
      <c r="H5" s="24">
        <f t="shared" si="0"/>
        <v>0</v>
      </c>
      <c r="I5" s="24">
        <f t="shared" si="0"/>
        <v>1</v>
      </c>
      <c r="J5" s="24">
        <f t="shared" si="0"/>
        <v>14799170</v>
      </c>
      <c r="K5" s="24">
        <f t="shared" si="0"/>
        <v>13708374</v>
      </c>
      <c r="L5" s="24">
        <f t="shared" si="0"/>
        <v>0</v>
      </c>
      <c r="M5" s="24">
        <f t="shared" si="0"/>
        <v>0</v>
      </c>
      <c r="N5" s="25">
        <f>SUM(D5:M5)</f>
        <v>54337208</v>
      </c>
      <c r="O5" s="30">
        <f t="shared" ref="O5:O36" si="1">(N5/O$38)</f>
        <v>776.66744804322343</v>
      </c>
      <c r="P5" s="6"/>
    </row>
    <row r="6" spans="1:133">
      <c r="A6" s="12"/>
      <c r="B6" s="42">
        <v>511</v>
      </c>
      <c r="C6" s="19" t="s">
        <v>19</v>
      </c>
      <c r="D6" s="46">
        <v>402425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402425</v>
      </c>
      <c r="O6" s="47">
        <f t="shared" si="1"/>
        <v>5.7520511134615937</v>
      </c>
      <c r="P6" s="9"/>
    </row>
    <row r="7" spans="1:133">
      <c r="A7" s="12"/>
      <c r="B7" s="42">
        <v>512</v>
      </c>
      <c r="C7" s="19" t="s">
        <v>20</v>
      </c>
      <c r="D7" s="46">
        <v>1308164</v>
      </c>
      <c r="E7" s="46">
        <v>0</v>
      </c>
      <c r="F7" s="46">
        <v>0</v>
      </c>
      <c r="G7" s="46">
        <v>185600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1493764</v>
      </c>
      <c r="O7" s="47">
        <f t="shared" si="1"/>
        <v>21.351076298562077</v>
      </c>
      <c r="P7" s="9"/>
    </row>
    <row r="8" spans="1:133">
      <c r="A8" s="12"/>
      <c r="B8" s="42">
        <v>513</v>
      </c>
      <c r="C8" s="19" t="s">
        <v>21</v>
      </c>
      <c r="D8" s="46">
        <v>2182126</v>
      </c>
      <c r="E8" s="46">
        <v>0</v>
      </c>
      <c r="F8" s="46">
        <v>0</v>
      </c>
      <c r="G8" s="46">
        <v>0</v>
      </c>
      <c r="H8" s="46">
        <v>0</v>
      </c>
      <c r="I8" s="46">
        <v>1</v>
      </c>
      <c r="J8" s="46">
        <v>9721197</v>
      </c>
      <c r="K8" s="46">
        <v>4404259</v>
      </c>
      <c r="L8" s="46">
        <v>0</v>
      </c>
      <c r="M8" s="46">
        <v>0</v>
      </c>
      <c r="N8" s="46">
        <f t="shared" si="2"/>
        <v>16307583</v>
      </c>
      <c r="O8" s="47">
        <f t="shared" si="1"/>
        <v>233.09200708956291</v>
      </c>
      <c r="P8" s="9"/>
    </row>
    <row r="9" spans="1:133">
      <c r="A9" s="12"/>
      <c r="B9" s="42">
        <v>514</v>
      </c>
      <c r="C9" s="19" t="s">
        <v>22</v>
      </c>
      <c r="D9" s="46">
        <v>870429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870429</v>
      </c>
      <c r="O9" s="47">
        <f t="shared" si="1"/>
        <v>12.441453932134587</v>
      </c>
      <c r="P9" s="9"/>
    </row>
    <row r="10" spans="1:133">
      <c r="A10" s="12"/>
      <c r="B10" s="42">
        <v>515</v>
      </c>
      <c r="C10" s="19" t="s">
        <v>23</v>
      </c>
      <c r="D10" s="46">
        <v>1643469</v>
      </c>
      <c r="E10" s="46">
        <v>920752</v>
      </c>
      <c r="F10" s="46">
        <v>0</v>
      </c>
      <c r="G10" s="46">
        <v>6654045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9218266</v>
      </c>
      <c r="O10" s="47">
        <f t="shared" si="1"/>
        <v>131.76104170835598</v>
      </c>
      <c r="P10" s="9"/>
    </row>
    <row r="11" spans="1:133">
      <c r="A11" s="12"/>
      <c r="B11" s="42">
        <v>516</v>
      </c>
      <c r="C11" s="19" t="s">
        <v>52</v>
      </c>
      <c r="D11" s="46">
        <v>11890</v>
      </c>
      <c r="E11" s="46">
        <v>669124</v>
      </c>
      <c r="F11" s="46">
        <v>0</v>
      </c>
      <c r="G11" s="46">
        <v>0</v>
      </c>
      <c r="H11" s="46">
        <v>0</v>
      </c>
      <c r="I11" s="46">
        <v>0</v>
      </c>
      <c r="J11" s="46">
        <v>2038832</v>
      </c>
      <c r="K11" s="46">
        <v>0</v>
      </c>
      <c r="L11" s="46">
        <v>0</v>
      </c>
      <c r="M11" s="46">
        <v>0</v>
      </c>
      <c r="N11" s="46">
        <f t="shared" si="2"/>
        <v>2719846</v>
      </c>
      <c r="O11" s="47">
        <f t="shared" si="1"/>
        <v>38.876046996941199</v>
      </c>
      <c r="P11" s="9"/>
    </row>
    <row r="12" spans="1:133">
      <c r="A12" s="12"/>
      <c r="B12" s="42">
        <v>517</v>
      </c>
      <c r="C12" s="19" t="s">
        <v>53</v>
      </c>
      <c r="D12" s="46">
        <v>17747</v>
      </c>
      <c r="E12" s="46">
        <v>394307</v>
      </c>
      <c r="F12" s="46">
        <v>6532903</v>
      </c>
      <c r="G12" s="46">
        <v>30650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6975607</v>
      </c>
      <c r="O12" s="47">
        <f t="shared" si="1"/>
        <v>99.705654498156136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9304115</v>
      </c>
      <c r="L13" s="46">
        <v>0</v>
      </c>
      <c r="M13" s="46">
        <v>0</v>
      </c>
      <c r="N13" s="46">
        <f t="shared" si="2"/>
        <v>9304115</v>
      </c>
      <c r="O13" s="47">
        <f t="shared" si="1"/>
        <v>132.98812212343844</v>
      </c>
      <c r="P13" s="9"/>
    </row>
    <row r="14" spans="1:133">
      <c r="A14" s="12"/>
      <c r="B14" s="42">
        <v>519</v>
      </c>
      <c r="C14" s="19" t="s">
        <v>67</v>
      </c>
      <c r="D14" s="46">
        <v>2471055</v>
      </c>
      <c r="E14" s="46">
        <v>190857</v>
      </c>
      <c r="F14" s="46">
        <v>0</v>
      </c>
      <c r="G14" s="46">
        <v>1344120</v>
      </c>
      <c r="H14" s="46">
        <v>0</v>
      </c>
      <c r="I14" s="46">
        <v>0</v>
      </c>
      <c r="J14" s="46">
        <v>3039141</v>
      </c>
      <c r="K14" s="46">
        <v>0</v>
      </c>
      <c r="L14" s="46">
        <v>0</v>
      </c>
      <c r="M14" s="46">
        <v>0</v>
      </c>
      <c r="N14" s="46">
        <f t="shared" si="2"/>
        <v>7045173</v>
      </c>
      <c r="O14" s="47">
        <f t="shared" si="1"/>
        <v>100.69999428261056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34411612</v>
      </c>
      <c r="E15" s="29">
        <f t="shared" si="3"/>
        <v>1968428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2" si="4">SUM(D15:M15)</f>
        <v>36380040</v>
      </c>
      <c r="O15" s="41">
        <f t="shared" si="1"/>
        <v>519.99714130528002</v>
      </c>
      <c r="P15" s="10"/>
    </row>
    <row r="16" spans="1:133">
      <c r="A16" s="12"/>
      <c r="B16" s="42">
        <v>521</v>
      </c>
      <c r="C16" s="19" t="s">
        <v>26</v>
      </c>
      <c r="D16" s="46">
        <v>21032161</v>
      </c>
      <c r="E16" s="46">
        <v>558392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21590553</v>
      </c>
      <c r="O16" s="47">
        <f t="shared" si="1"/>
        <v>308.60399931391328</v>
      </c>
      <c r="P16" s="9"/>
    </row>
    <row r="17" spans="1:16">
      <c r="A17" s="12"/>
      <c r="B17" s="42">
        <v>522</v>
      </c>
      <c r="C17" s="19" t="s">
        <v>27</v>
      </c>
      <c r="D17" s="46">
        <v>13376444</v>
      </c>
      <c r="E17" s="46">
        <v>486232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13862676</v>
      </c>
      <c r="O17" s="47">
        <f t="shared" si="1"/>
        <v>198.14579343071952</v>
      </c>
      <c r="P17" s="9"/>
    </row>
    <row r="18" spans="1:16">
      <c r="A18" s="12"/>
      <c r="B18" s="42">
        <v>524</v>
      </c>
      <c r="C18" s="19" t="s">
        <v>28</v>
      </c>
      <c r="D18" s="46">
        <v>3007</v>
      </c>
      <c r="E18" s="46">
        <v>923804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926811</v>
      </c>
      <c r="O18" s="47">
        <f t="shared" si="1"/>
        <v>13.247348560647209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146676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8442428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8589104</v>
      </c>
      <c r="O19" s="41">
        <f t="shared" si="1"/>
        <v>122.76813127126154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4495769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4495769</v>
      </c>
      <c r="O20" s="47">
        <f t="shared" si="1"/>
        <v>64.260155512992768</v>
      </c>
      <c r="P20" s="9"/>
    </row>
    <row r="21" spans="1:16">
      <c r="A21" s="12"/>
      <c r="B21" s="42">
        <v>538</v>
      </c>
      <c r="C21" s="19" t="s">
        <v>69</v>
      </c>
      <c r="D21" s="46">
        <v>12620</v>
      </c>
      <c r="E21" s="46">
        <v>0</v>
      </c>
      <c r="F21" s="46">
        <v>0</v>
      </c>
      <c r="G21" s="46">
        <v>0</v>
      </c>
      <c r="H21" s="46">
        <v>0</v>
      </c>
      <c r="I21" s="46">
        <v>3946659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3959279</v>
      </c>
      <c r="O21" s="47">
        <f t="shared" si="1"/>
        <v>56.591849861353303</v>
      </c>
      <c r="P21" s="9"/>
    </row>
    <row r="22" spans="1:16">
      <c r="A22" s="12"/>
      <c r="B22" s="42">
        <v>539</v>
      </c>
      <c r="C22" s="19" t="s">
        <v>63</v>
      </c>
      <c r="D22" s="46">
        <v>134056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134056</v>
      </c>
      <c r="O22" s="47">
        <f t="shared" si="1"/>
        <v>1.9161258969154684</v>
      </c>
      <c r="P22" s="9"/>
    </row>
    <row r="23" spans="1:16" ht="15.75">
      <c r="A23" s="26" t="s">
        <v>31</v>
      </c>
      <c r="B23" s="27"/>
      <c r="C23" s="28"/>
      <c r="D23" s="29">
        <f t="shared" ref="D23:M23" si="6">SUM(D24:D25)</f>
        <v>4898231</v>
      </c>
      <c r="E23" s="29">
        <f t="shared" si="6"/>
        <v>5121135</v>
      </c>
      <c r="F23" s="29">
        <f t="shared" si="6"/>
        <v>0</v>
      </c>
      <c r="G23" s="29">
        <f t="shared" si="6"/>
        <v>2127263</v>
      </c>
      <c r="H23" s="29">
        <f t="shared" si="6"/>
        <v>0</v>
      </c>
      <c r="I23" s="29">
        <f t="shared" si="6"/>
        <v>2550465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14697094</v>
      </c>
      <c r="O23" s="41">
        <f t="shared" si="1"/>
        <v>210.07252508504618</v>
      </c>
      <c r="P23" s="10"/>
    </row>
    <row r="24" spans="1:16">
      <c r="A24" s="12"/>
      <c r="B24" s="42">
        <v>541</v>
      </c>
      <c r="C24" s="19" t="s">
        <v>70</v>
      </c>
      <c r="D24" s="46">
        <v>4897649</v>
      </c>
      <c r="E24" s="46">
        <v>5121135</v>
      </c>
      <c r="F24" s="46">
        <v>0</v>
      </c>
      <c r="G24" s="46">
        <v>2127263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12146047</v>
      </c>
      <c r="O24" s="47">
        <f t="shared" si="1"/>
        <v>173.60920213830366</v>
      </c>
      <c r="P24" s="9"/>
    </row>
    <row r="25" spans="1:16">
      <c r="A25" s="12"/>
      <c r="B25" s="42">
        <v>542</v>
      </c>
      <c r="C25" s="19" t="s">
        <v>33</v>
      </c>
      <c r="D25" s="46">
        <v>582</v>
      </c>
      <c r="E25" s="46">
        <v>0</v>
      </c>
      <c r="F25" s="46">
        <v>0</v>
      </c>
      <c r="G25" s="46">
        <v>0</v>
      </c>
      <c r="H25" s="46">
        <v>0</v>
      </c>
      <c r="I25" s="46">
        <v>2550465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2551047</v>
      </c>
      <c r="O25" s="47">
        <f t="shared" si="1"/>
        <v>36.463322946742515</v>
      </c>
      <c r="P25" s="9"/>
    </row>
    <row r="26" spans="1:16" ht="15.75">
      <c r="A26" s="26" t="s">
        <v>42</v>
      </c>
      <c r="B26" s="27"/>
      <c r="C26" s="28"/>
      <c r="D26" s="29">
        <f t="shared" ref="D26:M26" si="8">SUM(D27:D28)</f>
        <v>100559</v>
      </c>
      <c r="E26" s="29">
        <f t="shared" si="8"/>
        <v>3568661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3669220</v>
      </c>
      <c r="O26" s="41">
        <f t="shared" si="1"/>
        <v>52.445899202424172</v>
      </c>
      <c r="P26" s="10"/>
    </row>
    <row r="27" spans="1:16">
      <c r="A27" s="43"/>
      <c r="B27" s="44">
        <v>554</v>
      </c>
      <c r="C27" s="45" t="s">
        <v>43</v>
      </c>
      <c r="D27" s="46">
        <v>0</v>
      </c>
      <c r="E27" s="46">
        <v>99746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99746</v>
      </c>
      <c r="O27" s="47">
        <f t="shared" si="1"/>
        <v>1.4257168177010378</v>
      </c>
      <c r="P27" s="9"/>
    </row>
    <row r="28" spans="1:16">
      <c r="A28" s="43"/>
      <c r="B28" s="44">
        <v>559</v>
      </c>
      <c r="C28" s="45" t="s">
        <v>56</v>
      </c>
      <c r="D28" s="46">
        <v>100559</v>
      </c>
      <c r="E28" s="46">
        <v>3468915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3569474</v>
      </c>
      <c r="O28" s="47">
        <f t="shared" si="1"/>
        <v>51.020182384723135</v>
      </c>
      <c r="P28" s="9"/>
    </row>
    <row r="29" spans="1:16" ht="15.75">
      <c r="A29" s="26" t="s">
        <v>34</v>
      </c>
      <c r="B29" s="27"/>
      <c r="C29" s="28"/>
      <c r="D29" s="29">
        <f t="shared" ref="D29:M29" si="9">SUM(D30:D32)</f>
        <v>6183701</v>
      </c>
      <c r="E29" s="29">
        <f t="shared" si="9"/>
        <v>5591651</v>
      </c>
      <c r="F29" s="29">
        <f t="shared" si="9"/>
        <v>0</v>
      </c>
      <c r="G29" s="29">
        <f t="shared" si="9"/>
        <v>467201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ref="N29:N36" si="10">SUM(D29:M29)</f>
        <v>12242553</v>
      </c>
      <c r="O29" s="41">
        <f t="shared" si="1"/>
        <v>174.98860810154085</v>
      </c>
      <c r="P29" s="9"/>
    </row>
    <row r="30" spans="1:16">
      <c r="A30" s="12"/>
      <c r="B30" s="42">
        <v>572</v>
      </c>
      <c r="C30" s="19" t="s">
        <v>71</v>
      </c>
      <c r="D30" s="46">
        <v>5228376</v>
      </c>
      <c r="E30" s="46">
        <v>913065</v>
      </c>
      <c r="F30" s="46">
        <v>0</v>
      </c>
      <c r="G30" s="46">
        <v>467201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6608642</v>
      </c>
      <c r="O30" s="47">
        <f t="shared" si="1"/>
        <v>94.460449958548921</v>
      </c>
      <c r="P30" s="9"/>
    </row>
    <row r="31" spans="1:16">
      <c r="A31" s="12"/>
      <c r="B31" s="42">
        <v>575</v>
      </c>
      <c r="C31" s="19" t="s">
        <v>72</v>
      </c>
      <c r="D31" s="46">
        <v>955325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955325</v>
      </c>
      <c r="O31" s="47">
        <f t="shared" si="1"/>
        <v>13.654912666876305</v>
      </c>
      <c r="P31" s="9"/>
    </row>
    <row r="32" spans="1:16">
      <c r="A32" s="12"/>
      <c r="B32" s="42">
        <v>578</v>
      </c>
      <c r="C32" s="19" t="s">
        <v>57</v>
      </c>
      <c r="D32" s="46">
        <v>0</v>
      </c>
      <c r="E32" s="46">
        <v>4678586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4678586</v>
      </c>
      <c r="O32" s="47">
        <f t="shared" si="1"/>
        <v>66.873245476115599</v>
      </c>
      <c r="P32" s="9"/>
    </row>
    <row r="33" spans="1:119" ht="15.75">
      <c r="A33" s="26" t="s">
        <v>73</v>
      </c>
      <c r="B33" s="27"/>
      <c r="C33" s="28"/>
      <c r="D33" s="29">
        <f t="shared" ref="D33:M33" si="11">SUM(D34:D35)</f>
        <v>8022313</v>
      </c>
      <c r="E33" s="29">
        <f t="shared" si="11"/>
        <v>8513194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1211108</v>
      </c>
      <c r="J33" s="29">
        <f t="shared" si="11"/>
        <v>1781830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10"/>
        <v>19528445</v>
      </c>
      <c r="O33" s="41">
        <f t="shared" si="1"/>
        <v>279.12931305565877</v>
      </c>
      <c r="P33" s="9"/>
    </row>
    <row r="34" spans="1:119">
      <c r="A34" s="12"/>
      <c r="B34" s="42">
        <v>581</v>
      </c>
      <c r="C34" s="19" t="s">
        <v>74</v>
      </c>
      <c r="D34" s="46">
        <v>2623813</v>
      </c>
      <c r="E34" s="46">
        <v>8491175</v>
      </c>
      <c r="F34" s="46">
        <v>0</v>
      </c>
      <c r="G34" s="46">
        <v>0</v>
      </c>
      <c r="H34" s="46">
        <v>0</v>
      </c>
      <c r="I34" s="46">
        <v>1211108</v>
      </c>
      <c r="J34" s="46">
        <v>81368</v>
      </c>
      <c r="K34" s="46">
        <v>0</v>
      </c>
      <c r="L34" s="46">
        <v>0</v>
      </c>
      <c r="M34" s="46">
        <v>0</v>
      </c>
      <c r="N34" s="46">
        <f t="shared" si="10"/>
        <v>12407464</v>
      </c>
      <c r="O34" s="47">
        <f t="shared" si="1"/>
        <v>177.34575912638289</v>
      </c>
      <c r="P34" s="9"/>
    </row>
    <row r="35" spans="1:119" ht="15.75" thickBot="1">
      <c r="A35" s="12"/>
      <c r="B35" s="42">
        <v>590</v>
      </c>
      <c r="C35" s="19" t="s">
        <v>75</v>
      </c>
      <c r="D35" s="46">
        <v>5398500</v>
      </c>
      <c r="E35" s="46">
        <v>22019</v>
      </c>
      <c r="F35" s="46">
        <v>0</v>
      </c>
      <c r="G35" s="46">
        <v>0</v>
      </c>
      <c r="H35" s="46">
        <v>0</v>
      </c>
      <c r="I35" s="46">
        <v>0</v>
      </c>
      <c r="J35" s="46">
        <v>1700462</v>
      </c>
      <c r="K35" s="46">
        <v>0</v>
      </c>
      <c r="L35" s="46">
        <v>0</v>
      </c>
      <c r="M35" s="46">
        <v>0</v>
      </c>
      <c r="N35" s="46">
        <f t="shared" si="10"/>
        <v>7120981</v>
      </c>
      <c r="O35" s="47">
        <f t="shared" si="1"/>
        <v>101.7835539292759</v>
      </c>
      <c r="P35" s="9"/>
    </row>
    <row r="36" spans="1:119" ht="16.5" thickBot="1">
      <c r="A36" s="13" t="s">
        <v>10</v>
      </c>
      <c r="B36" s="21"/>
      <c r="C36" s="20"/>
      <c r="D36" s="14">
        <f>SUM(D5,D15,D19,D23,D26,D29,D33)</f>
        <v>62670397</v>
      </c>
      <c r="E36" s="14">
        <f t="shared" ref="E36:M36" si="12">SUM(E5,E15,E19,E23,E26,E29,E33)</f>
        <v>26938109</v>
      </c>
      <c r="F36" s="14">
        <f t="shared" si="12"/>
        <v>6532903</v>
      </c>
      <c r="G36" s="14">
        <f t="shared" si="12"/>
        <v>10808879</v>
      </c>
      <c r="H36" s="14">
        <f t="shared" si="12"/>
        <v>0</v>
      </c>
      <c r="I36" s="14">
        <f t="shared" si="12"/>
        <v>12204002</v>
      </c>
      <c r="J36" s="14">
        <f t="shared" si="12"/>
        <v>16581000</v>
      </c>
      <c r="K36" s="14">
        <f t="shared" si="12"/>
        <v>13708374</v>
      </c>
      <c r="L36" s="14">
        <f t="shared" si="12"/>
        <v>0</v>
      </c>
      <c r="M36" s="14">
        <f t="shared" si="12"/>
        <v>0</v>
      </c>
      <c r="N36" s="14">
        <f t="shared" si="10"/>
        <v>149443664</v>
      </c>
      <c r="O36" s="35">
        <f t="shared" si="1"/>
        <v>2136.069066064435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85</v>
      </c>
      <c r="M38" s="93"/>
      <c r="N38" s="93"/>
      <c r="O38" s="39">
        <v>69962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11009466</v>
      </c>
      <c r="E5" s="24">
        <f t="shared" ref="E5:M5" si="0">SUM(E6:E14)</f>
        <v>2228579</v>
      </c>
      <c r="F5" s="24">
        <f t="shared" si="0"/>
        <v>53726689</v>
      </c>
      <c r="G5" s="24">
        <f t="shared" si="0"/>
        <v>1592443</v>
      </c>
      <c r="H5" s="24">
        <f t="shared" si="0"/>
        <v>0</v>
      </c>
      <c r="I5" s="24">
        <f t="shared" si="0"/>
        <v>1354</v>
      </c>
      <c r="J5" s="24">
        <f t="shared" si="0"/>
        <v>13087608</v>
      </c>
      <c r="K5" s="24">
        <f t="shared" si="0"/>
        <v>12447303</v>
      </c>
      <c r="L5" s="24">
        <f t="shared" si="0"/>
        <v>0</v>
      </c>
      <c r="M5" s="24">
        <f t="shared" si="0"/>
        <v>0</v>
      </c>
      <c r="N5" s="25">
        <f>SUM(D5:M5)</f>
        <v>94093442</v>
      </c>
      <c r="O5" s="30">
        <f t="shared" ref="O5:O36" si="1">(N5/O$38)</f>
        <v>1375.6150056285726</v>
      </c>
      <c r="P5" s="6"/>
    </row>
    <row r="6" spans="1:133">
      <c r="A6" s="12"/>
      <c r="B6" s="42">
        <v>511</v>
      </c>
      <c r="C6" s="19" t="s">
        <v>19</v>
      </c>
      <c r="D6" s="46">
        <v>354042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354042</v>
      </c>
      <c r="O6" s="47">
        <f t="shared" si="1"/>
        <v>5.1759769594011784</v>
      </c>
      <c r="P6" s="9"/>
    </row>
    <row r="7" spans="1:133">
      <c r="A7" s="12"/>
      <c r="B7" s="42">
        <v>512</v>
      </c>
      <c r="C7" s="19" t="s">
        <v>20</v>
      </c>
      <c r="D7" s="46">
        <v>1409519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1409519</v>
      </c>
      <c r="O7" s="47">
        <f t="shared" si="1"/>
        <v>20.606701656408532</v>
      </c>
      <c r="P7" s="9"/>
    </row>
    <row r="8" spans="1:133">
      <c r="A8" s="12"/>
      <c r="B8" s="42">
        <v>513</v>
      </c>
      <c r="C8" s="19" t="s">
        <v>21</v>
      </c>
      <c r="D8" s="46">
        <v>1841248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8163535</v>
      </c>
      <c r="K8" s="46">
        <v>1301410</v>
      </c>
      <c r="L8" s="46">
        <v>0</v>
      </c>
      <c r="M8" s="46">
        <v>0</v>
      </c>
      <c r="N8" s="46">
        <f t="shared" si="2"/>
        <v>11306193</v>
      </c>
      <c r="O8" s="47">
        <f t="shared" si="1"/>
        <v>165.29280273680209</v>
      </c>
      <c r="P8" s="9"/>
    </row>
    <row r="9" spans="1:133">
      <c r="A9" s="12"/>
      <c r="B9" s="42">
        <v>514</v>
      </c>
      <c r="C9" s="19" t="s">
        <v>22</v>
      </c>
      <c r="D9" s="46">
        <v>648761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648761</v>
      </c>
      <c r="O9" s="47">
        <f t="shared" si="1"/>
        <v>9.4846712767357211</v>
      </c>
      <c r="P9" s="9"/>
    </row>
    <row r="10" spans="1:133">
      <c r="A10" s="12"/>
      <c r="B10" s="42">
        <v>515</v>
      </c>
      <c r="C10" s="19" t="s">
        <v>23</v>
      </c>
      <c r="D10" s="46">
        <v>1656191</v>
      </c>
      <c r="E10" s="46">
        <v>410456</v>
      </c>
      <c r="F10" s="46">
        <v>0</v>
      </c>
      <c r="G10" s="46">
        <v>1567834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3634481</v>
      </c>
      <c r="O10" s="47">
        <f t="shared" si="1"/>
        <v>53.134910308328827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1195683</v>
      </c>
      <c r="F11" s="46">
        <v>0</v>
      </c>
      <c r="G11" s="46">
        <v>0</v>
      </c>
      <c r="H11" s="46">
        <v>0</v>
      </c>
      <c r="I11" s="46">
        <v>0</v>
      </c>
      <c r="J11" s="46">
        <v>1916537</v>
      </c>
      <c r="K11" s="46">
        <v>0</v>
      </c>
      <c r="L11" s="46">
        <v>0</v>
      </c>
      <c r="M11" s="46">
        <v>0</v>
      </c>
      <c r="N11" s="46">
        <f t="shared" si="2"/>
        <v>3112220</v>
      </c>
      <c r="O11" s="47">
        <f t="shared" si="1"/>
        <v>45.499627198432769</v>
      </c>
      <c r="P11" s="9"/>
    </row>
    <row r="12" spans="1:133">
      <c r="A12" s="12"/>
      <c r="B12" s="42">
        <v>517</v>
      </c>
      <c r="C12" s="19" t="s">
        <v>53</v>
      </c>
      <c r="D12" s="46">
        <v>48860</v>
      </c>
      <c r="E12" s="46">
        <v>394307</v>
      </c>
      <c r="F12" s="46">
        <v>53726689</v>
      </c>
      <c r="G12" s="46">
        <v>0</v>
      </c>
      <c r="H12" s="46">
        <v>0</v>
      </c>
      <c r="I12" s="46">
        <v>1354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54171210</v>
      </c>
      <c r="O12" s="47">
        <f t="shared" si="1"/>
        <v>791.96517594772001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11145893</v>
      </c>
      <c r="L13" s="46">
        <v>0</v>
      </c>
      <c r="M13" s="46">
        <v>0</v>
      </c>
      <c r="N13" s="46">
        <f t="shared" si="2"/>
        <v>11145893</v>
      </c>
      <c r="O13" s="47">
        <f t="shared" si="1"/>
        <v>162.94926974751831</v>
      </c>
      <c r="P13" s="9"/>
    </row>
    <row r="14" spans="1:133">
      <c r="A14" s="12"/>
      <c r="B14" s="42">
        <v>519</v>
      </c>
      <c r="C14" s="19" t="s">
        <v>67</v>
      </c>
      <c r="D14" s="46">
        <v>5050845</v>
      </c>
      <c r="E14" s="46">
        <v>228133</v>
      </c>
      <c r="F14" s="46">
        <v>0</v>
      </c>
      <c r="G14" s="46">
        <v>24609</v>
      </c>
      <c r="H14" s="46">
        <v>0</v>
      </c>
      <c r="I14" s="46">
        <v>0</v>
      </c>
      <c r="J14" s="46">
        <v>3007536</v>
      </c>
      <c r="K14" s="46">
        <v>0</v>
      </c>
      <c r="L14" s="46">
        <v>0</v>
      </c>
      <c r="M14" s="46">
        <v>0</v>
      </c>
      <c r="N14" s="46">
        <f t="shared" si="2"/>
        <v>8311123</v>
      </c>
      <c r="O14" s="47">
        <f t="shared" si="1"/>
        <v>121.50586979722519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30818757</v>
      </c>
      <c r="E15" s="29">
        <f t="shared" si="3"/>
        <v>2281086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2" si="4">SUM(D15:M15)</f>
        <v>33099843</v>
      </c>
      <c r="O15" s="41">
        <f t="shared" si="1"/>
        <v>483.90875864387948</v>
      </c>
      <c r="P15" s="10"/>
    </row>
    <row r="16" spans="1:133">
      <c r="A16" s="12"/>
      <c r="B16" s="42">
        <v>521</v>
      </c>
      <c r="C16" s="19" t="s">
        <v>26</v>
      </c>
      <c r="D16" s="46">
        <v>19904603</v>
      </c>
      <c r="E16" s="46">
        <v>565376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20469979</v>
      </c>
      <c r="O16" s="47">
        <f t="shared" si="1"/>
        <v>299.26432362099968</v>
      </c>
      <c r="P16" s="9"/>
    </row>
    <row r="17" spans="1:16">
      <c r="A17" s="12"/>
      <c r="B17" s="42">
        <v>522</v>
      </c>
      <c r="C17" s="19" t="s">
        <v>27</v>
      </c>
      <c r="D17" s="46">
        <v>10914044</v>
      </c>
      <c r="E17" s="46">
        <v>772887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11686931</v>
      </c>
      <c r="O17" s="47">
        <f t="shared" si="1"/>
        <v>170.85906638791832</v>
      </c>
      <c r="P17" s="9"/>
    </row>
    <row r="18" spans="1:16">
      <c r="A18" s="12"/>
      <c r="B18" s="42">
        <v>524</v>
      </c>
      <c r="C18" s="19" t="s">
        <v>28</v>
      </c>
      <c r="D18" s="46">
        <v>110</v>
      </c>
      <c r="E18" s="46">
        <v>942823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942933</v>
      </c>
      <c r="O18" s="47">
        <f t="shared" si="1"/>
        <v>13.785368634961477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95988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8843318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8939306</v>
      </c>
      <c r="O19" s="41">
        <f t="shared" si="1"/>
        <v>130.68969751904211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4660552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4660552</v>
      </c>
      <c r="O20" s="47">
        <f t="shared" si="1"/>
        <v>68.135729009809793</v>
      </c>
      <c r="P20" s="9"/>
    </row>
    <row r="21" spans="1:16">
      <c r="A21" s="12"/>
      <c r="B21" s="42">
        <v>538</v>
      </c>
      <c r="C21" s="19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4182766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4182766</v>
      </c>
      <c r="O21" s="47">
        <f t="shared" si="1"/>
        <v>61.150655692168243</v>
      </c>
      <c r="P21" s="9"/>
    </row>
    <row r="22" spans="1:16">
      <c r="A22" s="12"/>
      <c r="B22" s="42">
        <v>539</v>
      </c>
      <c r="C22" s="19" t="s">
        <v>63</v>
      </c>
      <c r="D22" s="46">
        <v>95988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95988</v>
      </c>
      <c r="O22" s="47">
        <f t="shared" si="1"/>
        <v>1.4033128170640781</v>
      </c>
      <c r="P22" s="9"/>
    </row>
    <row r="23" spans="1:16" ht="15.75">
      <c r="A23" s="26" t="s">
        <v>31</v>
      </c>
      <c r="B23" s="27"/>
      <c r="C23" s="28"/>
      <c r="D23" s="29">
        <f t="shared" ref="D23:M23" si="6">SUM(D24:D25)</f>
        <v>4888706</v>
      </c>
      <c r="E23" s="29">
        <f t="shared" si="6"/>
        <v>5641978</v>
      </c>
      <c r="F23" s="29">
        <f t="shared" si="6"/>
        <v>0</v>
      </c>
      <c r="G23" s="29">
        <f t="shared" si="6"/>
        <v>4821150</v>
      </c>
      <c r="H23" s="29">
        <f t="shared" si="6"/>
        <v>0</v>
      </c>
      <c r="I23" s="29">
        <f t="shared" si="6"/>
        <v>2159387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17511221</v>
      </c>
      <c r="O23" s="41">
        <f t="shared" si="1"/>
        <v>256.00826011315627</v>
      </c>
      <c r="P23" s="10"/>
    </row>
    <row r="24" spans="1:16">
      <c r="A24" s="12"/>
      <c r="B24" s="42">
        <v>541</v>
      </c>
      <c r="C24" s="19" t="s">
        <v>70</v>
      </c>
      <c r="D24" s="46">
        <v>4888706</v>
      </c>
      <c r="E24" s="46">
        <v>5641978</v>
      </c>
      <c r="F24" s="46">
        <v>0</v>
      </c>
      <c r="G24" s="46">
        <v>4821150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15351834</v>
      </c>
      <c r="O24" s="47">
        <f t="shared" si="1"/>
        <v>224.43873627578543</v>
      </c>
      <c r="P24" s="9"/>
    </row>
    <row r="25" spans="1:16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2159387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2159387</v>
      </c>
      <c r="O25" s="47">
        <f t="shared" si="1"/>
        <v>31.569523837370799</v>
      </c>
      <c r="P25" s="9"/>
    </row>
    <row r="26" spans="1:16" ht="15.75">
      <c r="A26" s="26" t="s">
        <v>42</v>
      </c>
      <c r="B26" s="27"/>
      <c r="C26" s="28"/>
      <c r="D26" s="29">
        <f t="shared" ref="D26:M26" si="8">SUM(D27:D28)</f>
        <v>56516</v>
      </c>
      <c r="E26" s="29">
        <f t="shared" si="8"/>
        <v>598155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654671</v>
      </c>
      <c r="O26" s="41">
        <f t="shared" si="1"/>
        <v>9.5710735223169259</v>
      </c>
      <c r="P26" s="10"/>
    </row>
    <row r="27" spans="1:16">
      <c r="A27" s="43"/>
      <c r="B27" s="44">
        <v>554</v>
      </c>
      <c r="C27" s="45" t="s">
        <v>43</v>
      </c>
      <c r="D27" s="46">
        <v>0</v>
      </c>
      <c r="E27" s="46">
        <v>19284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19284</v>
      </c>
      <c r="O27" s="47">
        <f t="shared" si="1"/>
        <v>0.28192570284060176</v>
      </c>
      <c r="P27" s="9"/>
    </row>
    <row r="28" spans="1:16">
      <c r="A28" s="43"/>
      <c r="B28" s="44">
        <v>559</v>
      </c>
      <c r="C28" s="45" t="s">
        <v>56</v>
      </c>
      <c r="D28" s="46">
        <v>56516</v>
      </c>
      <c r="E28" s="46">
        <v>578871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635387</v>
      </c>
      <c r="O28" s="47">
        <f t="shared" si="1"/>
        <v>9.2891478194763231</v>
      </c>
      <c r="P28" s="9"/>
    </row>
    <row r="29" spans="1:16" ht="15.75">
      <c r="A29" s="26" t="s">
        <v>34</v>
      </c>
      <c r="B29" s="27"/>
      <c r="C29" s="28"/>
      <c r="D29" s="29">
        <f t="shared" ref="D29:M29" si="9">SUM(D30:D32)</f>
        <v>5943708</v>
      </c>
      <c r="E29" s="29">
        <f t="shared" si="9"/>
        <v>6077943</v>
      </c>
      <c r="F29" s="29">
        <f t="shared" si="9"/>
        <v>0</v>
      </c>
      <c r="G29" s="29">
        <f t="shared" si="9"/>
        <v>90459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ref="N29:N36" si="10">SUM(D29:M29)</f>
        <v>12112110</v>
      </c>
      <c r="O29" s="41">
        <f t="shared" si="1"/>
        <v>177.07504276253272</v>
      </c>
      <c r="P29" s="9"/>
    </row>
    <row r="30" spans="1:16">
      <c r="A30" s="12"/>
      <c r="B30" s="42">
        <v>572</v>
      </c>
      <c r="C30" s="19" t="s">
        <v>71</v>
      </c>
      <c r="D30" s="46">
        <v>5101892</v>
      </c>
      <c r="E30" s="46">
        <v>1507664</v>
      </c>
      <c r="F30" s="46">
        <v>0</v>
      </c>
      <c r="G30" s="46">
        <v>90459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6700015</v>
      </c>
      <c r="O30" s="47">
        <f t="shared" si="1"/>
        <v>97.952003625677989</v>
      </c>
      <c r="P30" s="9"/>
    </row>
    <row r="31" spans="1:16">
      <c r="A31" s="12"/>
      <c r="B31" s="42">
        <v>575</v>
      </c>
      <c r="C31" s="19" t="s">
        <v>72</v>
      </c>
      <c r="D31" s="46">
        <v>841816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841816</v>
      </c>
      <c r="O31" s="47">
        <f t="shared" si="1"/>
        <v>12.307071534041899</v>
      </c>
      <c r="P31" s="9"/>
    </row>
    <row r="32" spans="1:16">
      <c r="A32" s="12"/>
      <c r="B32" s="42">
        <v>578</v>
      </c>
      <c r="C32" s="19" t="s">
        <v>57</v>
      </c>
      <c r="D32" s="46">
        <v>0</v>
      </c>
      <c r="E32" s="46">
        <v>4570279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4570279</v>
      </c>
      <c r="O32" s="47">
        <f t="shared" si="1"/>
        <v>66.815967602812819</v>
      </c>
      <c r="P32" s="9"/>
    </row>
    <row r="33" spans="1:119" ht="15.75">
      <c r="A33" s="26" t="s">
        <v>73</v>
      </c>
      <c r="B33" s="27"/>
      <c r="C33" s="28"/>
      <c r="D33" s="29">
        <f t="shared" ref="D33:M33" si="11">SUM(D34:D35)</f>
        <v>7340864</v>
      </c>
      <c r="E33" s="29">
        <f t="shared" si="11"/>
        <v>12618259</v>
      </c>
      <c r="F33" s="29">
        <f t="shared" si="11"/>
        <v>0</v>
      </c>
      <c r="G33" s="29">
        <f t="shared" si="11"/>
        <v>0</v>
      </c>
      <c r="H33" s="29">
        <f t="shared" si="11"/>
        <v>0</v>
      </c>
      <c r="I33" s="29">
        <f t="shared" si="11"/>
        <v>400941</v>
      </c>
      <c r="J33" s="29">
        <f t="shared" si="11"/>
        <v>1757391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10"/>
        <v>22117455</v>
      </c>
      <c r="O33" s="41">
        <f t="shared" si="1"/>
        <v>323.34987792576129</v>
      </c>
      <c r="P33" s="9"/>
    </row>
    <row r="34" spans="1:119">
      <c r="A34" s="12"/>
      <c r="B34" s="42">
        <v>581</v>
      </c>
      <c r="C34" s="19" t="s">
        <v>74</v>
      </c>
      <c r="D34" s="46">
        <v>7340864</v>
      </c>
      <c r="E34" s="46">
        <v>12618259</v>
      </c>
      <c r="F34" s="46">
        <v>0</v>
      </c>
      <c r="G34" s="46">
        <v>0</v>
      </c>
      <c r="H34" s="46">
        <v>0</v>
      </c>
      <c r="I34" s="46">
        <v>400941</v>
      </c>
      <c r="J34" s="46">
        <v>1477776</v>
      </c>
      <c r="K34" s="46">
        <v>0</v>
      </c>
      <c r="L34" s="46">
        <v>0</v>
      </c>
      <c r="M34" s="46">
        <v>0</v>
      </c>
      <c r="N34" s="46">
        <f t="shared" si="10"/>
        <v>21837840</v>
      </c>
      <c r="O34" s="47">
        <f t="shared" si="1"/>
        <v>319.26199909358053</v>
      </c>
      <c r="P34" s="9"/>
    </row>
    <row r="35" spans="1:119" ht="15.75" thickBot="1">
      <c r="A35" s="12"/>
      <c r="B35" s="42">
        <v>590</v>
      </c>
      <c r="C35" s="19" t="s">
        <v>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279615</v>
      </c>
      <c r="K35" s="46">
        <v>0</v>
      </c>
      <c r="L35" s="46">
        <v>0</v>
      </c>
      <c r="M35" s="46">
        <v>0</v>
      </c>
      <c r="N35" s="46">
        <f t="shared" si="10"/>
        <v>279615</v>
      </c>
      <c r="O35" s="47">
        <f t="shared" si="1"/>
        <v>4.0878788321808157</v>
      </c>
      <c r="P35" s="9"/>
    </row>
    <row r="36" spans="1:119" ht="16.5" thickBot="1">
      <c r="A36" s="13" t="s">
        <v>10</v>
      </c>
      <c r="B36" s="21"/>
      <c r="C36" s="20"/>
      <c r="D36" s="14">
        <f>SUM(D5,D15,D19,D23,D26,D29,D33)</f>
        <v>60154005</v>
      </c>
      <c r="E36" s="14">
        <f t="shared" ref="E36:M36" si="12">SUM(E5,E15,E19,E23,E26,E29,E33)</f>
        <v>29446000</v>
      </c>
      <c r="F36" s="14">
        <f t="shared" si="12"/>
        <v>53726689</v>
      </c>
      <c r="G36" s="14">
        <f t="shared" si="12"/>
        <v>6504052</v>
      </c>
      <c r="H36" s="14">
        <f t="shared" si="12"/>
        <v>0</v>
      </c>
      <c r="I36" s="14">
        <f t="shared" si="12"/>
        <v>11405000</v>
      </c>
      <c r="J36" s="14">
        <f t="shared" si="12"/>
        <v>14844999</v>
      </c>
      <c r="K36" s="14">
        <f t="shared" si="12"/>
        <v>12447303</v>
      </c>
      <c r="L36" s="14">
        <f t="shared" si="12"/>
        <v>0</v>
      </c>
      <c r="M36" s="14">
        <f t="shared" si="12"/>
        <v>0</v>
      </c>
      <c r="N36" s="14">
        <f t="shared" si="10"/>
        <v>188528048</v>
      </c>
      <c r="O36" s="35">
        <f t="shared" si="1"/>
        <v>2756.2177161152613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83</v>
      </c>
      <c r="M38" s="93"/>
      <c r="N38" s="93"/>
      <c r="O38" s="39">
        <v>68401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SUM(D6:D14)</f>
        <v>12841000</v>
      </c>
      <c r="E5" s="24">
        <f t="shared" ref="E5:M5" si="0">SUM(E6:E14)</f>
        <v>1301000</v>
      </c>
      <c r="F5" s="24">
        <f t="shared" si="0"/>
        <v>8471000</v>
      </c>
      <c r="G5" s="24">
        <f t="shared" si="0"/>
        <v>50000</v>
      </c>
      <c r="H5" s="24">
        <f t="shared" si="0"/>
        <v>0</v>
      </c>
      <c r="I5" s="24">
        <f t="shared" si="0"/>
        <v>4000</v>
      </c>
      <c r="J5" s="24">
        <f t="shared" si="0"/>
        <v>13004000</v>
      </c>
      <c r="K5" s="24">
        <f t="shared" si="0"/>
        <v>11653000</v>
      </c>
      <c r="L5" s="24">
        <f t="shared" si="0"/>
        <v>0</v>
      </c>
      <c r="M5" s="24">
        <f t="shared" si="0"/>
        <v>0</v>
      </c>
      <c r="N5" s="25">
        <f>SUM(D5:M5)</f>
        <v>47324000</v>
      </c>
      <c r="O5" s="30">
        <f t="shared" ref="O5:O36" si="1">(N5/O$38)</f>
        <v>710.65593464680444</v>
      </c>
      <c r="P5" s="6"/>
    </row>
    <row r="6" spans="1:133">
      <c r="A6" s="12"/>
      <c r="B6" s="42">
        <v>511</v>
      </c>
      <c r="C6" s="19" t="s">
        <v>19</v>
      </c>
      <c r="D6" s="46">
        <v>351000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351000</v>
      </c>
      <c r="O6" s="47">
        <f t="shared" si="1"/>
        <v>5.2709034118212399</v>
      </c>
      <c r="P6" s="9"/>
    </row>
    <row r="7" spans="1:133">
      <c r="A7" s="12"/>
      <c r="B7" s="42">
        <v>512</v>
      </c>
      <c r="C7" s="19" t="s">
        <v>20</v>
      </c>
      <c r="D7" s="46">
        <v>1255000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1255000</v>
      </c>
      <c r="O7" s="47">
        <f t="shared" si="1"/>
        <v>18.846107640557424</v>
      </c>
      <c r="P7" s="9"/>
    </row>
    <row r="8" spans="1:133">
      <c r="A8" s="12"/>
      <c r="B8" s="42">
        <v>513</v>
      </c>
      <c r="C8" s="19" t="s">
        <v>21</v>
      </c>
      <c r="D8" s="46">
        <v>1767000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8894000</v>
      </c>
      <c r="K8" s="46">
        <v>1245000</v>
      </c>
      <c r="L8" s="46">
        <v>0</v>
      </c>
      <c r="M8" s="46">
        <v>0</v>
      </c>
      <c r="N8" s="46">
        <f t="shared" si="2"/>
        <v>11906000</v>
      </c>
      <c r="O8" s="47">
        <f t="shared" si="1"/>
        <v>178.79024507448341</v>
      </c>
      <c r="P8" s="9"/>
    </row>
    <row r="9" spans="1:133">
      <c r="A9" s="12"/>
      <c r="B9" s="42">
        <v>514</v>
      </c>
      <c r="C9" s="19" t="s">
        <v>22</v>
      </c>
      <c r="D9" s="46">
        <v>543000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543000</v>
      </c>
      <c r="O9" s="47">
        <f t="shared" si="1"/>
        <v>8.1541326285439695</v>
      </c>
      <c r="P9" s="9"/>
    </row>
    <row r="10" spans="1:133">
      <c r="A10" s="12"/>
      <c r="B10" s="42">
        <v>515</v>
      </c>
      <c r="C10" s="19" t="s">
        <v>23</v>
      </c>
      <c r="D10" s="46">
        <v>1394000</v>
      </c>
      <c r="E10" s="46">
        <v>388000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1782000</v>
      </c>
      <c r="O10" s="47">
        <f t="shared" si="1"/>
        <v>26.759971167707832</v>
      </c>
      <c r="P10" s="9"/>
    </row>
    <row r="11" spans="1:133">
      <c r="A11" s="12"/>
      <c r="B11" s="42">
        <v>516</v>
      </c>
      <c r="C11" s="19" t="s">
        <v>52</v>
      </c>
      <c r="D11" s="46">
        <v>0</v>
      </c>
      <c r="E11" s="46">
        <v>441000</v>
      </c>
      <c r="F11" s="46">
        <v>0</v>
      </c>
      <c r="G11" s="46">
        <v>0</v>
      </c>
      <c r="H11" s="46">
        <v>0</v>
      </c>
      <c r="I11" s="46">
        <v>0</v>
      </c>
      <c r="J11" s="46">
        <v>1849000</v>
      </c>
      <c r="K11" s="46">
        <v>0</v>
      </c>
      <c r="L11" s="46">
        <v>0</v>
      </c>
      <c r="M11" s="46">
        <v>0</v>
      </c>
      <c r="N11" s="46">
        <f t="shared" si="2"/>
        <v>2290000</v>
      </c>
      <c r="O11" s="47">
        <f t="shared" si="1"/>
        <v>34.388515136953387</v>
      </c>
      <c r="P11" s="9"/>
    </row>
    <row r="12" spans="1:133">
      <c r="A12" s="12"/>
      <c r="B12" s="42">
        <v>517</v>
      </c>
      <c r="C12" s="19" t="s">
        <v>53</v>
      </c>
      <c r="D12" s="46">
        <v>254000</v>
      </c>
      <c r="E12" s="46">
        <v>394000</v>
      </c>
      <c r="F12" s="46">
        <v>8471000</v>
      </c>
      <c r="G12" s="46">
        <v>0</v>
      </c>
      <c r="H12" s="46">
        <v>0</v>
      </c>
      <c r="I12" s="46">
        <v>4000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9123000</v>
      </c>
      <c r="O12" s="47">
        <f t="shared" si="1"/>
        <v>136.99843825084093</v>
      </c>
      <c r="P12" s="9"/>
    </row>
    <row r="13" spans="1:133">
      <c r="A13" s="12"/>
      <c r="B13" s="42">
        <v>518</v>
      </c>
      <c r="C13" s="19" t="s">
        <v>54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10408000</v>
      </c>
      <c r="L13" s="46">
        <v>0</v>
      </c>
      <c r="M13" s="46">
        <v>0</v>
      </c>
      <c r="N13" s="46">
        <f t="shared" si="2"/>
        <v>10408000</v>
      </c>
      <c r="O13" s="47">
        <f t="shared" si="1"/>
        <v>156.29505045651129</v>
      </c>
      <c r="P13" s="9"/>
    </row>
    <row r="14" spans="1:133">
      <c r="A14" s="12"/>
      <c r="B14" s="42">
        <v>519</v>
      </c>
      <c r="C14" s="19" t="s">
        <v>67</v>
      </c>
      <c r="D14" s="46">
        <v>7277000</v>
      </c>
      <c r="E14" s="46">
        <v>78000</v>
      </c>
      <c r="F14" s="46">
        <v>0</v>
      </c>
      <c r="G14" s="46">
        <v>50000</v>
      </c>
      <c r="H14" s="46">
        <v>0</v>
      </c>
      <c r="I14" s="46">
        <v>0</v>
      </c>
      <c r="J14" s="46">
        <v>2261000</v>
      </c>
      <c r="K14" s="46">
        <v>0</v>
      </c>
      <c r="L14" s="46">
        <v>0</v>
      </c>
      <c r="M14" s="46">
        <v>0</v>
      </c>
      <c r="N14" s="46">
        <f t="shared" si="2"/>
        <v>9666000</v>
      </c>
      <c r="O14" s="47">
        <f t="shared" si="1"/>
        <v>145.15257087938491</v>
      </c>
      <c r="P14" s="9"/>
    </row>
    <row r="15" spans="1:133" ht="15.75">
      <c r="A15" s="26" t="s">
        <v>25</v>
      </c>
      <c r="B15" s="27"/>
      <c r="C15" s="28"/>
      <c r="D15" s="29">
        <f t="shared" ref="D15:M15" si="3">SUM(D16:D18)</f>
        <v>31337000</v>
      </c>
      <c r="E15" s="29">
        <f t="shared" si="3"/>
        <v>2312000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22" si="4">SUM(D15:M15)</f>
        <v>33649000</v>
      </c>
      <c r="O15" s="41">
        <f t="shared" si="1"/>
        <v>505.30093704949542</v>
      </c>
      <c r="P15" s="10"/>
    </row>
    <row r="16" spans="1:133">
      <c r="A16" s="12"/>
      <c r="B16" s="42">
        <v>521</v>
      </c>
      <c r="C16" s="19" t="s">
        <v>26</v>
      </c>
      <c r="D16" s="46">
        <v>19778000</v>
      </c>
      <c r="E16" s="46">
        <v>909000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20687000</v>
      </c>
      <c r="O16" s="47">
        <f t="shared" si="1"/>
        <v>310.65293128303699</v>
      </c>
      <c r="P16" s="9"/>
    </row>
    <row r="17" spans="1:16">
      <c r="A17" s="12"/>
      <c r="B17" s="42">
        <v>522</v>
      </c>
      <c r="C17" s="19" t="s">
        <v>27</v>
      </c>
      <c r="D17" s="46">
        <v>11559000</v>
      </c>
      <c r="E17" s="46">
        <v>541000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12100000</v>
      </c>
      <c r="O17" s="47">
        <f t="shared" si="1"/>
        <v>181.70350792888036</v>
      </c>
      <c r="P17" s="9"/>
    </row>
    <row r="18" spans="1:16">
      <c r="A18" s="12"/>
      <c r="B18" s="42">
        <v>524</v>
      </c>
      <c r="C18" s="19" t="s">
        <v>28</v>
      </c>
      <c r="D18" s="46">
        <v>0</v>
      </c>
      <c r="E18" s="46">
        <v>862000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862000</v>
      </c>
      <c r="O18" s="47">
        <f t="shared" si="1"/>
        <v>12.944497837578087</v>
      </c>
      <c r="P18" s="9"/>
    </row>
    <row r="19" spans="1:16" ht="15.75">
      <c r="A19" s="26" t="s">
        <v>29</v>
      </c>
      <c r="B19" s="27"/>
      <c r="C19" s="28"/>
      <c r="D19" s="29">
        <f t="shared" ref="D19:M19" si="5">SUM(D20:D22)</f>
        <v>89000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8008000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8097000</v>
      </c>
      <c r="O19" s="41">
        <f t="shared" si="1"/>
        <v>121.59118212397885</v>
      </c>
      <c r="P19" s="10"/>
    </row>
    <row r="20" spans="1:16">
      <c r="A20" s="12"/>
      <c r="B20" s="42">
        <v>534</v>
      </c>
      <c r="C20" s="19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4283000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4283000</v>
      </c>
      <c r="O20" s="47">
        <f t="shared" si="1"/>
        <v>64.3170350792888</v>
      </c>
      <c r="P20" s="9"/>
    </row>
    <row r="21" spans="1:16">
      <c r="A21" s="12"/>
      <c r="B21" s="42">
        <v>538</v>
      </c>
      <c r="C21" s="19" t="s">
        <v>69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3725000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3725000</v>
      </c>
      <c r="O21" s="47">
        <f t="shared" si="1"/>
        <v>55.93765016818837</v>
      </c>
      <c r="P21" s="9"/>
    </row>
    <row r="22" spans="1:16">
      <c r="A22" s="12"/>
      <c r="B22" s="42">
        <v>539</v>
      </c>
      <c r="C22" s="19" t="s">
        <v>63</v>
      </c>
      <c r="D22" s="46">
        <v>89000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89000</v>
      </c>
      <c r="O22" s="47">
        <f t="shared" si="1"/>
        <v>1.3364968765016818</v>
      </c>
      <c r="P22" s="9"/>
    </row>
    <row r="23" spans="1:16" ht="15.75">
      <c r="A23" s="26" t="s">
        <v>31</v>
      </c>
      <c r="B23" s="27"/>
      <c r="C23" s="28"/>
      <c r="D23" s="29">
        <f t="shared" ref="D23:M23" si="6">SUM(D24:D25)</f>
        <v>4641000</v>
      </c>
      <c r="E23" s="29">
        <f t="shared" si="6"/>
        <v>8603000</v>
      </c>
      <c r="F23" s="29">
        <f t="shared" si="6"/>
        <v>0</v>
      </c>
      <c r="G23" s="29">
        <f t="shared" si="6"/>
        <v>320000</v>
      </c>
      <c r="H23" s="29">
        <f t="shared" si="6"/>
        <v>0</v>
      </c>
      <c r="I23" s="29">
        <f t="shared" si="6"/>
        <v>1426000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8" si="7">SUM(D23:M23)</f>
        <v>14990000</v>
      </c>
      <c r="O23" s="41">
        <f t="shared" si="1"/>
        <v>225.10211436809226</v>
      </c>
      <c r="P23" s="10"/>
    </row>
    <row r="24" spans="1:16">
      <c r="A24" s="12"/>
      <c r="B24" s="42">
        <v>541</v>
      </c>
      <c r="C24" s="19" t="s">
        <v>70</v>
      </c>
      <c r="D24" s="46">
        <v>4641000</v>
      </c>
      <c r="E24" s="46">
        <v>8603000</v>
      </c>
      <c r="F24" s="46">
        <v>0</v>
      </c>
      <c r="G24" s="46">
        <v>320000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13564000</v>
      </c>
      <c r="O24" s="47">
        <f t="shared" si="1"/>
        <v>203.68813070639115</v>
      </c>
      <c r="P24" s="9"/>
    </row>
    <row r="25" spans="1:16">
      <c r="A25" s="12"/>
      <c r="B25" s="42">
        <v>542</v>
      </c>
      <c r="C25" s="19" t="s">
        <v>33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1426000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1426000</v>
      </c>
      <c r="O25" s="47">
        <f t="shared" si="1"/>
        <v>21.413983661701106</v>
      </c>
      <c r="P25" s="9"/>
    </row>
    <row r="26" spans="1:16" ht="15.75">
      <c r="A26" s="26" t="s">
        <v>42</v>
      </c>
      <c r="B26" s="27"/>
      <c r="C26" s="28"/>
      <c r="D26" s="29">
        <f t="shared" ref="D26:M26" si="8">SUM(D27:D28)</f>
        <v>0</v>
      </c>
      <c r="E26" s="29">
        <f t="shared" si="8"/>
        <v>367000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7"/>
        <v>367000</v>
      </c>
      <c r="O26" s="41">
        <f t="shared" si="1"/>
        <v>5.5111725132148006</v>
      </c>
      <c r="P26" s="10"/>
    </row>
    <row r="27" spans="1:16">
      <c r="A27" s="43"/>
      <c r="B27" s="44">
        <v>554</v>
      </c>
      <c r="C27" s="45" t="s">
        <v>43</v>
      </c>
      <c r="D27" s="46">
        <v>0</v>
      </c>
      <c r="E27" s="46">
        <v>64000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64000</v>
      </c>
      <c r="O27" s="47">
        <f t="shared" si="1"/>
        <v>0.96107640557424312</v>
      </c>
      <c r="P27" s="9"/>
    </row>
    <row r="28" spans="1:16">
      <c r="A28" s="43"/>
      <c r="B28" s="44">
        <v>559</v>
      </c>
      <c r="C28" s="45" t="s">
        <v>56</v>
      </c>
      <c r="D28" s="46">
        <v>0</v>
      </c>
      <c r="E28" s="46">
        <v>303000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303000</v>
      </c>
      <c r="O28" s="47">
        <f t="shared" si="1"/>
        <v>4.5500961076405577</v>
      </c>
      <c r="P28" s="9"/>
    </row>
    <row r="29" spans="1:16" ht="15.75">
      <c r="A29" s="26" t="s">
        <v>34</v>
      </c>
      <c r="B29" s="27"/>
      <c r="C29" s="28"/>
      <c r="D29" s="29">
        <f t="shared" ref="D29:M29" si="9">SUM(D30:D32)</f>
        <v>5592000</v>
      </c>
      <c r="E29" s="29">
        <f t="shared" si="9"/>
        <v>4719000</v>
      </c>
      <c r="F29" s="29">
        <f t="shared" si="9"/>
        <v>0</v>
      </c>
      <c r="G29" s="29">
        <f t="shared" si="9"/>
        <v>1130000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ref="N29:N36" si="10">SUM(D29:M29)</f>
        <v>11441000</v>
      </c>
      <c r="O29" s="41">
        <f t="shared" si="1"/>
        <v>171.80742431523305</v>
      </c>
      <c r="P29" s="9"/>
    </row>
    <row r="30" spans="1:16">
      <c r="A30" s="12"/>
      <c r="B30" s="42">
        <v>572</v>
      </c>
      <c r="C30" s="19" t="s">
        <v>71</v>
      </c>
      <c r="D30" s="46">
        <v>4751000</v>
      </c>
      <c r="E30" s="46">
        <v>1367000</v>
      </c>
      <c r="F30" s="46">
        <v>0</v>
      </c>
      <c r="G30" s="46">
        <v>1130000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7248000</v>
      </c>
      <c r="O30" s="47">
        <f t="shared" si="1"/>
        <v>108.84190293128303</v>
      </c>
      <c r="P30" s="9"/>
    </row>
    <row r="31" spans="1:16">
      <c r="A31" s="12"/>
      <c r="B31" s="42">
        <v>575</v>
      </c>
      <c r="C31" s="19" t="s">
        <v>72</v>
      </c>
      <c r="D31" s="46">
        <v>841000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841000</v>
      </c>
      <c r="O31" s="47">
        <f t="shared" si="1"/>
        <v>12.629144641999039</v>
      </c>
      <c r="P31" s="9"/>
    </row>
    <row r="32" spans="1:16">
      <c r="A32" s="12"/>
      <c r="B32" s="42">
        <v>578</v>
      </c>
      <c r="C32" s="19" t="s">
        <v>57</v>
      </c>
      <c r="D32" s="46">
        <v>0</v>
      </c>
      <c r="E32" s="46">
        <v>3352000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3352000</v>
      </c>
      <c r="O32" s="47">
        <f t="shared" si="1"/>
        <v>50.336376741950986</v>
      </c>
      <c r="P32" s="9"/>
    </row>
    <row r="33" spans="1:119" ht="15.75">
      <c r="A33" s="26" t="s">
        <v>73</v>
      </c>
      <c r="B33" s="27"/>
      <c r="C33" s="28"/>
      <c r="D33" s="29">
        <f t="shared" ref="D33:M33" si="11">SUM(D34:D35)</f>
        <v>2571000</v>
      </c>
      <c r="E33" s="29">
        <f t="shared" si="11"/>
        <v>5414000</v>
      </c>
      <c r="F33" s="29">
        <f t="shared" si="11"/>
        <v>3768000</v>
      </c>
      <c r="G33" s="29">
        <f t="shared" si="11"/>
        <v>0</v>
      </c>
      <c r="H33" s="29">
        <f t="shared" si="11"/>
        <v>0</v>
      </c>
      <c r="I33" s="29">
        <f t="shared" si="11"/>
        <v>845000</v>
      </c>
      <c r="J33" s="29">
        <f t="shared" si="11"/>
        <v>2631000</v>
      </c>
      <c r="K33" s="29">
        <f t="shared" si="11"/>
        <v>0</v>
      </c>
      <c r="L33" s="29">
        <f t="shared" si="11"/>
        <v>0</v>
      </c>
      <c r="M33" s="29">
        <f t="shared" si="11"/>
        <v>0</v>
      </c>
      <c r="N33" s="29">
        <f t="shared" si="10"/>
        <v>15229000</v>
      </c>
      <c r="O33" s="41">
        <f t="shared" si="1"/>
        <v>228.69113407015857</v>
      </c>
      <c r="P33" s="9"/>
    </row>
    <row r="34" spans="1:119">
      <c r="A34" s="12"/>
      <c r="B34" s="42">
        <v>581</v>
      </c>
      <c r="C34" s="19" t="s">
        <v>74</v>
      </c>
      <c r="D34" s="46">
        <v>2571000</v>
      </c>
      <c r="E34" s="46">
        <v>5414000</v>
      </c>
      <c r="F34" s="46">
        <v>3768000</v>
      </c>
      <c r="G34" s="46">
        <v>0</v>
      </c>
      <c r="H34" s="46">
        <v>0</v>
      </c>
      <c r="I34" s="46">
        <v>845000</v>
      </c>
      <c r="J34" s="46">
        <v>17000</v>
      </c>
      <c r="K34" s="46">
        <v>0</v>
      </c>
      <c r="L34" s="46">
        <v>0</v>
      </c>
      <c r="M34" s="46">
        <v>0</v>
      </c>
      <c r="N34" s="46">
        <f t="shared" si="10"/>
        <v>12615000</v>
      </c>
      <c r="O34" s="47">
        <f t="shared" si="1"/>
        <v>189.43716962998559</v>
      </c>
      <c r="P34" s="9"/>
    </row>
    <row r="35" spans="1:119" ht="15.75" thickBot="1">
      <c r="A35" s="12"/>
      <c r="B35" s="42">
        <v>590</v>
      </c>
      <c r="C35" s="19" t="s">
        <v>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2614000</v>
      </c>
      <c r="K35" s="46">
        <v>0</v>
      </c>
      <c r="L35" s="46">
        <v>0</v>
      </c>
      <c r="M35" s="46">
        <v>0</v>
      </c>
      <c r="N35" s="46">
        <f t="shared" si="10"/>
        <v>2614000</v>
      </c>
      <c r="O35" s="47">
        <f t="shared" si="1"/>
        <v>39.253964440172993</v>
      </c>
      <c r="P35" s="9"/>
    </row>
    <row r="36" spans="1:119" ht="16.5" thickBot="1">
      <c r="A36" s="13" t="s">
        <v>10</v>
      </c>
      <c r="B36" s="21"/>
      <c r="C36" s="20"/>
      <c r="D36" s="14">
        <f>SUM(D5,D15,D19,D23,D26,D29,D33)</f>
        <v>57071000</v>
      </c>
      <c r="E36" s="14">
        <f t="shared" ref="E36:M36" si="12">SUM(E5,E15,E19,E23,E26,E29,E33)</f>
        <v>22716000</v>
      </c>
      <c r="F36" s="14">
        <f t="shared" si="12"/>
        <v>12239000</v>
      </c>
      <c r="G36" s="14">
        <f t="shared" si="12"/>
        <v>1500000</v>
      </c>
      <c r="H36" s="14">
        <f t="shared" si="12"/>
        <v>0</v>
      </c>
      <c r="I36" s="14">
        <f t="shared" si="12"/>
        <v>10283000</v>
      </c>
      <c r="J36" s="14">
        <f t="shared" si="12"/>
        <v>15635000</v>
      </c>
      <c r="K36" s="14">
        <f t="shared" si="12"/>
        <v>11653000</v>
      </c>
      <c r="L36" s="14">
        <f t="shared" si="12"/>
        <v>0</v>
      </c>
      <c r="M36" s="14">
        <f t="shared" si="12"/>
        <v>0</v>
      </c>
      <c r="N36" s="14">
        <f t="shared" si="10"/>
        <v>131097000</v>
      </c>
      <c r="O36" s="35">
        <f t="shared" si="1"/>
        <v>1968.6598990869775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81</v>
      </c>
      <c r="M38" s="93"/>
      <c r="N38" s="93"/>
      <c r="O38" s="39">
        <v>66592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46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2024-07-17T18:38:34Z</cp:lastPrinted>
  <dcterms:created xsi:type="dcterms:W3CDTF">2000-08-31T21:26:31Z</dcterms:created>
  <dcterms:modified xsi:type="dcterms:W3CDTF">2024-07-19T15:29:39Z</dcterms:modified>
</cp:coreProperties>
</file>