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3" documentId="11_E8B7BAE82558C7078FE09DF58AE71BB8CC432C80" xr6:coauthVersionLast="47" xr6:coauthVersionMax="47" xr10:uidLastSave="{2A27B849-9A06-4962-94EA-B423C32D976F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'2008'!$A$1:$O$46</definedName>
    <definedName name="_xlnm.Print_Area" localSheetId="14">'2009'!$A$1:$O$44</definedName>
    <definedName name="_xlnm.Print_Area" localSheetId="13">'2010'!$A$1:$O$48</definedName>
    <definedName name="_xlnm.Print_Area" localSheetId="12">'2011'!$A$1:$O$48</definedName>
    <definedName name="_xlnm.Print_Area" localSheetId="11">'2012'!$A$1:$O$44</definedName>
    <definedName name="_xlnm.Print_Area" localSheetId="10">'2013'!$A$1:$O$47</definedName>
    <definedName name="_xlnm.Print_Area" localSheetId="9">'2014'!$A$1:$O$45</definedName>
    <definedName name="_xlnm.Print_Area" localSheetId="8">'2015'!$A$1:$O$46</definedName>
    <definedName name="_xlnm.Print_Area" localSheetId="7">'2016'!$A$1:$O$48</definedName>
    <definedName name="_xlnm.Print_Area" localSheetId="6">'2017'!$A$1:$O$41</definedName>
    <definedName name="_xlnm.Print_Area" localSheetId="5">'2018'!$A$1:$O$46</definedName>
    <definedName name="_xlnm.Print_Area" localSheetId="4">'2019'!$A$1:$O$47</definedName>
    <definedName name="_xlnm.Print_Area" localSheetId="3">'2020'!$A$1:$O$44</definedName>
    <definedName name="_xlnm.Print_Area" localSheetId="2">'2021'!$A$1:$P$40</definedName>
    <definedName name="_xlnm.Print_Area" localSheetId="1">'2022'!$A$1:$P$40</definedName>
    <definedName name="_xlnm.Print_Area" localSheetId="0">'2023'!$A$1:$P$39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9" l="1"/>
  <c r="F35" i="49"/>
  <c r="G35" i="49"/>
  <c r="H35" i="49"/>
  <c r="I35" i="49"/>
  <c r="J35" i="49"/>
  <c r="K35" i="49"/>
  <c r="L35" i="49"/>
  <c r="M35" i="49"/>
  <c r="N35" i="49"/>
  <c r="D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5" i="49"/>
  <c r="P15" i="49" s="1"/>
  <c r="O33" i="49"/>
  <c r="P33" i="49" s="1"/>
  <c r="O27" i="49"/>
  <c r="P27" i="49" s="1"/>
  <c r="O24" i="49"/>
  <c r="P24" i="49" s="1"/>
  <c r="O5" i="49"/>
  <c r="P5" i="49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9" l="1"/>
  <c r="P35" i="49" s="1"/>
  <c r="D36" i="48"/>
  <c r="E36" i="48"/>
  <c r="F36" i="48"/>
  <c r="G36" i="48"/>
  <c r="H36" i="48"/>
  <c r="I36" i="48"/>
  <c r="J36" i="48"/>
  <c r="K36" i="48"/>
  <c r="L36" i="48"/>
  <c r="M36" i="48"/>
  <c r="N36" i="48"/>
  <c r="O25" i="48"/>
  <c r="P25" i="48" s="1"/>
  <c r="O34" i="48"/>
  <c r="P34" i="48" s="1"/>
  <c r="O28" i="48"/>
  <c r="P28" i="48" s="1"/>
  <c r="O15" i="48"/>
  <c r="P15" i="48" s="1"/>
  <c r="O12" i="48"/>
  <c r="P12" i="48" s="1"/>
  <c r="O5" i="48"/>
  <c r="P5" i="48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 s="1"/>
  <c r="O25" i="47"/>
  <c r="P25" i="47"/>
  <c r="N24" i="47"/>
  <c r="M24" i="47"/>
  <c r="L24" i="47"/>
  <c r="K24" i="47"/>
  <c r="J24" i="47"/>
  <c r="I24" i="47"/>
  <c r="H24" i="47"/>
  <c r="O24" i="47" s="1"/>
  <c r="P24" i="47" s="1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/>
  <c r="O19" i="47"/>
  <c r="P19" i="47"/>
  <c r="O18" i="47"/>
  <c r="P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F36" i="47" s="1"/>
  <c r="E5" i="47"/>
  <c r="E36" i="47" s="1"/>
  <c r="D5" i="47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N35" i="45"/>
  <c r="O35" i="45" s="1"/>
  <c r="N34" i="45"/>
  <c r="O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M30" i="45"/>
  <c r="M40" i="45" s="1"/>
  <c r="L30" i="45"/>
  <c r="K30" i="45"/>
  <c r="J30" i="45"/>
  <c r="J40" i="45" s="1"/>
  <c r="I30" i="45"/>
  <c r="H30" i="45"/>
  <c r="G30" i="45"/>
  <c r="F30" i="45"/>
  <c r="N30" i="45" s="1"/>
  <c r="O30" i="45" s="1"/>
  <c r="E30" i="45"/>
  <c r="D30" i="45"/>
  <c r="N29" i="45"/>
  <c r="O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I40" i="45" s="1"/>
  <c r="H15" i="45"/>
  <c r="H40" i="45" s="1"/>
  <c r="G15" i="45"/>
  <c r="F15" i="45"/>
  <c r="E15" i="45"/>
  <c r="N15" i="45" s="1"/>
  <c r="O15" i="45" s="1"/>
  <c r="D15" i="45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/>
  <c r="N38" i="44"/>
  <c r="O38" i="44" s="1"/>
  <c r="N37" i="44"/>
  <c r="O37" i="44" s="1"/>
  <c r="N36" i="44"/>
  <c r="O36" i="44"/>
  <c r="N35" i="44"/>
  <c r="O35" i="44" s="1"/>
  <c r="M34" i="44"/>
  <c r="L34" i="44"/>
  <c r="K34" i="44"/>
  <c r="K43" i="44" s="1"/>
  <c r="J34" i="44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G43" i="44" s="1"/>
  <c r="F32" i="44"/>
  <c r="E32" i="44"/>
  <c r="D32" i="44"/>
  <c r="D43" i="44" s="1"/>
  <c r="N31" i="44"/>
  <c r="O31" i="44" s="1"/>
  <c r="N30" i="44"/>
  <c r="O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M17" i="44"/>
  <c r="L17" i="44"/>
  <c r="L43" i="44" s="1"/>
  <c r="K17" i="44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H43" i="44" s="1"/>
  <c r="G5" i="44"/>
  <c r="F5" i="44"/>
  <c r="E5" i="44"/>
  <c r="N5" i="44" s="1"/>
  <c r="O5" i="44" s="1"/>
  <c r="D5" i="44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/>
  <c r="N37" i="43"/>
  <c r="O37" i="43" s="1"/>
  <c r="N36" i="43"/>
  <c r="O36" i="43" s="1"/>
  <c r="N35" i="43"/>
  <c r="O35" i="43" s="1"/>
  <c r="M34" i="43"/>
  <c r="L34" i="43"/>
  <c r="K34" i="43"/>
  <c r="J34" i="43"/>
  <c r="I34" i="43"/>
  <c r="I42" i="43" s="1"/>
  <c r="H34" i="43"/>
  <c r="G34" i="43"/>
  <c r="F34" i="43"/>
  <c r="E34" i="43"/>
  <c r="D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 s="1"/>
  <c r="N29" i="43"/>
  <c r="O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 s="1"/>
  <c r="N24" i="43"/>
  <c r="O24" i="43" s="1"/>
  <c r="N23" i="43"/>
  <c r="O23" i="43"/>
  <c r="N22" i="43"/>
  <c r="O22" i="43" s="1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J42" i="43" s="1"/>
  <c r="I17" i="43"/>
  <c r="H17" i="43"/>
  <c r="G17" i="43"/>
  <c r="G42" i="43" s="1"/>
  <c r="F17" i="43"/>
  <c r="E17" i="43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9" i="41"/>
  <c r="O19" i="41" s="1"/>
  <c r="N20" i="41"/>
  <c r="O20" i="41"/>
  <c r="N21" i="41"/>
  <c r="O21" i="41"/>
  <c r="N22" i="41"/>
  <c r="O22" i="41" s="1"/>
  <c r="N23" i="41"/>
  <c r="O23" i="41" s="1"/>
  <c r="N24" i="41"/>
  <c r="O24" i="41"/>
  <c r="N25" i="41"/>
  <c r="O25" i="41" s="1"/>
  <c r="N36" i="42"/>
  <c r="O36" i="42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N24" i="42" s="1"/>
  <c r="O24" i="42" s="1"/>
  <c r="E24" i="42"/>
  <c r="D24" i="42"/>
  <c r="N23" i="42"/>
  <c r="O23" i="42"/>
  <c r="N22" i="42"/>
  <c r="O22" i="42" s="1"/>
  <c r="N21" i="42"/>
  <c r="O21" i="42"/>
  <c r="N20" i="42"/>
  <c r="O20" i="42"/>
  <c r="N19" i="42"/>
  <c r="O19" i="42" s="1"/>
  <c r="N18" i="42"/>
  <c r="O18" i="42" s="1"/>
  <c r="N17" i="42"/>
  <c r="O17" i="42"/>
  <c r="M16" i="42"/>
  <c r="L16" i="42"/>
  <c r="K16" i="42"/>
  <c r="J16" i="42"/>
  <c r="I16" i="42"/>
  <c r="H16" i="42"/>
  <c r="G16" i="42"/>
  <c r="G37" i="42" s="1"/>
  <c r="F16" i="42"/>
  <c r="E16" i="42"/>
  <c r="D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K37" i="42" s="1"/>
  <c r="J5" i="42"/>
  <c r="I5" i="42"/>
  <c r="H5" i="42"/>
  <c r="G5" i="42"/>
  <c r="F5" i="42"/>
  <c r="E5" i="42"/>
  <c r="E37" i="42"/>
  <c r="D5" i="42"/>
  <c r="N5" i="42" s="1"/>
  <c r="O5" i="42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/>
  <c r="N38" i="41"/>
  <c r="O38" i="41" s="1"/>
  <c r="N37" i="41"/>
  <c r="O37" i="41"/>
  <c r="N36" i="41"/>
  <c r="O36" i="4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M26" i="41"/>
  <c r="M44" i="41" s="1"/>
  <c r="L26" i="41"/>
  <c r="L44" i="41" s="1"/>
  <c r="K26" i="41"/>
  <c r="J26" i="41"/>
  <c r="I26" i="41"/>
  <c r="H26" i="41"/>
  <c r="G26" i="41"/>
  <c r="F26" i="41"/>
  <c r="E26" i="41"/>
  <c r="N26" i="41" s="1"/>
  <c r="O26" i="41" s="1"/>
  <c r="D26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/>
  <c r="N15" i="41"/>
  <c r="O15" i="41" s="1"/>
  <c r="N14" i="41"/>
  <c r="O14" i="4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H44" i="41" s="1"/>
  <c r="G5" i="41"/>
  <c r="F5" i="41"/>
  <c r="E5" i="41"/>
  <c r="D5" i="41"/>
  <c r="N41" i="40"/>
  <c r="O41" i="40"/>
  <c r="M40" i="40"/>
  <c r="L40" i="40"/>
  <c r="K40" i="40"/>
  <c r="J40" i="40"/>
  <c r="I40" i="40"/>
  <c r="H40" i="40"/>
  <c r="G40" i="40"/>
  <c r="N40" i="40" s="1"/>
  <c r="O40" i="40" s="1"/>
  <c r="F40" i="40"/>
  <c r="E40" i="40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H42" i="40" s="1"/>
  <c r="G34" i="40"/>
  <c r="F34" i="40"/>
  <c r="E34" i="40"/>
  <c r="D34" i="40"/>
  <c r="D42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 s="1"/>
  <c r="N29" i="40"/>
  <c r="O29" i="40"/>
  <c r="N28" i="40"/>
  <c r="O28" i="40"/>
  <c r="N27" i="40"/>
  <c r="O27" i="40"/>
  <c r="N26" i="40"/>
  <c r="O26" i="40" s="1"/>
  <c r="M25" i="40"/>
  <c r="L25" i="40"/>
  <c r="K25" i="40"/>
  <c r="J25" i="40"/>
  <c r="I25" i="40"/>
  <c r="H25" i="40"/>
  <c r="G25" i="40"/>
  <c r="G42" i="40" s="1"/>
  <c r="F25" i="40"/>
  <c r="E25" i="40"/>
  <c r="D25" i="40"/>
  <c r="N24" i="40"/>
  <c r="O24" i="40" s="1"/>
  <c r="N23" i="40"/>
  <c r="O23" i="40"/>
  <c r="N22" i="40"/>
  <c r="O22" i="40" s="1"/>
  <c r="N21" i="40"/>
  <c r="O21" i="40"/>
  <c r="N20" i="40"/>
  <c r="O20" i="40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M13" i="40"/>
  <c r="L13" i="40"/>
  <c r="K13" i="40"/>
  <c r="J13" i="40"/>
  <c r="I13" i="40"/>
  <c r="I42" i="40" s="1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K42" i="40" s="1"/>
  <c r="J5" i="40"/>
  <c r="I5" i="40"/>
  <c r="H5" i="40"/>
  <c r="G5" i="40"/>
  <c r="F5" i="40"/>
  <c r="E5" i="40"/>
  <c r="D5" i="40"/>
  <c r="N5" i="40" s="1"/>
  <c r="O5" i="40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3" i="39" s="1"/>
  <c r="O33" i="39" s="1"/>
  <c r="N32" i="39"/>
  <c r="O32" i="39" s="1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M13" i="39"/>
  <c r="L13" i="39"/>
  <c r="K13" i="39"/>
  <c r="J13" i="39"/>
  <c r="I13" i="39"/>
  <c r="I41" i="39" s="1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41" i="39" s="1"/>
  <c r="K5" i="39"/>
  <c r="J5" i="39"/>
  <c r="I5" i="39"/>
  <c r="H5" i="39"/>
  <c r="H41" i="39" s="1"/>
  <c r="G5" i="39"/>
  <c r="G41" i="39" s="1"/>
  <c r="F5" i="39"/>
  <c r="E5" i="39"/>
  <c r="D5" i="39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/>
  <c r="N36" i="38"/>
  <c r="O36" i="38" s="1"/>
  <c r="M35" i="38"/>
  <c r="L35" i="38"/>
  <c r="K35" i="38"/>
  <c r="J35" i="38"/>
  <c r="I35" i="38"/>
  <c r="H35" i="38"/>
  <c r="G35" i="38"/>
  <c r="F35" i="38"/>
  <c r="E35" i="38"/>
  <c r="N35" i="38" s="1"/>
  <c r="O35" i="38" s="1"/>
  <c r="D35" i="38"/>
  <c r="N34" i="38"/>
  <c r="O34" i="38"/>
  <c r="M33" i="38"/>
  <c r="L33" i="38"/>
  <c r="K33" i="38"/>
  <c r="J33" i="38"/>
  <c r="I33" i="38"/>
  <c r="I43" i="38" s="1"/>
  <c r="H33" i="38"/>
  <c r="G33" i="38"/>
  <c r="F33" i="38"/>
  <c r="E33" i="38"/>
  <c r="D33" i="38"/>
  <c r="N32" i="38"/>
  <c r="O32" i="38" s="1"/>
  <c r="N31" i="38"/>
  <c r="O31" i="38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/>
  <c r="N24" i="38"/>
  <c r="O24" i="38"/>
  <c r="N23" i="38"/>
  <c r="O23" i="38" s="1"/>
  <c r="N22" i="38"/>
  <c r="O22" i="38" s="1"/>
  <c r="N21" i="38"/>
  <c r="O21" i="38"/>
  <c r="N20" i="38"/>
  <c r="O20" i="38" s="1"/>
  <c r="N19" i="38"/>
  <c r="O19" i="38"/>
  <c r="N18" i="38"/>
  <c r="O18" i="38"/>
  <c r="N17" i="38"/>
  <c r="O17" i="38" s="1"/>
  <c r="M16" i="38"/>
  <c r="L16" i="38"/>
  <c r="K16" i="38"/>
  <c r="J16" i="38"/>
  <c r="J43" i="38" s="1"/>
  <c r="I16" i="38"/>
  <c r="H16" i="38"/>
  <c r="G16" i="38"/>
  <c r="F16" i="38"/>
  <c r="E16" i="38"/>
  <c r="D16" i="38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D43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43" i="38" s="1"/>
  <c r="F5" i="38"/>
  <c r="F43" i="38" s="1"/>
  <c r="E5" i="38"/>
  <c r="D5" i="38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N36" i="37"/>
  <c r="O36" i="37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/>
  <c r="N16" i="37"/>
  <c r="O16" i="37"/>
  <c r="N15" i="37"/>
  <c r="O15" i="37" s="1"/>
  <c r="M14" i="37"/>
  <c r="L14" i="37"/>
  <c r="K14" i="37"/>
  <c r="J14" i="37"/>
  <c r="N14" i="37" s="1"/>
  <c r="O14" i="37" s="1"/>
  <c r="I14" i="37"/>
  <c r="H14" i="37"/>
  <c r="G14" i="37"/>
  <c r="F14" i="37"/>
  <c r="E14" i="37"/>
  <c r="D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E42" i="37" s="1"/>
  <c r="D5" i="37"/>
  <c r="N5" i="37" s="1"/>
  <c r="O5" i="37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 s="1"/>
  <c r="N36" i="36"/>
  <c r="O36" i="36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M12" i="36"/>
  <c r="L12" i="36"/>
  <c r="L40" i="36" s="1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K40" i="36" s="1"/>
  <c r="J5" i="36"/>
  <c r="I5" i="36"/>
  <c r="I40" i="36" s="1"/>
  <c r="H5" i="36"/>
  <c r="G5" i="36"/>
  <c r="F5" i="36"/>
  <c r="E5" i="36"/>
  <c r="D5" i="36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G44" i="35" s="1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D44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I44" i="35" s="1"/>
  <c r="H5" i="35"/>
  <c r="G5" i="35"/>
  <c r="F5" i="35"/>
  <c r="E5" i="35"/>
  <c r="D5" i="35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M14" i="34"/>
  <c r="L14" i="34"/>
  <c r="K14" i="34"/>
  <c r="J14" i="34"/>
  <c r="J44" i="34" s="1"/>
  <c r="I14" i="34"/>
  <c r="H14" i="34"/>
  <c r="G14" i="34"/>
  <c r="F14" i="34"/>
  <c r="E14" i="34"/>
  <c r="D14" i="34"/>
  <c r="N13" i="34"/>
  <c r="O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M44" i="34" s="1"/>
  <c r="L5" i="34"/>
  <c r="L44" i="34" s="1"/>
  <c r="K5" i="34"/>
  <c r="K44" i="34" s="1"/>
  <c r="J5" i="34"/>
  <c r="I5" i="34"/>
  <c r="H5" i="34"/>
  <c r="G5" i="34"/>
  <c r="F5" i="34"/>
  <c r="E5" i="34"/>
  <c r="D5" i="34"/>
  <c r="N25" i="33"/>
  <c r="O25" i="33" s="1"/>
  <c r="N26" i="33"/>
  <c r="O26" i="33" s="1"/>
  <c r="N27" i="33"/>
  <c r="O27" i="33" s="1"/>
  <c r="N28" i="33"/>
  <c r="O28" i="33" s="1"/>
  <c r="N29" i="33"/>
  <c r="O29" i="33" s="1"/>
  <c r="N14" i="33"/>
  <c r="O14" i="33" s="1"/>
  <c r="N15" i="33"/>
  <c r="O15" i="33" s="1"/>
  <c r="N16" i="33"/>
  <c r="O16" i="33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13" i="33"/>
  <c r="N13" i="33" s="1"/>
  <c r="O13" i="33" s="1"/>
  <c r="F13" i="33"/>
  <c r="G13" i="33"/>
  <c r="G40" i="33" s="1"/>
  <c r="H13" i="33"/>
  <c r="I13" i="33"/>
  <c r="J13" i="33"/>
  <c r="K13" i="33"/>
  <c r="L13" i="33"/>
  <c r="M13" i="33"/>
  <c r="D13" i="33"/>
  <c r="E5" i="33"/>
  <c r="F5" i="33"/>
  <c r="G5" i="33"/>
  <c r="H5" i="33"/>
  <c r="H40" i="33" s="1"/>
  <c r="I5" i="33"/>
  <c r="J5" i="33"/>
  <c r="K5" i="33"/>
  <c r="L5" i="33"/>
  <c r="L40" i="33" s="1"/>
  <c r="M5" i="33"/>
  <c r="M40" i="33" s="1"/>
  <c r="D5" i="33"/>
  <c r="N5" i="33" s="1"/>
  <c r="O5" i="33" s="1"/>
  <c r="E38" i="33"/>
  <c r="F38" i="33"/>
  <c r="G38" i="33"/>
  <c r="H38" i="33"/>
  <c r="I38" i="33"/>
  <c r="J38" i="33"/>
  <c r="K38" i="33"/>
  <c r="L38" i="33"/>
  <c r="M38" i="33"/>
  <c r="D38" i="33"/>
  <c r="N39" i="33"/>
  <c r="O39" i="33" s="1"/>
  <c r="N33" i="33"/>
  <c r="O33" i="33" s="1"/>
  <c r="N34" i="33"/>
  <c r="O34" i="33" s="1"/>
  <c r="N35" i="33"/>
  <c r="N36" i="33"/>
  <c r="O36" i="33" s="1"/>
  <c r="N37" i="33"/>
  <c r="O37" i="33" s="1"/>
  <c r="N32" i="33"/>
  <c r="O32" i="33" s="1"/>
  <c r="E31" i="33"/>
  <c r="N31" i="33" s="1"/>
  <c r="O31" i="33" s="1"/>
  <c r="F31" i="33"/>
  <c r="G31" i="33"/>
  <c r="H31" i="33"/>
  <c r="I31" i="33"/>
  <c r="J31" i="33"/>
  <c r="J40" i="33" s="1"/>
  <c r="K31" i="33"/>
  <c r="L31" i="33"/>
  <c r="M31" i="33"/>
  <c r="D31" i="33"/>
  <c r="N30" i="33"/>
  <c r="O30" i="33"/>
  <c r="O35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6" i="33"/>
  <c r="O6" i="33" s="1"/>
  <c r="N14" i="36"/>
  <c r="O14" i="36"/>
  <c r="N5" i="41"/>
  <c r="O5" i="41" s="1"/>
  <c r="D40" i="45"/>
  <c r="O28" i="47" l="1"/>
  <c r="P28" i="47" s="1"/>
  <c r="N26" i="35"/>
  <c r="O26" i="35" s="1"/>
  <c r="J40" i="36"/>
  <c r="H36" i="47"/>
  <c r="L37" i="42"/>
  <c r="O5" i="47"/>
  <c r="P5" i="47" s="1"/>
  <c r="E40" i="45"/>
  <c r="H44" i="35"/>
  <c r="K42" i="37"/>
  <c r="K43" i="38"/>
  <c r="M43" i="38"/>
  <c r="F41" i="39"/>
  <c r="N39" i="39"/>
  <c r="O39" i="39" s="1"/>
  <c r="N12" i="41"/>
  <c r="O12" i="41" s="1"/>
  <c r="G44" i="41"/>
  <c r="N34" i="43"/>
  <c r="O34" i="43" s="1"/>
  <c r="F40" i="45"/>
  <c r="N40" i="45" s="1"/>
  <c r="O40" i="45" s="1"/>
  <c r="N12" i="45"/>
  <c r="O12" i="45" s="1"/>
  <c r="M36" i="47"/>
  <c r="I40" i="33"/>
  <c r="N41" i="38"/>
  <c r="O41" i="38" s="1"/>
  <c r="D44" i="41"/>
  <c r="N36" i="47"/>
  <c r="N25" i="37"/>
  <c r="O25" i="37" s="1"/>
  <c r="N30" i="36"/>
  <c r="O30" i="36" s="1"/>
  <c r="L42" i="37"/>
  <c r="E44" i="35"/>
  <c r="O12" i="47"/>
  <c r="P12" i="47" s="1"/>
  <c r="J44" i="35"/>
  <c r="N34" i="35"/>
  <c r="O34" i="35" s="1"/>
  <c r="F44" i="41"/>
  <c r="N42" i="41"/>
  <c r="O42" i="41" s="1"/>
  <c r="F43" i="44"/>
  <c r="N13" i="44"/>
  <c r="O13" i="44" s="1"/>
  <c r="K40" i="45"/>
  <c r="O34" i="47"/>
  <c r="P34" i="47" s="1"/>
  <c r="F40" i="33"/>
  <c r="K44" i="35"/>
  <c r="M37" i="42"/>
  <c r="L40" i="45"/>
  <c r="G36" i="47"/>
  <c r="F42" i="37"/>
  <c r="K41" i="39"/>
  <c r="M41" i="39"/>
  <c r="E44" i="41"/>
  <c r="N32" i="44"/>
  <c r="O32" i="44" s="1"/>
  <c r="H44" i="34"/>
  <c r="L44" i="35"/>
  <c r="J42" i="37"/>
  <c r="D42" i="43"/>
  <c r="N27" i="43"/>
  <c r="O27" i="43" s="1"/>
  <c r="N27" i="44"/>
  <c r="O27" i="44" s="1"/>
  <c r="N32" i="45"/>
  <c r="O32" i="45" s="1"/>
  <c r="N5" i="39"/>
  <c r="O5" i="39" s="1"/>
  <c r="N38" i="33"/>
  <c r="O38" i="33" s="1"/>
  <c r="F44" i="34"/>
  <c r="I44" i="34"/>
  <c r="M44" i="35"/>
  <c r="I44" i="41"/>
  <c r="N44" i="41" s="1"/>
  <c r="O44" i="41" s="1"/>
  <c r="N29" i="42"/>
  <c r="O29" i="42" s="1"/>
  <c r="K42" i="43"/>
  <c r="H42" i="43"/>
  <c r="N17" i="44"/>
  <c r="O17" i="44" s="1"/>
  <c r="J43" i="44"/>
  <c r="N40" i="35"/>
  <c r="O40" i="35" s="1"/>
  <c r="I42" i="37"/>
  <c r="J36" i="47"/>
  <c r="H37" i="42"/>
  <c r="D44" i="34"/>
  <c r="L43" i="38"/>
  <c r="N34" i="40"/>
  <c r="O34" i="40" s="1"/>
  <c r="L36" i="47"/>
  <c r="N42" i="34"/>
  <c r="O42" i="34" s="1"/>
  <c r="D40" i="36"/>
  <c r="N40" i="36" s="1"/>
  <c r="O40" i="36" s="1"/>
  <c r="N39" i="37"/>
  <c r="O39" i="37" s="1"/>
  <c r="G44" i="34"/>
  <c r="N32" i="36"/>
  <c r="O32" i="36" s="1"/>
  <c r="N16" i="38"/>
  <c r="O16" i="38" s="1"/>
  <c r="N13" i="39"/>
  <c r="O13" i="39" s="1"/>
  <c r="N16" i="39"/>
  <c r="O16" i="39" s="1"/>
  <c r="F42" i="40"/>
  <c r="N13" i="40"/>
  <c r="O13" i="40" s="1"/>
  <c r="J44" i="41"/>
  <c r="L42" i="43"/>
  <c r="N34" i="44"/>
  <c r="O34" i="44" s="1"/>
  <c r="N41" i="44"/>
  <c r="O41" i="44" s="1"/>
  <c r="N38" i="45"/>
  <c r="O38" i="45" s="1"/>
  <c r="N36" i="34"/>
  <c r="O36" i="34" s="1"/>
  <c r="J37" i="42"/>
  <c r="I37" i="42"/>
  <c r="G40" i="36"/>
  <c r="N13" i="43"/>
  <c r="O13" i="43" s="1"/>
  <c r="E41" i="39"/>
  <c r="E42" i="40"/>
  <c r="N17" i="40"/>
  <c r="O17" i="40" s="1"/>
  <c r="K44" i="41"/>
  <c r="N32" i="43"/>
  <c r="O32" i="43" s="1"/>
  <c r="G42" i="37"/>
  <c r="M40" i="36"/>
  <c r="E40" i="33"/>
  <c r="N14" i="34"/>
  <c r="O14" i="34" s="1"/>
  <c r="D41" i="39"/>
  <c r="E40" i="36"/>
  <c r="N25" i="40"/>
  <c r="O25" i="40" s="1"/>
  <c r="N16" i="42"/>
  <c r="O16" i="42" s="1"/>
  <c r="H43" i="38"/>
  <c r="K40" i="33"/>
  <c r="N34" i="34"/>
  <c r="O34" i="34" s="1"/>
  <c r="N16" i="35"/>
  <c r="O16" i="35" s="1"/>
  <c r="N32" i="35"/>
  <c r="O32" i="35" s="1"/>
  <c r="E44" i="34"/>
  <c r="N44" i="34" s="1"/>
  <c r="O44" i="34" s="1"/>
  <c r="F40" i="36"/>
  <c r="H40" i="36"/>
  <c r="N5" i="38"/>
  <c r="O5" i="38" s="1"/>
  <c r="E43" i="38"/>
  <c r="N43" i="38" s="1"/>
  <c r="O43" i="38" s="1"/>
  <c r="N32" i="40"/>
  <c r="O32" i="40" s="1"/>
  <c r="N33" i="41"/>
  <c r="O33" i="41" s="1"/>
  <c r="E42" i="43"/>
  <c r="O15" i="47"/>
  <c r="P15" i="47" s="1"/>
  <c r="I36" i="47"/>
  <c r="H42" i="37"/>
  <c r="F37" i="42"/>
  <c r="M42" i="37"/>
  <c r="N5" i="34"/>
  <c r="O5" i="34" s="1"/>
  <c r="N27" i="38"/>
  <c r="O27" i="38" s="1"/>
  <c r="M42" i="40"/>
  <c r="F42" i="43"/>
  <c r="O36" i="48"/>
  <c r="P36" i="48" s="1"/>
  <c r="D36" i="47"/>
  <c r="N5" i="45"/>
  <c r="O5" i="45" s="1"/>
  <c r="I43" i="44"/>
  <c r="F44" i="35"/>
  <c r="N44" i="35" s="1"/>
  <c r="O44" i="35" s="1"/>
  <c r="N12" i="36"/>
  <c r="O12" i="36" s="1"/>
  <c r="J42" i="40"/>
  <c r="N16" i="34"/>
  <c r="O16" i="34" s="1"/>
  <c r="N17" i="43"/>
  <c r="O17" i="43" s="1"/>
  <c r="E43" i="44"/>
  <c r="N40" i="43"/>
  <c r="O40" i="43" s="1"/>
  <c r="N33" i="38"/>
  <c r="O33" i="38" s="1"/>
  <c r="G40" i="45"/>
  <c r="M42" i="43"/>
  <c r="K36" i="47"/>
  <c r="D42" i="37"/>
  <c r="L42" i="40"/>
  <c r="M43" i="44"/>
  <c r="D40" i="33"/>
  <c r="N5" i="43"/>
  <c r="O5" i="43" s="1"/>
  <c r="J41" i="39"/>
  <c r="N31" i="37"/>
  <c r="O31" i="37" s="1"/>
  <c r="N26" i="45"/>
  <c r="O26" i="45" s="1"/>
  <c r="N5" i="35"/>
  <c r="O5" i="35" s="1"/>
  <c r="D37" i="42"/>
  <c r="N5" i="36"/>
  <c r="O5" i="36" s="1"/>
  <c r="N37" i="42" l="1"/>
  <c r="O37" i="42" s="1"/>
  <c r="N42" i="37"/>
  <c r="O42" i="37" s="1"/>
  <c r="O36" i="47"/>
  <c r="P36" i="47" s="1"/>
  <c r="N42" i="40"/>
  <c r="O42" i="40" s="1"/>
  <c r="N40" i="33"/>
  <c r="O40" i="33" s="1"/>
  <c r="N41" i="39"/>
  <c r="O41" i="39" s="1"/>
  <c r="N42" i="43"/>
  <c r="O42" i="43" s="1"/>
  <c r="N43" i="44"/>
  <c r="O43" i="44" s="1"/>
</calcChain>
</file>

<file path=xl/sharedStrings.xml><?xml version="1.0" encoding="utf-8"?>
<sst xmlns="http://schemas.openxmlformats.org/spreadsheetml/2006/main" count="908" uniqueCount="144">
  <si>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</si>
  <si>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</si>
  <si>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</si>
  <si>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</si>
  <si>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</si>
  <si>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</si>
  <si>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</si>
  <si>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</si>
  <si>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</si>
  <si>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</si>
  <si>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</si>
  <si>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</si>
  <si>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</si>
  <si>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</si>
  <si>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</si>
  <si>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Other</t>
  </si>
  <si>
    <t>Intergovernmental Revenue</t>
  </si>
  <si>
    <t>State Grant - Transportation - Airport Development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</si>
  <si>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</si>
  <si>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</si>
  <si>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</si>
  <si>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</si>
  <si>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</si>
  <si>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</si>
  <si>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</si>
  <si>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</si>
  <si>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</si>
  <si>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</si>
  <si>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</si>
  <si>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</si>
  <si>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</si>
  <si>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</si>
  <si>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Internal Service Fund Fees and Charges</t>
  </si>
  <si>
    <t>General Gov't (Not Court-Related) - Fees Remitted to County from Clerk of County Court</t>
  </si>
  <si>
    <t>Physical Environment - Garbage / Solid Waste</t>
  </si>
  <si>
    <t>Physical Environment - Cemetary</t>
  </si>
  <si>
    <t>Transportation (User Fees) - Airports</t>
  </si>
  <si>
    <t>Total - All Account Codes</t>
  </si>
  <si>
    <t>Local Fiscal Year Ended September 30, 2009</t>
  </si>
  <si>
    <t>Interest and Other Earnings - Interest</t>
  </si>
  <si>
    <t>Interest and Other Earnings - Net Increase (Decrease) in Fair Value of Investments</t>
  </si>
  <si>
    <t>Rents and Royalties</t>
  </si>
  <si>
    <t>Licenses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</si>
  <si>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</si>
  <si>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</si>
  <si>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</si>
  <si>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</si>
  <si>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</si>
  <si>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</si>
  <si>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</si>
  <si>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</si>
  <si>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</si>
  <si>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</si>
  <si>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Keystone Heights Revenues Reported by Account Code and Fund Type</t>
  </si>
  <si>
    <t>Local Fiscal Year Ended September 30, 2010</t>
  </si>
  <si>
    <t>Local Business Tax</t>
  </si>
  <si>
    <t>Permits, Fees, and Special Assessments</t>
  </si>
  <si>
    <t>Building Permits</t>
  </si>
  <si>
    <t>State Grant - Other</t>
  </si>
  <si>
    <t>Culture / Recreation - Parks and Recreation</t>
  </si>
  <si>
    <t>Judgments, Fines, and Forfeits</t>
  </si>
  <si>
    <t>Court-Ordered Judgments and Fines - As Decided by Traffic Court</t>
  </si>
  <si>
    <t>2010 Municipal Census Population:</t>
  </si>
  <si>
    <t>Local Fiscal Year Ended September 30, 2011</t>
  </si>
  <si>
    <t>Communications Services Taxes</t>
  </si>
  <si>
    <t>Federal Grant - Transportation - Airport Development</t>
  </si>
  <si>
    <t>State Grant - Physical Environment - Other Physical Environment</t>
  </si>
  <si>
    <t>Grants from Other Local Units - Economic Environment</t>
  </si>
  <si>
    <t>Proceeds - Debt Proceeds</t>
  </si>
  <si>
    <t>Special Items (Gain)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</si>
  <si>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</si>
  <si>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</si>
  <si>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</si>
  <si>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Economic Environment</t>
  </si>
  <si>
    <t>State Grant - Physical Environment - Sewer / Wastewater</t>
  </si>
  <si>
    <t>State Shared Revenues - Other</t>
  </si>
  <si>
    <t>Public Safety - Protective Inspection Fees</t>
  </si>
  <si>
    <t>2012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</si>
  <si>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</si>
  <si>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</si>
  <si>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</si>
  <si>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</si>
  <si>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State Grant - Culture / Recreation</t>
  </si>
  <si>
    <t>Transportation (User Fees) - Other Transportation Charges</t>
  </si>
  <si>
    <t>Interest and Other Earnings - Gain or Loss on Sale of Investments</t>
  </si>
  <si>
    <t>Contributions from Enterprise Operations</t>
  </si>
  <si>
    <t>2008 Municipal Population:</t>
  </si>
  <si>
    <t>Local Fiscal Year Ended September 30, 2013</t>
  </si>
  <si>
    <t>Communications Services Taxes (Chapter 202, F.S.)</t>
  </si>
  <si>
    <t>Other Permits, Fees, and Special Assessments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</si>
  <si>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</si>
  <si>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</si>
  <si>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</si>
  <si>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</si>
  <si>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Physical Environment - Other Physical Environment Charges</t>
  </si>
  <si>
    <t>Transportation - Airports</t>
  </si>
  <si>
    <t>Human Services - Other Human Services Charges</t>
  </si>
  <si>
    <t>Culture / Recreation - Other Culture / Recreation Charges</t>
  </si>
  <si>
    <t>2013 Municipal Population:</t>
  </si>
  <si>
    <t>Local Fiscal Year Ended September 30, 2014</t>
  </si>
  <si>
    <t>2014 Municipal Population:</t>
  </si>
  <si>
    <t>Local Fiscal Year Ended September 30, 2015</t>
  </si>
  <si>
    <t>Other General Taxes</t>
  </si>
  <si>
    <t>Franchise Fee - Water</t>
  </si>
  <si>
    <t>Franchise Fee - Sewer</t>
  </si>
  <si>
    <t>General Government - Internal Service Fund Fees and Charges</t>
  </si>
  <si>
    <t>Transportation - Other Transportation Charges</t>
  </si>
  <si>
    <t>2015 Municipal Population:</t>
  </si>
  <si>
    <t>Local Fiscal Year Ended September 30, 2016</t>
  </si>
  <si>
    <t>Physical Environment - Sewer / Wastewater Utility</t>
  </si>
  <si>
    <t>Economic Environment - Other Economic Environment Charges</t>
  </si>
  <si>
    <t>Other Miscellaneous Revenues - Deferred Compensation Contributions</t>
  </si>
  <si>
    <t>2016 Municipal Population:</t>
  </si>
  <si>
    <t>Local Fiscal Year Ended September 30, 2017</t>
  </si>
  <si>
    <t>General Government - Other General Government Charges and Fees</t>
  </si>
  <si>
    <t>2017 Municipal Population:</t>
  </si>
  <si>
    <t>Local Fiscal Year Ended September 30, 2018</t>
  </si>
  <si>
    <t>2018 Municipal Population:</t>
  </si>
  <si>
    <t>Local Fiscal Year Ended September 30, 2019</t>
  </si>
  <si>
    <t>Other Miscellaneous Revenues - Settlements</t>
  </si>
  <si>
    <t>2019 Municipal Population:</t>
  </si>
  <si>
    <t>Local Fiscal Year Ended September 30, 2020</t>
  </si>
  <si>
    <t>First Local Option Fuel Tax (1 to 6 Cents)</t>
  </si>
  <si>
    <t>Other Financial Assistance - Federal Source</t>
  </si>
  <si>
    <t>2020 Municipal Population:</t>
  </si>
  <si>
    <t>Local Fiscal Year Ended September 30, 2021</t>
  </si>
  <si>
    <t>State Shared Revenues - General Government - Other General Government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</si>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</sst>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12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7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37" fontId="3" fillId="0" borderId="12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7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12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7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7" fontId="7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F1273-B19B-49FC-A096-2BAF47990792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66" customWidth="1"/>
    <col min="2" max="2" width="6.77734375" style="66" customWidth="1"/>
    <col min="3" max="3" width="65.77734375" style="66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6" customWidth="1"/>
    <col min="17" max="18" width="9.77734375" style="66"/>
  </cols>
  <sheetData>
    <row r="1" spans="1:134" ht="27.75">
      <c r="A1" s="102" t="s">
        <v>53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52"/>
      <c r="R1"/>
    </row>
    <row r="2" spans="1:134" ht="24" thickBot="1">
      <c r="A2" s="105" t="s">
        <v>142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52"/>
      <c r="R2"/>
    </row>
    <row r="3" spans="1:134" ht="18" customHeight="1">
      <c r="A3" s="108" t="s">
        <v>46</v>
      </c>
      <c r="B3" s="109"/>
      <c r="C3" s="110"/>
      <c r="D3" s="114" t="s">
        <v>26</v>
      </c>
      <c r="E3" s="115"/>
      <c r="F3" s="115"/>
      <c r="G3" s="115"/>
      <c r="H3" s="116"/>
      <c r="I3" s="114" t="s">
        <v>27</v>
      </c>
      <c r="J3" s="116"/>
      <c r="K3" s="114" t="s">
        <v>29</v>
      </c>
      <c r="L3" s="115"/>
      <c r="M3" s="116"/>
      <c r="N3" s="53"/>
      <c r="O3" s="54"/>
      <c r="P3" s="117" t="s">
        <v>128</v>
      </c>
      <c r="Q3" s="55"/>
      <c r="R3"/>
    </row>
    <row r="4" spans="1:134" ht="32.25" customHeight="1" thickBot="1">
      <c r="A4" s="111"/>
      <c r="B4" s="112"/>
      <c r="C4" s="113"/>
      <c r="D4" s="56" t="s">
        <v>4</v>
      </c>
      <c r="E4" s="56" t="s">
        <v>47</v>
      </c>
      <c r="F4" s="56" t="s">
        <v>48</v>
      </c>
      <c r="G4" s="56" t="s">
        <v>49</v>
      </c>
      <c r="H4" s="56" t="s">
        <v>5</v>
      </c>
      <c r="I4" s="56" t="s">
        <v>6</v>
      </c>
      <c r="J4" s="57" t="s">
        <v>50</v>
      </c>
      <c r="K4" s="57" t="s">
        <v>7</v>
      </c>
      <c r="L4" s="57" t="s">
        <v>8</v>
      </c>
      <c r="M4" s="57" t="s">
        <v>129</v>
      </c>
      <c r="N4" s="57" t="s">
        <v>9</v>
      </c>
      <c r="O4" s="57" t="s">
        <v>130</v>
      </c>
      <c r="P4" s="118"/>
      <c r="Q4" s="58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</row>
    <row r="5" spans="1:134" ht="15.75">
      <c r="A5" s="60" t="s">
        <v>131</v>
      </c>
      <c r="B5" s="61"/>
      <c r="C5" s="61"/>
      <c r="D5" s="62">
        <f>SUM(D6:D11)</f>
        <v>706250</v>
      </c>
      <c r="E5" s="62">
        <f>SUM(E6:E11)</f>
        <v>220136</v>
      </c>
      <c r="F5" s="62">
        <f>SUM(F6:F11)</f>
        <v>0</v>
      </c>
      <c r="G5" s="62">
        <f>SUM(G6:G11)</f>
        <v>0</v>
      </c>
      <c r="H5" s="62">
        <f>SUM(H6:H11)</f>
        <v>0</v>
      </c>
      <c r="I5" s="62">
        <f>SUM(I6:I11)</f>
        <v>0</v>
      </c>
      <c r="J5" s="62">
        <f>SUM(J6:J11)</f>
        <v>0</v>
      </c>
      <c r="K5" s="62">
        <f>SUM(K6:K11)</f>
        <v>0</v>
      </c>
      <c r="L5" s="62">
        <f>SUM(L6:L11)</f>
        <v>0</v>
      </c>
      <c r="M5" s="62">
        <f>SUM(M6:M11)</f>
        <v>0</v>
      </c>
      <c r="N5" s="62">
        <f>SUM(N6:N11)</f>
        <v>0</v>
      </c>
      <c r="O5" s="63">
        <f>SUM(D5:N5)</f>
        <v>926386</v>
      </c>
      <c r="P5" s="64">
        <f>(O5/P$37)</f>
        <v>632.7773224043716</v>
      </c>
      <c r="Q5" s="65"/>
    </row>
    <row r="6" spans="1:134">
      <c r="A6" s="67"/>
      <c r="B6" s="68">
        <v>311</v>
      </c>
      <c r="C6" s="69" t="s">
        <v>2</v>
      </c>
      <c r="D6" s="70">
        <v>340946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f>SUM(D6:N6)</f>
        <v>340946</v>
      </c>
      <c r="P6" s="71">
        <f>(O6/P$37)</f>
        <v>232.88661202185793</v>
      </c>
      <c r="Q6" s="72"/>
    </row>
    <row r="7" spans="1:134">
      <c r="A7" s="67"/>
      <c r="B7" s="68">
        <v>312.41000000000003</v>
      </c>
      <c r="C7" s="69" t="s">
        <v>132</v>
      </c>
      <c r="D7" s="70">
        <v>95640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f t="shared" ref="O7:O11" si="0">SUM(D7:N7)</f>
        <v>95640</v>
      </c>
      <c r="P7" s="71">
        <f>(O7/P$37)</f>
        <v>65.327868852459019</v>
      </c>
      <c r="Q7" s="72"/>
    </row>
    <row r="8" spans="1:134">
      <c r="A8" s="67"/>
      <c r="B8" s="68">
        <v>312.63</v>
      </c>
      <c r="C8" s="69" t="s">
        <v>133</v>
      </c>
      <c r="D8" s="70">
        <v>0</v>
      </c>
      <c r="E8" s="70">
        <v>220136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f t="shared" si="0"/>
        <v>220136</v>
      </c>
      <c r="P8" s="71">
        <f>(O8/P$37)</f>
        <v>150.36612021857923</v>
      </c>
      <c r="Q8" s="72"/>
    </row>
    <row r="9" spans="1:134">
      <c r="A9" s="67"/>
      <c r="B9" s="68">
        <v>314.10000000000002</v>
      </c>
      <c r="C9" s="69" t="s">
        <v>12</v>
      </c>
      <c r="D9" s="70">
        <v>122535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f t="shared" si="0"/>
        <v>122535</v>
      </c>
      <c r="P9" s="71">
        <f>(O9/P$37)</f>
        <v>83.698770491803273</v>
      </c>
      <c r="Q9" s="72"/>
    </row>
    <row r="10" spans="1:134">
      <c r="A10" s="67"/>
      <c r="B10" s="68">
        <v>314.3</v>
      </c>
      <c r="C10" s="69" t="s">
        <v>13</v>
      </c>
      <c r="D10" s="70">
        <v>37679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f t="shared" si="0"/>
        <v>37679</v>
      </c>
      <c r="P10" s="71">
        <f>(O10/P$37)</f>
        <v>25.737021857923498</v>
      </c>
      <c r="Q10" s="72"/>
    </row>
    <row r="11" spans="1:134">
      <c r="A11" s="67"/>
      <c r="B11" s="68">
        <v>315.10000000000002</v>
      </c>
      <c r="C11" s="69" t="s">
        <v>134</v>
      </c>
      <c r="D11" s="70">
        <v>109450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f t="shared" si="0"/>
        <v>109450</v>
      </c>
      <c r="P11" s="71">
        <f>(O11/P$37)</f>
        <v>74.760928961748633</v>
      </c>
      <c r="Q11" s="72"/>
    </row>
    <row r="12" spans="1:134" ht="15.75">
      <c r="A12" s="73" t="s">
        <v>56</v>
      </c>
      <c r="B12" s="74"/>
      <c r="C12" s="75"/>
      <c r="D12" s="76">
        <f>SUM(D13:D14)</f>
        <v>7844</v>
      </c>
      <c r="E12" s="76">
        <f>SUM(E13:E14)</f>
        <v>0</v>
      </c>
      <c r="F12" s="76">
        <f>SUM(F13:F14)</f>
        <v>0</v>
      </c>
      <c r="G12" s="76">
        <f>SUM(G13:G14)</f>
        <v>0</v>
      </c>
      <c r="H12" s="76">
        <f>SUM(H13:H14)</f>
        <v>0</v>
      </c>
      <c r="I12" s="76">
        <f>SUM(I13:I14)</f>
        <v>0</v>
      </c>
      <c r="J12" s="76">
        <f>SUM(J13:J14)</f>
        <v>0</v>
      </c>
      <c r="K12" s="76">
        <f>SUM(K13:K14)</f>
        <v>0</v>
      </c>
      <c r="L12" s="76">
        <f>SUM(L13:L14)</f>
        <v>0</v>
      </c>
      <c r="M12" s="76">
        <f>SUM(M13:M14)</f>
        <v>0</v>
      </c>
      <c r="N12" s="76">
        <f>SUM(N13:N14)</f>
        <v>0</v>
      </c>
      <c r="O12" s="77">
        <f>SUM(D12:N12)</f>
        <v>7844</v>
      </c>
      <c r="P12" s="78">
        <f>(O12/P$37)</f>
        <v>5.3579234972677598</v>
      </c>
      <c r="Q12" s="79"/>
    </row>
    <row r="13" spans="1:134">
      <c r="A13" s="67"/>
      <c r="B13" s="68">
        <v>322</v>
      </c>
      <c r="C13" s="69" t="s">
        <v>135</v>
      </c>
      <c r="D13" s="70">
        <v>2690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f>SUM(D13:N13)</f>
        <v>2690</v>
      </c>
      <c r="P13" s="71">
        <f>(O13/P$37)</f>
        <v>1.8374316939890711</v>
      </c>
      <c r="Q13" s="72"/>
    </row>
    <row r="14" spans="1:134">
      <c r="A14" s="67"/>
      <c r="B14" s="68">
        <v>329.5</v>
      </c>
      <c r="C14" s="69" t="s">
        <v>136</v>
      </c>
      <c r="D14" s="70">
        <v>5154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f t="shared" ref="O14" si="1">SUM(D14:N14)</f>
        <v>5154</v>
      </c>
      <c r="P14" s="71">
        <f>(O14/P$37)</f>
        <v>3.5204918032786887</v>
      </c>
      <c r="Q14" s="72"/>
    </row>
    <row r="15" spans="1:134" ht="15.75">
      <c r="A15" s="73" t="s">
        <v>137</v>
      </c>
      <c r="B15" s="74"/>
      <c r="C15" s="75"/>
      <c r="D15" s="76">
        <f>SUM(D16:D23)</f>
        <v>311452</v>
      </c>
      <c r="E15" s="76">
        <f>SUM(E16:E23)</f>
        <v>103003</v>
      </c>
      <c r="F15" s="76">
        <f>SUM(F16:F23)</f>
        <v>0</v>
      </c>
      <c r="G15" s="76">
        <f>SUM(G16:G23)</f>
        <v>0</v>
      </c>
      <c r="H15" s="76">
        <f>SUM(H16:H23)</f>
        <v>0</v>
      </c>
      <c r="I15" s="76">
        <f>SUM(I16:I23)</f>
        <v>0</v>
      </c>
      <c r="J15" s="76">
        <f>SUM(J16:J23)</f>
        <v>0</v>
      </c>
      <c r="K15" s="76">
        <f>SUM(K16:K23)</f>
        <v>0</v>
      </c>
      <c r="L15" s="76">
        <f>SUM(L16:L23)</f>
        <v>0</v>
      </c>
      <c r="M15" s="76">
        <f>SUM(M16:M23)</f>
        <v>0</v>
      </c>
      <c r="N15" s="76">
        <f>SUM(N16:N23)</f>
        <v>2320316</v>
      </c>
      <c r="O15" s="77">
        <f>SUM(D15:N15)</f>
        <v>2734771</v>
      </c>
      <c r="P15" s="78">
        <f>(O15/P$37)</f>
        <v>1868.0129781420765</v>
      </c>
      <c r="Q15" s="79"/>
    </row>
    <row r="16" spans="1:134">
      <c r="A16" s="67"/>
      <c r="B16" s="68">
        <v>331.41</v>
      </c>
      <c r="C16" s="69" t="s">
        <v>65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2320316</v>
      </c>
      <c r="O16" s="70">
        <f t="shared" ref="O16:O22" si="2">SUM(D16:N16)</f>
        <v>2320316</v>
      </c>
      <c r="P16" s="71">
        <f>(O16/P$37)</f>
        <v>1584.9153005464482</v>
      </c>
      <c r="Q16" s="72"/>
    </row>
    <row r="17" spans="1:17">
      <c r="A17" s="67"/>
      <c r="B17" s="68">
        <v>331.51</v>
      </c>
      <c r="C17" s="69" t="s">
        <v>140</v>
      </c>
      <c r="D17" s="70">
        <v>61531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f t="shared" si="2"/>
        <v>61531</v>
      </c>
      <c r="P17" s="71">
        <f>(O17/P$37)</f>
        <v>42.029371584699454</v>
      </c>
      <c r="Q17" s="72"/>
    </row>
    <row r="18" spans="1:17">
      <c r="A18" s="67"/>
      <c r="B18" s="68">
        <v>334.49</v>
      </c>
      <c r="C18" s="69" t="s">
        <v>18</v>
      </c>
      <c r="D18" s="70">
        <v>84175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f t="shared" si="2"/>
        <v>84175</v>
      </c>
      <c r="P18" s="71">
        <f>(O18/P$37)</f>
        <v>57.49658469945355</v>
      </c>
      <c r="Q18" s="72"/>
    </row>
    <row r="19" spans="1:17">
      <c r="A19" s="67"/>
      <c r="B19" s="68">
        <v>335.14</v>
      </c>
      <c r="C19" s="69" t="s">
        <v>91</v>
      </c>
      <c r="D19" s="70">
        <v>2122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f t="shared" si="2"/>
        <v>2122</v>
      </c>
      <c r="P19" s="71">
        <f>(O19/P$37)</f>
        <v>1.4494535519125684</v>
      </c>
      <c r="Q19" s="72"/>
    </row>
    <row r="20" spans="1:17">
      <c r="A20" s="67"/>
      <c r="B20" s="68">
        <v>335.15</v>
      </c>
      <c r="C20" s="69" t="s">
        <v>92</v>
      </c>
      <c r="D20" s="70">
        <v>4414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f t="shared" si="2"/>
        <v>4414</v>
      </c>
      <c r="P20" s="71">
        <f>(O20/P$37)</f>
        <v>3.0150273224043715</v>
      </c>
      <c r="Q20" s="72"/>
    </row>
    <row r="21" spans="1:17">
      <c r="A21" s="67"/>
      <c r="B21" s="68">
        <v>335.18</v>
      </c>
      <c r="C21" s="69" t="s">
        <v>138</v>
      </c>
      <c r="D21" s="70">
        <v>91678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f t="shared" si="2"/>
        <v>91678</v>
      </c>
      <c r="P21" s="71">
        <f>(O21/P$37)</f>
        <v>62.62158469945355</v>
      </c>
      <c r="Q21" s="72"/>
    </row>
    <row r="22" spans="1:17">
      <c r="A22" s="67"/>
      <c r="B22" s="68">
        <v>335.19</v>
      </c>
      <c r="C22" s="69" t="s">
        <v>126</v>
      </c>
      <c r="D22" s="70">
        <v>67532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f t="shared" si="2"/>
        <v>67532</v>
      </c>
      <c r="P22" s="71">
        <f>(O22/P$37)</f>
        <v>46.12841530054645</v>
      </c>
      <c r="Q22" s="72"/>
    </row>
    <row r="23" spans="1:17">
      <c r="A23" s="67"/>
      <c r="B23" s="68">
        <v>337.5</v>
      </c>
      <c r="C23" s="69" t="s">
        <v>67</v>
      </c>
      <c r="D23" s="70">
        <v>0</v>
      </c>
      <c r="E23" s="70">
        <v>103003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f t="shared" ref="O23" si="3">SUM(D23:N23)</f>
        <v>103003</v>
      </c>
      <c r="P23" s="71">
        <f>(O23/P$37)</f>
        <v>70.357240437158467</v>
      </c>
      <c r="Q23" s="72"/>
    </row>
    <row r="24" spans="1:17" ht="15.75">
      <c r="A24" s="73" t="s">
        <v>30</v>
      </c>
      <c r="B24" s="74"/>
      <c r="C24" s="75"/>
      <c r="D24" s="76">
        <f>SUM(D25:D26)</f>
        <v>0</v>
      </c>
      <c r="E24" s="76">
        <f>SUM(E25:E26)</f>
        <v>0</v>
      </c>
      <c r="F24" s="76">
        <f>SUM(F25:F26)</f>
        <v>0</v>
      </c>
      <c r="G24" s="76">
        <f>SUM(G25:G26)</f>
        <v>0</v>
      </c>
      <c r="H24" s="76">
        <f>SUM(H25:H26)</f>
        <v>0</v>
      </c>
      <c r="I24" s="76">
        <f>SUM(I25:I26)</f>
        <v>35100</v>
      </c>
      <c r="J24" s="76">
        <f>SUM(J25:J26)</f>
        <v>0</v>
      </c>
      <c r="K24" s="76">
        <f>SUM(K25:K26)</f>
        <v>0</v>
      </c>
      <c r="L24" s="76">
        <f>SUM(L25:L26)</f>
        <v>0</v>
      </c>
      <c r="M24" s="76">
        <f>SUM(M25:M26)</f>
        <v>0</v>
      </c>
      <c r="N24" s="76">
        <f>SUM(N25:N26)</f>
        <v>1186984</v>
      </c>
      <c r="O24" s="76">
        <f>SUM(D24:N24)</f>
        <v>1222084</v>
      </c>
      <c r="P24" s="78">
        <f>(O24/P$37)</f>
        <v>834.75683060109293</v>
      </c>
      <c r="Q24" s="79"/>
    </row>
    <row r="25" spans="1:17">
      <c r="A25" s="67"/>
      <c r="B25" s="68">
        <v>343.8</v>
      </c>
      <c r="C25" s="69" t="s">
        <v>35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35100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f t="shared" ref="O25:O26" si="4">SUM(D25:N25)</f>
        <v>35100</v>
      </c>
      <c r="P25" s="71">
        <f>(O25/P$37)</f>
        <v>23.975409836065573</v>
      </c>
      <c r="Q25" s="72"/>
    </row>
    <row r="26" spans="1:17">
      <c r="A26" s="67"/>
      <c r="B26" s="68">
        <v>344.1</v>
      </c>
      <c r="C26" s="69" t="s">
        <v>95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1186984</v>
      </c>
      <c r="O26" s="70">
        <f t="shared" si="4"/>
        <v>1186984</v>
      </c>
      <c r="P26" s="71">
        <f>(O26/P$37)</f>
        <v>810.78142076502729</v>
      </c>
      <c r="Q26" s="72"/>
    </row>
    <row r="27" spans="1:17" ht="15.75">
      <c r="A27" s="73" t="s">
        <v>3</v>
      </c>
      <c r="B27" s="74"/>
      <c r="C27" s="75"/>
      <c r="D27" s="76">
        <f>SUM(D28:D32)</f>
        <v>83286</v>
      </c>
      <c r="E27" s="76">
        <f>SUM(E28:E32)</f>
        <v>44876</v>
      </c>
      <c r="F27" s="76">
        <f>SUM(F28:F32)</f>
        <v>0</v>
      </c>
      <c r="G27" s="76">
        <f>SUM(G28:G32)</f>
        <v>0</v>
      </c>
      <c r="H27" s="76">
        <f>SUM(H28:H32)</f>
        <v>0</v>
      </c>
      <c r="I27" s="76">
        <f>SUM(I28:I32)</f>
        <v>20988</v>
      </c>
      <c r="J27" s="76">
        <f>SUM(J28:J32)</f>
        <v>0</v>
      </c>
      <c r="K27" s="76">
        <f>SUM(K28:K32)</f>
        <v>0</v>
      </c>
      <c r="L27" s="76">
        <f>SUM(L28:L32)</f>
        <v>0</v>
      </c>
      <c r="M27" s="76">
        <f>SUM(M28:M32)</f>
        <v>49590</v>
      </c>
      <c r="N27" s="76">
        <f>SUM(N28:N32)</f>
        <v>412108</v>
      </c>
      <c r="O27" s="76">
        <f>SUM(D27:N27)</f>
        <v>610848</v>
      </c>
      <c r="P27" s="78">
        <f>(O27/P$37)</f>
        <v>417.24590163934425</v>
      </c>
      <c r="Q27" s="79"/>
    </row>
    <row r="28" spans="1:17">
      <c r="A28" s="67"/>
      <c r="B28" s="68">
        <v>361.1</v>
      </c>
      <c r="C28" s="69" t="s">
        <v>39</v>
      </c>
      <c r="D28" s="70">
        <v>11070</v>
      </c>
      <c r="E28" s="70">
        <v>8876</v>
      </c>
      <c r="F28" s="70">
        <v>0</v>
      </c>
      <c r="G28" s="70">
        <v>0</v>
      </c>
      <c r="H28" s="70">
        <v>0</v>
      </c>
      <c r="I28" s="70">
        <v>3113</v>
      </c>
      <c r="J28" s="70">
        <v>0</v>
      </c>
      <c r="K28" s="70">
        <v>0</v>
      </c>
      <c r="L28" s="70">
        <v>0</v>
      </c>
      <c r="M28" s="70">
        <v>0</v>
      </c>
      <c r="N28" s="70">
        <v>7120</v>
      </c>
      <c r="O28" s="70">
        <f>SUM(D28:N28)</f>
        <v>30179</v>
      </c>
      <c r="P28" s="71">
        <f>(O28/P$37)</f>
        <v>20.614071038251367</v>
      </c>
      <c r="Q28" s="72"/>
    </row>
    <row r="29" spans="1:17">
      <c r="A29" s="67"/>
      <c r="B29" s="68">
        <v>361.3</v>
      </c>
      <c r="C29" s="69" t="s">
        <v>40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26527</v>
      </c>
      <c r="N29" s="70">
        <v>0</v>
      </c>
      <c r="O29" s="70">
        <f t="shared" ref="O29:O34" si="5">SUM(D29:N29)</f>
        <v>26527</v>
      </c>
      <c r="P29" s="71">
        <f>(O29/P$37)</f>
        <v>18.119535519125684</v>
      </c>
      <c r="Q29" s="72"/>
    </row>
    <row r="30" spans="1:17">
      <c r="A30" s="67"/>
      <c r="B30" s="68">
        <v>362</v>
      </c>
      <c r="C30" s="69" t="s">
        <v>41</v>
      </c>
      <c r="D30" s="70">
        <v>5846</v>
      </c>
      <c r="E30" s="70">
        <v>0</v>
      </c>
      <c r="F30" s="70">
        <v>0</v>
      </c>
      <c r="G30" s="70">
        <v>0</v>
      </c>
      <c r="H30" s="70">
        <v>0</v>
      </c>
      <c r="I30" s="70">
        <v>17840</v>
      </c>
      <c r="J30" s="70">
        <v>0</v>
      </c>
      <c r="K30" s="70">
        <v>0</v>
      </c>
      <c r="L30" s="70">
        <v>0</v>
      </c>
      <c r="M30" s="70">
        <v>0</v>
      </c>
      <c r="N30" s="70">
        <v>404434</v>
      </c>
      <c r="O30" s="70">
        <f t="shared" si="5"/>
        <v>428120</v>
      </c>
      <c r="P30" s="71">
        <f>(O30/P$37)</f>
        <v>292.43169398907105</v>
      </c>
      <c r="Q30" s="72"/>
    </row>
    <row r="31" spans="1:17">
      <c r="A31" s="67"/>
      <c r="B31" s="68">
        <v>368</v>
      </c>
      <c r="C31" s="69" t="s">
        <v>43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23063</v>
      </c>
      <c r="N31" s="70">
        <v>0</v>
      </c>
      <c r="O31" s="70">
        <f t="shared" si="5"/>
        <v>23063</v>
      </c>
      <c r="P31" s="71">
        <f>(O31/P$37)</f>
        <v>15.753415300546449</v>
      </c>
      <c r="Q31" s="72"/>
    </row>
    <row r="32" spans="1:17">
      <c r="A32" s="67"/>
      <c r="B32" s="68">
        <v>369.9</v>
      </c>
      <c r="C32" s="69" t="s">
        <v>44</v>
      </c>
      <c r="D32" s="70">
        <v>66370</v>
      </c>
      <c r="E32" s="70">
        <v>36000</v>
      </c>
      <c r="F32" s="70">
        <v>0</v>
      </c>
      <c r="G32" s="70">
        <v>0</v>
      </c>
      <c r="H32" s="70">
        <v>0</v>
      </c>
      <c r="I32" s="70">
        <v>35</v>
      </c>
      <c r="J32" s="70">
        <v>0</v>
      </c>
      <c r="K32" s="70">
        <v>0</v>
      </c>
      <c r="L32" s="70">
        <v>0</v>
      </c>
      <c r="M32" s="70">
        <v>0</v>
      </c>
      <c r="N32" s="70">
        <v>554</v>
      </c>
      <c r="O32" s="70">
        <f t="shared" si="5"/>
        <v>102959</v>
      </c>
      <c r="P32" s="71">
        <f>(O32/P$37)</f>
        <v>70.327185792349724</v>
      </c>
      <c r="Q32" s="72"/>
    </row>
    <row r="33" spans="1:120" ht="15.75">
      <c r="A33" s="73" t="s">
        <v>31</v>
      </c>
      <c r="B33" s="74"/>
      <c r="C33" s="75"/>
      <c r="D33" s="76">
        <f>SUM(D34:D34)</f>
        <v>0</v>
      </c>
      <c r="E33" s="76">
        <f>SUM(E34:E34)</f>
        <v>79864</v>
      </c>
      <c r="F33" s="76">
        <f>SUM(F34:F34)</f>
        <v>0</v>
      </c>
      <c r="G33" s="76">
        <f>SUM(G34:G34)</f>
        <v>0</v>
      </c>
      <c r="H33" s="76">
        <f>SUM(H34:H34)</f>
        <v>0</v>
      </c>
      <c r="I33" s="76">
        <f>SUM(I34:I34)</f>
        <v>0</v>
      </c>
      <c r="J33" s="76">
        <f>SUM(J34:J34)</f>
        <v>0</v>
      </c>
      <c r="K33" s="76">
        <f>SUM(K34:K34)</f>
        <v>0</v>
      </c>
      <c r="L33" s="76">
        <f>SUM(L34:L34)</f>
        <v>0</v>
      </c>
      <c r="M33" s="76">
        <f>SUM(M34:M34)</f>
        <v>0</v>
      </c>
      <c r="N33" s="76">
        <f>SUM(N34:N34)</f>
        <v>0</v>
      </c>
      <c r="O33" s="76">
        <f t="shared" si="5"/>
        <v>79864</v>
      </c>
      <c r="P33" s="78">
        <f>(O33/P$37)</f>
        <v>54.551912568306008</v>
      </c>
      <c r="Q33" s="72"/>
    </row>
    <row r="34" spans="1:120" ht="15.75" thickBot="1">
      <c r="A34" s="67"/>
      <c r="B34" s="68">
        <v>381</v>
      </c>
      <c r="C34" s="69" t="s">
        <v>45</v>
      </c>
      <c r="D34" s="70">
        <v>0</v>
      </c>
      <c r="E34" s="70">
        <v>79864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f t="shared" si="5"/>
        <v>79864</v>
      </c>
      <c r="P34" s="71">
        <f>(O34/P$37)</f>
        <v>54.551912568306008</v>
      </c>
      <c r="Q34" s="72"/>
    </row>
    <row r="35" spans="1:120" ht="16.5" thickBot="1">
      <c r="A35" s="80" t="s">
        <v>37</v>
      </c>
      <c r="B35" s="81"/>
      <c r="C35" s="82"/>
      <c r="D35" s="83">
        <f>SUM(D5,D12,D15,D24,D27,D33)</f>
        <v>1108832</v>
      </c>
      <c r="E35" s="83">
        <f t="shared" ref="E35:N35" si="6">SUM(E5,E12,E15,E24,E27,E33)</f>
        <v>447879</v>
      </c>
      <c r="F35" s="83">
        <f t="shared" si="6"/>
        <v>0</v>
      </c>
      <c r="G35" s="83">
        <f t="shared" si="6"/>
        <v>0</v>
      </c>
      <c r="H35" s="83">
        <f t="shared" si="6"/>
        <v>0</v>
      </c>
      <c r="I35" s="83">
        <f t="shared" si="6"/>
        <v>56088</v>
      </c>
      <c r="J35" s="83">
        <f t="shared" si="6"/>
        <v>0</v>
      </c>
      <c r="K35" s="83">
        <f t="shared" si="6"/>
        <v>0</v>
      </c>
      <c r="L35" s="83">
        <f t="shared" si="6"/>
        <v>0</v>
      </c>
      <c r="M35" s="83">
        <f t="shared" si="6"/>
        <v>49590</v>
      </c>
      <c r="N35" s="83">
        <f t="shared" si="6"/>
        <v>3919408</v>
      </c>
      <c r="O35" s="83">
        <f>SUM(D35:N35)</f>
        <v>5581797</v>
      </c>
      <c r="P35" s="84">
        <f>(O35/P$37)</f>
        <v>3812.7028688524592</v>
      </c>
      <c r="Q35" s="65"/>
      <c r="R35" s="8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</row>
    <row r="36" spans="1:120">
      <c r="A36" s="86"/>
      <c r="B36" s="87"/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9"/>
    </row>
    <row r="37" spans="1:120">
      <c r="A37" s="90"/>
      <c r="B37" s="91"/>
      <c r="C37" s="91"/>
      <c r="D37" s="92"/>
      <c r="E37" s="92"/>
      <c r="F37" s="92"/>
      <c r="G37" s="92"/>
      <c r="H37" s="92"/>
      <c r="I37" s="92"/>
      <c r="J37" s="92"/>
      <c r="K37" s="92"/>
      <c r="L37" s="92"/>
      <c r="M37" s="95" t="s">
        <v>143</v>
      </c>
      <c r="N37" s="95"/>
      <c r="O37" s="95"/>
      <c r="P37" s="93">
        <v>1464</v>
      </c>
    </row>
    <row r="38" spans="1:120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</row>
    <row r="39" spans="1:120" ht="15.75" customHeight="1" thickBot="1">
      <c r="A39" s="99" t="s">
        <v>71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1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99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608868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608868</v>
      </c>
      <c r="O5" s="30">
        <f t="shared" ref="O5:O41" si="1">(N5/O$43)</f>
        <v>449.01769911504425</v>
      </c>
      <c r="P5" s="6"/>
    </row>
    <row r="6" spans="1:133">
      <c r="A6" s="12"/>
      <c r="B6" s="22">
        <v>311</v>
      </c>
      <c r="C6" s="18" t="s">
        <v>2</v>
      </c>
      <c r="D6" s="47">
        <v>145030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145030</v>
      </c>
      <c r="O6" s="48">
        <f t="shared" si="1"/>
        <v>106.95427728613569</v>
      </c>
      <c r="P6" s="9"/>
    </row>
    <row r="7" spans="1:133">
      <c r="A7" s="12"/>
      <c r="B7" s="22">
        <v>312.10000000000002</v>
      </c>
      <c r="C7" s="18" t="s">
        <v>10</v>
      </c>
      <c r="D7" s="47">
        <v>77919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77919</v>
      </c>
      <c r="O7" s="48">
        <f t="shared" si="1"/>
        <v>57.462389380530972</v>
      </c>
      <c r="P7" s="9"/>
    </row>
    <row r="8" spans="1:133">
      <c r="A8" s="12"/>
      <c r="B8" s="22">
        <v>312.60000000000002</v>
      </c>
      <c r="C8" s="18" t="s">
        <v>11</v>
      </c>
      <c r="D8" s="47">
        <v>189036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189036</v>
      </c>
      <c r="O8" s="48">
        <f t="shared" si="1"/>
        <v>139.40707964601771</v>
      </c>
      <c r="P8" s="9"/>
    </row>
    <row r="9" spans="1:133">
      <c r="A9" s="12"/>
      <c r="B9" s="22">
        <v>314.10000000000002</v>
      </c>
      <c r="C9" s="18" t="s">
        <v>12</v>
      </c>
      <c r="D9" s="47">
        <v>97144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97144</v>
      </c>
      <c r="O9" s="48">
        <f t="shared" si="1"/>
        <v>71.640117994100294</v>
      </c>
      <c r="P9" s="9"/>
    </row>
    <row r="10" spans="1:133">
      <c r="A10" s="12"/>
      <c r="B10" s="22">
        <v>314.3</v>
      </c>
      <c r="C10" s="18" t="s">
        <v>13</v>
      </c>
      <c r="D10" s="47">
        <v>19203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19203</v>
      </c>
      <c r="O10" s="48">
        <f t="shared" si="1"/>
        <v>14.16150442477876</v>
      </c>
      <c r="P10" s="9"/>
    </row>
    <row r="11" spans="1:133">
      <c r="A11" s="12"/>
      <c r="B11" s="22">
        <v>314.89999999999998</v>
      </c>
      <c r="C11" s="18" t="s">
        <v>15</v>
      </c>
      <c r="D11" s="47">
        <v>13398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13398</v>
      </c>
      <c r="O11" s="48">
        <f t="shared" si="1"/>
        <v>9.8805309734513269</v>
      </c>
      <c r="P11" s="9"/>
    </row>
    <row r="12" spans="1:133">
      <c r="A12" s="12"/>
      <c r="B12" s="22">
        <v>315</v>
      </c>
      <c r="C12" s="18" t="s">
        <v>88</v>
      </c>
      <c r="D12" s="47">
        <v>67138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67138</v>
      </c>
      <c r="O12" s="48">
        <f t="shared" si="1"/>
        <v>49.511799410029496</v>
      </c>
      <c r="P12" s="9"/>
    </row>
    <row r="13" spans="1:133" ht="15.75">
      <c r="A13" s="26" t="s">
        <v>56</v>
      </c>
      <c r="B13" s="27"/>
      <c r="C13" s="28"/>
      <c r="D13" s="29">
        <f t="shared" ref="D13:M13" si="3">SUM(D14:D15)</f>
        <v>6128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6128</v>
      </c>
      <c r="O13" s="41">
        <f t="shared" si="1"/>
        <v>4.5191740412979353</v>
      </c>
      <c r="P13" s="10"/>
    </row>
    <row r="14" spans="1:133">
      <c r="A14" s="12"/>
      <c r="B14" s="22">
        <v>322</v>
      </c>
      <c r="C14" s="18" t="s">
        <v>57</v>
      </c>
      <c r="D14" s="47">
        <v>640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640</v>
      </c>
      <c r="O14" s="48">
        <f t="shared" si="1"/>
        <v>0.471976401179941</v>
      </c>
      <c r="P14" s="9"/>
    </row>
    <row r="15" spans="1:133">
      <c r="A15" s="12"/>
      <c r="B15" s="22">
        <v>329</v>
      </c>
      <c r="C15" s="18" t="s">
        <v>89</v>
      </c>
      <c r="D15" s="47">
        <v>5488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5488</v>
      </c>
      <c r="O15" s="48">
        <f t="shared" si="1"/>
        <v>4.0471976401179939</v>
      </c>
      <c r="P15" s="9"/>
    </row>
    <row r="16" spans="1:133" ht="15.75">
      <c r="A16" s="26" t="s">
        <v>16</v>
      </c>
      <c r="B16" s="27"/>
      <c r="C16" s="28"/>
      <c r="D16" s="29">
        <f t="shared" ref="D16:M16" si="4">SUM(D17:D26)</f>
        <v>284020</v>
      </c>
      <c r="E16" s="29">
        <f t="shared" si="4"/>
        <v>19889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365024</v>
      </c>
      <c r="N16" s="40">
        <f>SUM(D16:M16)</f>
        <v>668933</v>
      </c>
      <c r="O16" s="41">
        <f t="shared" si="1"/>
        <v>493.31342182890853</v>
      </c>
      <c r="P16" s="10"/>
    </row>
    <row r="17" spans="1:16">
      <c r="A17" s="12"/>
      <c r="B17" s="22">
        <v>331.5</v>
      </c>
      <c r="C17" s="18" t="s">
        <v>73</v>
      </c>
      <c r="D17" s="47">
        <v>94813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94813</v>
      </c>
      <c r="O17" s="48">
        <f t="shared" si="1"/>
        <v>69.921091445427734</v>
      </c>
      <c r="P17" s="9"/>
    </row>
    <row r="18" spans="1:16">
      <c r="A18" s="12"/>
      <c r="B18" s="22">
        <v>334.39</v>
      </c>
      <c r="C18" s="18" t="s">
        <v>66</v>
      </c>
      <c r="D18" s="47">
        <v>17034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17034</v>
      </c>
      <c r="O18" s="48">
        <f t="shared" si="1"/>
        <v>12.561946902654867</v>
      </c>
      <c r="P18" s="9"/>
    </row>
    <row r="19" spans="1:16">
      <c r="A19" s="12"/>
      <c r="B19" s="22">
        <v>334.41</v>
      </c>
      <c r="C19" s="18" t="s">
        <v>17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365024</v>
      </c>
      <c r="N19" s="47">
        <f t="shared" si="5"/>
        <v>365024</v>
      </c>
      <c r="O19" s="48">
        <f t="shared" si="1"/>
        <v>269.19174041297936</v>
      </c>
      <c r="P19" s="9"/>
    </row>
    <row r="20" spans="1:16">
      <c r="A20" s="12"/>
      <c r="B20" s="22">
        <v>334.49</v>
      </c>
      <c r="C20" s="18" t="s">
        <v>18</v>
      </c>
      <c r="D20" s="47">
        <v>51609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51609</v>
      </c>
      <c r="O20" s="48">
        <f t="shared" si="1"/>
        <v>38.059734513274336</v>
      </c>
      <c r="P20" s="9"/>
    </row>
    <row r="21" spans="1:16">
      <c r="A21" s="12"/>
      <c r="B21" s="22">
        <v>335.12</v>
      </c>
      <c r="C21" s="18" t="s">
        <v>90</v>
      </c>
      <c r="D21" s="47">
        <v>52495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52495</v>
      </c>
      <c r="O21" s="48">
        <f t="shared" si="1"/>
        <v>38.713126843657818</v>
      </c>
      <c r="P21" s="9"/>
    </row>
    <row r="22" spans="1:16">
      <c r="A22" s="12"/>
      <c r="B22" s="22">
        <v>335.14</v>
      </c>
      <c r="C22" s="18" t="s">
        <v>91</v>
      </c>
      <c r="D22" s="47">
        <v>1697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1697</v>
      </c>
      <c r="O22" s="48">
        <f t="shared" si="1"/>
        <v>1.2514749262536873</v>
      </c>
      <c r="P22" s="9"/>
    </row>
    <row r="23" spans="1:16">
      <c r="A23" s="12"/>
      <c r="B23" s="22">
        <v>335.15</v>
      </c>
      <c r="C23" s="18" t="s">
        <v>92</v>
      </c>
      <c r="D23" s="47">
        <v>1155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1155</v>
      </c>
      <c r="O23" s="48">
        <f t="shared" si="1"/>
        <v>0.85176991150442483</v>
      </c>
      <c r="P23" s="9"/>
    </row>
    <row r="24" spans="1:16">
      <c r="A24" s="12"/>
      <c r="B24" s="22">
        <v>335.18</v>
      </c>
      <c r="C24" s="18" t="s">
        <v>93</v>
      </c>
      <c r="D24" s="47">
        <v>64643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64643</v>
      </c>
      <c r="O24" s="48">
        <f t="shared" si="1"/>
        <v>47.671828908554573</v>
      </c>
      <c r="P24" s="9"/>
    </row>
    <row r="25" spans="1:16">
      <c r="A25" s="12"/>
      <c r="B25" s="22">
        <v>337.4</v>
      </c>
      <c r="C25" s="18" t="s">
        <v>24</v>
      </c>
      <c r="D25" s="47">
        <v>574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1" si="6">SUM(D25:M25)</f>
        <v>574</v>
      </c>
      <c r="O25" s="48">
        <f t="shared" si="1"/>
        <v>0.42330383480825956</v>
      </c>
      <c r="P25" s="9"/>
    </row>
    <row r="26" spans="1:16">
      <c r="A26" s="12"/>
      <c r="B26" s="22">
        <v>337.5</v>
      </c>
      <c r="C26" s="18" t="s">
        <v>67</v>
      </c>
      <c r="D26" s="47">
        <v>0</v>
      </c>
      <c r="E26" s="47">
        <v>19889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19889</v>
      </c>
      <c r="O26" s="48">
        <f t="shared" si="1"/>
        <v>14.66740412979351</v>
      </c>
      <c r="P26" s="9"/>
    </row>
    <row r="27" spans="1:16" ht="15.75">
      <c r="A27" s="26" t="s">
        <v>30</v>
      </c>
      <c r="B27" s="27"/>
      <c r="C27" s="28"/>
      <c r="D27" s="29">
        <f t="shared" ref="D27:M27" si="7">SUM(D28:D32)</f>
        <v>36804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29240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274926</v>
      </c>
      <c r="N27" s="29">
        <f t="shared" si="6"/>
        <v>340970</v>
      </c>
      <c r="O27" s="41">
        <f t="shared" si="1"/>
        <v>251.45280235988201</v>
      </c>
      <c r="P27" s="10"/>
    </row>
    <row r="28" spans="1:16">
      <c r="A28" s="12"/>
      <c r="B28" s="22">
        <v>343.8</v>
      </c>
      <c r="C28" s="18" t="s">
        <v>35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29240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29240</v>
      </c>
      <c r="O28" s="48">
        <f t="shared" si="1"/>
        <v>21.563421828908556</v>
      </c>
      <c r="P28" s="9"/>
    </row>
    <row r="29" spans="1:16">
      <c r="A29" s="12"/>
      <c r="B29" s="22">
        <v>343.9</v>
      </c>
      <c r="C29" s="18" t="s">
        <v>94</v>
      </c>
      <c r="D29" s="47">
        <v>531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531</v>
      </c>
      <c r="O29" s="48">
        <f t="shared" si="1"/>
        <v>0.3915929203539823</v>
      </c>
      <c r="P29" s="9"/>
    </row>
    <row r="30" spans="1:16">
      <c r="A30" s="12"/>
      <c r="B30" s="22">
        <v>344.1</v>
      </c>
      <c r="C30" s="18" t="s">
        <v>95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274926</v>
      </c>
      <c r="N30" s="47">
        <f t="shared" si="6"/>
        <v>274926</v>
      </c>
      <c r="O30" s="48">
        <f t="shared" si="1"/>
        <v>202.74778761061947</v>
      </c>
      <c r="P30" s="9"/>
    </row>
    <row r="31" spans="1:16">
      <c r="A31" s="12"/>
      <c r="B31" s="22">
        <v>346.9</v>
      </c>
      <c r="C31" s="18" t="s">
        <v>96</v>
      </c>
      <c r="D31" s="47">
        <v>34218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34218</v>
      </c>
      <c r="O31" s="48">
        <f t="shared" si="1"/>
        <v>25.234513274336283</v>
      </c>
      <c r="P31" s="9"/>
    </row>
    <row r="32" spans="1:16">
      <c r="A32" s="12"/>
      <c r="B32" s="22">
        <v>347.9</v>
      </c>
      <c r="C32" s="18" t="s">
        <v>97</v>
      </c>
      <c r="D32" s="47">
        <v>2055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2055</v>
      </c>
      <c r="O32" s="48">
        <f t="shared" si="1"/>
        <v>1.5154867256637168</v>
      </c>
      <c r="P32" s="9"/>
    </row>
    <row r="33" spans="1:119" ht="15.75">
      <c r="A33" s="26" t="s">
        <v>3</v>
      </c>
      <c r="B33" s="27"/>
      <c r="C33" s="28"/>
      <c r="D33" s="29">
        <f t="shared" ref="D33:M33" si="8">SUM(D34:D38)</f>
        <v>17516</v>
      </c>
      <c r="E33" s="29">
        <f t="shared" si="8"/>
        <v>16555</v>
      </c>
      <c r="F33" s="29">
        <f t="shared" si="8"/>
        <v>0</v>
      </c>
      <c r="G33" s="29">
        <f t="shared" si="8"/>
        <v>0</v>
      </c>
      <c r="H33" s="29">
        <f t="shared" si="8"/>
        <v>0</v>
      </c>
      <c r="I33" s="29">
        <f t="shared" si="8"/>
        <v>14328</v>
      </c>
      <c r="J33" s="29">
        <f t="shared" si="8"/>
        <v>0</v>
      </c>
      <c r="K33" s="29">
        <f t="shared" si="8"/>
        <v>29268</v>
      </c>
      <c r="L33" s="29">
        <f t="shared" si="8"/>
        <v>0</v>
      </c>
      <c r="M33" s="29">
        <f t="shared" si="8"/>
        <v>235641</v>
      </c>
      <c r="N33" s="29">
        <f t="shared" si="6"/>
        <v>313308</v>
      </c>
      <c r="O33" s="41">
        <f t="shared" si="1"/>
        <v>231.05309734513276</v>
      </c>
      <c r="P33" s="10"/>
    </row>
    <row r="34" spans="1:119">
      <c r="A34" s="12"/>
      <c r="B34" s="22">
        <v>361.1</v>
      </c>
      <c r="C34" s="18" t="s">
        <v>39</v>
      </c>
      <c r="D34" s="47">
        <v>2180</v>
      </c>
      <c r="E34" s="47">
        <v>106</v>
      </c>
      <c r="F34" s="47">
        <v>0</v>
      </c>
      <c r="G34" s="47">
        <v>0</v>
      </c>
      <c r="H34" s="47">
        <v>0</v>
      </c>
      <c r="I34" s="47">
        <v>838</v>
      </c>
      <c r="J34" s="47">
        <v>0</v>
      </c>
      <c r="K34" s="47">
        <v>0</v>
      </c>
      <c r="L34" s="47">
        <v>0</v>
      </c>
      <c r="M34" s="47">
        <v>306</v>
      </c>
      <c r="N34" s="47">
        <f t="shared" si="6"/>
        <v>3430</v>
      </c>
      <c r="O34" s="48">
        <f t="shared" si="1"/>
        <v>2.5294985250737465</v>
      </c>
      <c r="P34" s="9"/>
    </row>
    <row r="35" spans="1:119">
      <c r="A35" s="12"/>
      <c r="B35" s="22">
        <v>361.3</v>
      </c>
      <c r="C35" s="18" t="s">
        <v>40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15032</v>
      </c>
      <c r="L35" s="47">
        <v>0</v>
      </c>
      <c r="M35" s="47">
        <v>0</v>
      </c>
      <c r="N35" s="47">
        <f t="shared" si="6"/>
        <v>15032</v>
      </c>
      <c r="O35" s="48">
        <f t="shared" si="1"/>
        <v>11.085545722713864</v>
      </c>
      <c r="P35" s="9"/>
    </row>
    <row r="36" spans="1:119">
      <c r="A36" s="12"/>
      <c r="B36" s="22">
        <v>362</v>
      </c>
      <c r="C36" s="18" t="s">
        <v>41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13490</v>
      </c>
      <c r="J36" s="47">
        <v>0</v>
      </c>
      <c r="K36" s="47">
        <v>0</v>
      </c>
      <c r="L36" s="47">
        <v>0</v>
      </c>
      <c r="M36" s="47">
        <v>226685</v>
      </c>
      <c r="N36" s="47">
        <f t="shared" si="6"/>
        <v>240175</v>
      </c>
      <c r="O36" s="48">
        <f t="shared" si="1"/>
        <v>177.12020648967552</v>
      </c>
      <c r="P36" s="9"/>
    </row>
    <row r="37" spans="1:119">
      <c r="A37" s="12"/>
      <c r="B37" s="22">
        <v>368</v>
      </c>
      <c r="C37" s="18" t="s">
        <v>43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14236</v>
      </c>
      <c r="L37" s="47">
        <v>0</v>
      </c>
      <c r="M37" s="47">
        <v>0</v>
      </c>
      <c r="N37" s="47">
        <f t="shared" si="6"/>
        <v>14236</v>
      </c>
      <c r="O37" s="48">
        <f t="shared" si="1"/>
        <v>10.498525073746313</v>
      </c>
      <c r="P37" s="9"/>
    </row>
    <row r="38" spans="1:119">
      <c r="A38" s="12"/>
      <c r="B38" s="22">
        <v>369.9</v>
      </c>
      <c r="C38" s="18" t="s">
        <v>44</v>
      </c>
      <c r="D38" s="47">
        <v>15336</v>
      </c>
      <c r="E38" s="47">
        <v>16449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8650</v>
      </c>
      <c r="N38" s="47">
        <f t="shared" si="6"/>
        <v>40435</v>
      </c>
      <c r="O38" s="48">
        <f t="shared" si="1"/>
        <v>29.819321533923304</v>
      </c>
      <c r="P38" s="9"/>
    </row>
    <row r="39" spans="1:119" ht="15.75">
      <c r="A39" s="26" t="s">
        <v>31</v>
      </c>
      <c r="B39" s="27"/>
      <c r="C39" s="28"/>
      <c r="D39" s="29">
        <f t="shared" ref="D39:M39" si="9">SUM(D40:D40)</f>
        <v>0</v>
      </c>
      <c r="E39" s="29">
        <f t="shared" si="9"/>
        <v>3702</v>
      </c>
      <c r="F39" s="29">
        <f t="shared" si="9"/>
        <v>0</v>
      </c>
      <c r="G39" s="29">
        <f t="shared" si="9"/>
        <v>0</v>
      </c>
      <c r="H39" s="29">
        <f t="shared" si="9"/>
        <v>0</v>
      </c>
      <c r="I39" s="29">
        <f t="shared" si="9"/>
        <v>0</v>
      </c>
      <c r="J39" s="29">
        <f t="shared" si="9"/>
        <v>0</v>
      </c>
      <c r="K39" s="29">
        <f t="shared" si="9"/>
        <v>0</v>
      </c>
      <c r="L39" s="29">
        <f t="shared" si="9"/>
        <v>0</v>
      </c>
      <c r="M39" s="29">
        <f t="shared" si="9"/>
        <v>0</v>
      </c>
      <c r="N39" s="29">
        <f t="shared" si="6"/>
        <v>3702</v>
      </c>
      <c r="O39" s="41">
        <f t="shared" si="1"/>
        <v>2.7300884955752212</v>
      </c>
      <c r="P39" s="9"/>
    </row>
    <row r="40" spans="1:119" ht="15.75" thickBot="1">
      <c r="A40" s="12"/>
      <c r="B40" s="22">
        <v>381</v>
      </c>
      <c r="C40" s="18" t="s">
        <v>45</v>
      </c>
      <c r="D40" s="47">
        <v>0</v>
      </c>
      <c r="E40" s="47">
        <v>3702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3702</v>
      </c>
      <c r="O40" s="48">
        <f t="shared" si="1"/>
        <v>2.7300884955752212</v>
      </c>
      <c r="P40" s="9"/>
    </row>
    <row r="41" spans="1:119" ht="16.5" thickBot="1">
      <c r="A41" s="13" t="s">
        <v>37</v>
      </c>
      <c r="B41" s="20"/>
      <c r="C41" s="19"/>
      <c r="D41" s="14">
        <f>SUM(D5,D13,D16,D27,D33,D39)</f>
        <v>953336</v>
      </c>
      <c r="E41" s="14">
        <f t="shared" ref="E41:M41" si="10">SUM(E5,E13,E16,E27,E33,E39)</f>
        <v>40146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43568</v>
      </c>
      <c r="J41" s="14">
        <f t="shared" si="10"/>
        <v>0</v>
      </c>
      <c r="K41" s="14">
        <f t="shared" si="10"/>
        <v>29268</v>
      </c>
      <c r="L41" s="14">
        <f t="shared" si="10"/>
        <v>0</v>
      </c>
      <c r="M41" s="14">
        <f t="shared" si="10"/>
        <v>875591</v>
      </c>
      <c r="N41" s="14">
        <f t="shared" si="6"/>
        <v>1941909</v>
      </c>
      <c r="O41" s="35">
        <f t="shared" si="1"/>
        <v>1432.0862831858408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46"/>
    </row>
    <row r="43" spans="1:119">
      <c r="A43" s="36"/>
      <c r="B43" s="37"/>
      <c r="C43" s="37"/>
      <c r="D43" s="38"/>
      <c r="E43" s="38"/>
      <c r="F43" s="38"/>
      <c r="G43" s="38"/>
      <c r="H43" s="38"/>
      <c r="I43" s="38"/>
      <c r="J43" s="38"/>
      <c r="K43" s="38"/>
      <c r="L43" s="119" t="s">
        <v>100</v>
      </c>
      <c r="M43" s="119"/>
      <c r="N43" s="119"/>
      <c r="O43" s="39">
        <v>1356</v>
      </c>
    </row>
    <row r="44" spans="1:119">
      <c r="A44" s="120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8"/>
    </row>
    <row r="45" spans="1:119" ht="15.75" customHeight="1" thickBot="1">
      <c r="A45" s="121" t="s">
        <v>71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577711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577711</v>
      </c>
      <c r="O5" s="30">
        <f t="shared" ref="O5:O43" si="1">(N5/O$45)</f>
        <v>432.41841317365271</v>
      </c>
      <c r="P5" s="6"/>
    </row>
    <row r="6" spans="1:133">
      <c r="A6" s="12"/>
      <c r="B6" s="22">
        <v>311</v>
      </c>
      <c r="C6" s="18" t="s">
        <v>2</v>
      </c>
      <c r="D6" s="47">
        <v>124216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124216</v>
      </c>
      <c r="O6" s="48">
        <f t="shared" si="1"/>
        <v>92.976047904191617</v>
      </c>
      <c r="P6" s="9"/>
    </row>
    <row r="7" spans="1:133">
      <c r="A7" s="12"/>
      <c r="B7" s="22">
        <v>312.10000000000002</v>
      </c>
      <c r="C7" s="18" t="s">
        <v>10</v>
      </c>
      <c r="D7" s="47">
        <v>77016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77016</v>
      </c>
      <c r="O7" s="48">
        <f t="shared" si="1"/>
        <v>57.646706586826348</v>
      </c>
      <c r="P7" s="9"/>
    </row>
    <row r="8" spans="1:133">
      <c r="A8" s="12"/>
      <c r="B8" s="22">
        <v>312.60000000000002</v>
      </c>
      <c r="C8" s="18" t="s">
        <v>11</v>
      </c>
      <c r="D8" s="47">
        <v>181744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181744</v>
      </c>
      <c r="O8" s="48">
        <f t="shared" si="1"/>
        <v>136.03592814371257</v>
      </c>
      <c r="P8" s="9"/>
    </row>
    <row r="9" spans="1:133">
      <c r="A9" s="12"/>
      <c r="B9" s="22">
        <v>314.10000000000002</v>
      </c>
      <c r="C9" s="18" t="s">
        <v>12</v>
      </c>
      <c r="D9" s="47">
        <v>86607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86607</v>
      </c>
      <c r="O9" s="48">
        <f t="shared" si="1"/>
        <v>64.825598802395206</v>
      </c>
      <c r="P9" s="9"/>
    </row>
    <row r="10" spans="1:133">
      <c r="A10" s="12"/>
      <c r="B10" s="22">
        <v>314.3</v>
      </c>
      <c r="C10" s="18" t="s">
        <v>13</v>
      </c>
      <c r="D10" s="47">
        <v>17369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17369</v>
      </c>
      <c r="O10" s="48">
        <f t="shared" si="1"/>
        <v>13.000748502994012</v>
      </c>
      <c r="P10" s="9"/>
    </row>
    <row r="11" spans="1:133">
      <c r="A11" s="12"/>
      <c r="B11" s="22">
        <v>314.89999999999998</v>
      </c>
      <c r="C11" s="18" t="s">
        <v>15</v>
      </c>
      <c r="D11" s="47">
        <v>11407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11407</v>
      </c>
      <c r="O11" s="48">
        <f t="shared" si="1"/>
        <v>8.5381736526946099</v>
      </c>
      <c r="P11" s="9"/>
    </row>
    <row r="12" spans="1:133">
      <c r="A12" s="12"/>
      <c r="B12" s="22">
        <v>315</v>
      </c>
      <c r="C12" s="18" t="s">
        <v>88</v>
      </c>
      <c r="D12" s="47">
        <v>79352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79352</v>
      </c>
      <c r="O12" s="48">
        <f t="shared" si="1"/>
        <v>59.395209580838326</v>
      </c>
      <c r="P12" s="9"/>
    </row>
    <row r="13" spans="1:133" ht="15.75">
      <c r="A13" s="26" t="s">
        <v>56</v>
      </c>
      <c r="B13" s="27"/>
      <c r="C13" s="28"/>
      <c r="D13" s="29">
        <f t="shared" ref="D13:M13" si="3">SUM(D14:D15)</f>
        <v>3432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3432</v>
      </c>
      <c r="O13" s="41">
        <f t="shared" si="1"/>
        <v>2.568862275449102</v>
      </c>
      <c r="P13" s="10"/>
    </row>
    <row r="14" spans="1:133">
      <c r="A14" s="12"/>
      <c r="B14" s="22">
        <v>322</v>
      </c>
      <c r="C14" s="18" t="s">
        <v>57</v>
      </c>
      <c r="D14" s="47">
        <v>1194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1194</v>
      </c>
      <c r="O14" s="48">
        <f t="shared" si="1"/>
        <v>0.89371257485029942</v>
      </c>
      <c r="P14" s="9"/>
    </row>
    <row r="15" spans="1:133">
      <c r="A15" s="12"/>
      <c r="B15" s="22">
        <v>329</v>
      </c>
      <c r="C15" s="18" t="s">
        <v>89</v>
      </c>
      <c r="D15" s="47">
        <v>2238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2238</v>
      </c>
      <c r="O15" s="48">
        <f t="shared" si="1"/>
        <v>1.6751497005988023</v>
      </c>
      <c r="P15" s="9"/>
    </row>
    <row r="16" spans="1:133" ht="15.75">
      <c r="A16" s="26" t="s">
        <v>16</v>
      </c>
      <c r="B16" s="27"/>
      <c r="C16" s="28"/>
      <c r="D16" s="29">
        <f t="shared" ref="D16:M16" si="4">SUM(D17:D26)</f>
        <v>787832</v>
      </c>
      <c r="E16" s="29">
        <f t="shared" si="4"/>
        <v>24066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192985</v>
      </c>
      <c r="N16" s="40">
        <f>SUM(D16:M16)</f>
        <v>1004883</v>
      </c>
      <c r="O16" s="41">
        <f t="shared" si="1"/>
        <v>752.15793413173651</v>
      </c>
      <c r="P16" s="10"/>
    </row>
    <row r="17" spans="1:16">
      <c r="A17" s="12"/>
      <c r="B17" s="22">
        <v>331.5</v>
      </c>
      <c r="C17" s="18" t="s">
        <v>73</v>
      </c>
      <c r="D17" s="47">
        <v>527404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527404</v>
      </c>
      <c r="O17" s="48">
        <f t="shared" si="1"/>
        <v>394.7634730538922</v>
      </c>
      <c r="P17" s="9"/>
    </row>
    <row r="18" spans="1:16">
      <c r="A18" s="12"/>
      <c r="B18" s="22">
        <v>334.39</v>
      </c>
      <c r="C18" s="18" t="s">
        <v>66</v>
      </c>
      <c r="D18" s="47">
        <v>3150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3150</v>
      </c>
      <c r="O18" s="48">
        <f t="shared" si="1"/>
        <v>2.3577844311377247</v>
      </c>
      <c r="P18" s="9"/>
    </row>
    <row r="19" spans="1:16">
      <c r="A19" s="12"/>
      <c r="B19" s="22">
        <v>334.41</v>
      </c>
      <c r="C19" s="18" t="s">
        <v>17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192985</v>
      </c>
      <c r="N19" s="47">
        <f t="shared" si="5"/>
        <v>192985</v>
      </c>
      <c r="O19" s="48">
        <f t="shared" si="1"/>
        <v>144.44985029940119</v>
      </c>
      <c r="P19" s="9"/>
    </row>
    <row r="20" spans="1:16">
      <c r="A20" s="12"/>
      <c r="B20" s="22">
        <v>334.49</v>
      </c>
      <c r="C20" s="18" t="s">
        <v>18</v>
      </c>
      <c r="D20" s="47">
        <v>79525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79525</v>
      </c>
      <c r="O20" s="48">
        <f t="shared" si="1"/>
        <v>59.524700598802397</v>
      </c>
      <c r="P20" s="9"/>
    </row>
    <row r="21" spans="1:16">
      <c r="A21" s="12"/>
      <c r="B21" s="22">
        <v>335.12</v>
      </c>
      <c r="C21" s="18" t="s">
        <v>90</v>
      </c>
      <c r="D21" s="47">
        <v>52302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52302</v>
      </c>
      <c r="O21" s="48">
        <f t="shared" si="1"/>
        <v>39.148203592814369</v>
      </c>
      <c r="P21" s="9"/>
    </row>
    <row r="22" spans="1:16">
      <c r="A22" s="12"/>
      <c r="B22" s="22">
        <v>335.14</v>
      </c>
      <c r="C22" s="18" t="s">
        <v>91</v>
      </c>
      <c r="D22" s="47">
        <v>1855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1855</v>
      </c>
      <c r="O22" s="48">
        <f t="shared" si="1"/>
        <v>1.3884730538922156</v>
      </c>
      <c r="P22" s="9"/>
    </row>
    <row r="23" spans="1:16">
      <c r="A23" s="12"/>
      <c r="B23" s="22">
        <v>335.15</v>
      </c>
      <c r="C23" s="18" t="s">
        <v>92</v>
      </c>
      <c r="D23" s="47">
        <v>1058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1058</v>
      </c>
      <c r="O23" s="48">
        <f t="shared" si="1"/>
        <v>0.79191616766467066</v>
      </c>
      <c r="P23" s="9"/>
    </row>
    <row r="24" spans="1:16">
      <c r="A24" s="12"/>
      <c r="B24" s="22">
        <v>335.18</v>
      </c>
      <c r="C24" s="18" t="s">
        <v>93</v>
      </c>
      <c r="D24" s="47">
        <v>62790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62790</v>
      </c>
      <c r="O24" s="48">
        <f t="shared" si="1"/>
        <v>46.998502994011979</v>
      </c>
      <c r="P24" s="9"/>
    </row>
    <row r="25" spans="1:16">
      <c r="A25" s="12"/>
      <c r="B25" s="22">
        <v>337.4</v>
      </c>
      <c r="C25" s="18" t="s">
        <v>24</v>
      </c>
      <c r="D25" s="47">
        <v>59748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3" si="6">SUM(D25:M25)</f>
        <v>59748</v>
      </c>
      <c r="O25" s="48">
        <f t="shared" si="1"/>
        <v>44.721556886227546</v>
      </c>
      <c r="P25" s="9"/>
    </row>
    <row r="26" spans="1:16">
      <c r="A26" s="12"/>
      <c r="B26" s="22">
        <v>337.5</v>
      </c>
      <c r="C26" s="18" t="s">
        <v>67</v>
      </c>
      <c r="D26" s="47">
        <v>0</v>
      </c>
      <c r="E26" s="47">
        <v>24066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24066</v>
      </c>
      <c r="O26" s="48">
        <f t="shared" si="1"/>
        <v>18.013473053892216</v>
      </c>
      <c r="P26" s="9"/>
    </row>
    <row r="27" spans="1:16" ht="15.75">
      <c r="A27" s="26" t="s">
        <v>30</v>
      </c>
      <c r="B27" s="27"/>
      <c r="C27" s="28"/>
      <c r="D27" s="29">
        <f t="shared" ref="D27:M27" si="7">SUM(D28:D32)</f>
        <v>28107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11632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277214</v>
      </c>
      <c r="N27" s="29">
        <f t="shared" si="6"/>
        <v>316953</v>
      </c>
      <c r="O27" s="41">
        <f t="shared" si="1"/>
        <v>237.24026946107784</v>
      </c>
      <c r="P27" s="10"/>
    </row>
    <row r="28" spans="1:16">
      <c r="A28" s="12"/>
      <c r="B28" s="22">
        <v>343.8</v>
      </c>
      <c r="C28" s="18" t="s">
        <v>35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11632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11632</v>
      </c>
      <c r="O28" s="48">
        <f t="shared" si="1"/>
        <v>8.706586826347305</v>
      </c>
      <c r="P28" s="9"/>
    </row>
    <row r="29" spans="1:16">
      <c r="A29" s="12"/>
      <c r="B29" s="22">
        <v>343.9</v>
      </c>
      <c r="C29" s="18" t="s">
        <v>94</v>
      </c>
      <c r="D29" s="47">
        <v>3708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3708</v>
      </c>
      <c r="O29" s="48">
        <f t="shared" si="1"/>
        <v>2.7754491017964074</v>
      </c>
      <c r="P29" s="9"/>
    </row>
    <row r="30" spans="1:16">
      <c r="A30" s="12"/>
      <c r="B30" s="22">
        <v>344.1</v>
      </c>
      <c r="C30" s="18" t="s">
        <v>95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277214</v>
      </c>
      <c r="N30" s="47">
        <f t="shared" si="6"/>
        <v>277214</v>
      </c>
      <c r="O30" s="48">
        <f t="shared" si="1"/>
        <v>207.49550898203591</v>
      </c>
      <c r="P30" s="9"/>
    </row>
    <row r="31" spans="1:16">
      <c r="A31" s="12"/>
      <c r="B31" s="22">
        <v>346.9</v>
      </c>
      <c r="C31" s="18" t="s">
        <v>96</v>
      </c>
      <c r="D31" s="47">
        <v>23177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23177</v>
      </c>
      <c r="O31" s="48">
        <f t="shared" si="1"/>
        <v>17.348053892215567</v>
      </c>
      <c r="P31" s="9"/>
    </row>
    <row r="32" spans="1:16">
      <c r="A32" s="12"/>
      <c r="B32" s="22">
        <v>347.9</v>
      </c>
      <c r="C32" s="18" t="s">
        <v>97</v>
      </c>
      <c r="D32" s="47">
        <v>1222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1222</v>
      </c>
      <c r="O32" s="48">
        <f t="shared" si="1"/>
        <v>0.91467065868263475</v>
      </c>
      <c r="P32" s="9"/>
    </row>
    <row r="33" spans="1:119" ht="15.75">
      <c r="A33" s="26" t="s">
        <v>60</v>
      </c>
      <c r="B33" s="27"/>
      <c r="C33" s="28"/>
      <c r="D33" s="29">
        <f t="shared" ref="D33:M33" si="8">SUM(D34:D34)</f>
        <v>560</v>
      </c>
      <c r="E33" s="29">
        <f t="shared" si="8"/>
        <v>0</v>
      </c>
      <c r="F33" s="29">
        <f t="shared" si="8"/>
        <v>0</v>
      </c>
      <c r="G33" s="29">
        <f t="shared" si="8"/>
        <v>0</v>
      </c>
      <c r="H33" s="29">
        <f t="shared" si="8"/>
        <v>0</v>
      </c>
      <c r="I33" s="29">
        <f t="shared" si="8"/>
        <v>0</v>
      </c>
      <c r="J33" s="29">
        <f t="shared" si="8"/>
        <v>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6"/>
        <v>560</v>
      </c>
      <c r="O33" s="41">
        <f t="shared" si="1"/>
        <v>0.41916167664670656</v>
      </c>
      <c r="P33" s="10"/>
    </row>
    <row r="34" spans="1:119">
      <c r="A34" s="43"/>
      <c r="B34" s="44">
        <v>351.5</v>
      </c>
      <c r="C34" s="45" t="s">
        <v>61</v>
      </c>
      <c r="D34" s="47">
        <v>560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560</v>
      </c>
      <c r="O34" s="48">
        <f t="shared" si="1"/>
        <v>0.41916167664670656</v>
      </c>
      <c r="P34" s="9"/>
    </row>
    <row r="35" spans="1:119" ht="15.75">
      <c r="A35" s="26" t="s">
        <v>3</v>
      </c>
      <c r="B35" s="27"/>
      <c r="C35" s="28"/>
      <c r="D35" s="29">
        <f t="shared" ref="D35:M35" si="9">SUM(D36:D40)</f>
        <v>27128</v>
      </c>
      <c r="E35" s="29">
        <f t="shared" si="9"/>
        <v>2113</v>
      </c>
      <c r="F35" s="29">
        <f t="shared" si="9"/>
        <v>0</v>
      </c>
      <c r="G35" s="29">
        <f t="shared" si="9"/>
        <v>0</v>
      </c>
      <c r="H35" s="29">
        <f t="shared" si="9"/>
        <v>0</v>
      </c>
      <c r="I35" s="29">
        <f t="shared" si="9"/>
        <v>14742</v>
      </c>
      <c r="J35" s="29">
        <f t="shared" si="9"/>
        <v>0</v>
      </c>
      <c r="K35" s="29">
        <f t="shared" si="9"/>
        <v>35161</v>
      </c>
      <c r="L35" s="29">
        <f t="shared" si="9"/>
        <v>0</v>
      </c>
      <c r="M35" s="29">
        <f t="shared" si="9"/>
        <v>241480</v>
      </c>
      <c r="N35" s="29">
        <f t="shared" si="6"/>
        <v>320624</v>
      </c>
      <c r="O35" s="41">
        <f t="shared" si="1"/>
        <v>239.9880239520958</v>
      </c>
      <c r="P35" s="10"/>
    </row>
    <row r="36" spans="1:119">
      <c r="A36" s="12"/>
      <c r="B36" s="22">
        <v>361.1</v>
      </c>
      <c r="C36" s="18" t="s">
        <v>39</v>
      </c>
      <c r="D36" s="47">
        <v>3569</v>
      </c>
      <c r="E36" s="47">
        <v>121</v>
      </c>
      <c r="F36" s="47">
        <v>0</v>
      </c>
      <c r="G36" s="47">
        <v>0</v>
      </c>
      <c r="H36" s="47">
        <v>0</v>
      </c>
      <c r="I36" s="47">
        <v>1242</v>
      </c>
      <c r="J36" s="47">
        <v>0</v>
      </c>
      <c r="K36" s="47">
        <v>0</v>
      </c>
      <c r="L36" s="47">
        <v>0</v>
      </c>
      <c r="M36" s="47">
        <v>360</v>
      </c>
      <c r="N36" s="47">
        <f t="shared" si="6"/>
        <v>5292</v>
      </c>
      <c r="O36" s="48">
        <f t="shared" si="1"/>
        <v>3.9610778443113772</v>
      </c>
      <c r="P36" s="9"/>
    </row>
    <row r="37" spans="1:119">
      <c r="A37" s="12"/>
      <c r="B37" s="22">
        <v>361.3</v>
      </c>
      <c r="C37" s="18" t="s">
        <v>40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27379</v>
      </c>
      <c r="L37" s="47">
        <v>0</v>
      </c>
      <c r="M37" s="47">
        <v>0</v>
      </c>
      <c r="N37" s="47">
        <f t="shared" si="6"/>
        <v>27379</v>
      </c>
      <c r="O37" s="48">
        <f t="shared" si="1"/>
        <v>20.493263473053894</v>
      </c>
      <c r="P37" s="9"/>
    </row>
    <row r="38" spans="1:119">
      <c r="A38" s="12"/>
      <c r="B38" s="22">
        <v>362</v>
      </c>
      <c r="C38" s="18" t="s">
        <v>41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13490</v>
      </c>
      <c r="J38" s="47">
        <v>0</v>
      </c>
      <c r="K38" s="47">
        <v>0</v>
      </c>
      <c r="L38" s="47">
        <v>0</v>
      </c>
      <c r="M38" s="47">
        <v>216437</v>
      </c>
      <c r="N38" s="47">
        <f t="shared" si="6"/>
        <v>229927</v>
      </c>
      <c r="O38" s="48">
        <f t="shared" si="1"/>
        <v>172.1010479041916</v>
      </c>
      <c r="P38" s="9"/>
    </row>
    <row r="39" spans="1:119">
      <c r="A39" s="12"/>
      <c r="B39" s="22">
        <v>368</v>
      </c>
      <c r="C39" s="18" t="s">
        <v>43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7782</v>
      </c>
      <c r="L39" s="47">
        <v>0</v>
      </c>
      <c r="M39" s="47">
        <v>0</v>
      </c>
      <c r="N39" s="47">
        <f t="shared" si="6"/>
        <v>7782</v>
      </c>
      <c r="O39" s="48">
        <f t="shared" si="1"/>
        <v>5.8248502994011977</v>
      </c>
      <c r="P39" s="9"/>
    </row>
    <row r="40" spans="1:119">
      <c r="A40" s="12"/>
      <c r="B40" s="22">
        <v>369.9</v>
      </c>
      <c r="C40" s="18" t="s">
        <v>44</v>
      </c>
      <c r="D40" s="47">
        <v>23559</v>
      </c>
      <c r="E40" s="47">
        <v>1992</v>
      </c>
      <c r="F40" s="47">
        <v>0</v>
      </c>
      <c r="G40" s="47">
        <v>0</v>
      </c>
      <c r="H40" s="47">
        <v>0</v>
      </c>
      <c r="I40" s="47">
        <v>10</v>
      </c>
      <c r="J40" s="47">
        <v>0</v>
      </c>
      <c r="K40" s="47">
        <v>0</v>
      </c>
      <c r="L40" s="47">
        <v>0</v>
      </c>
      <c r="M40" s="47">
        <v>24683</v>
      </c>
      <c r="N40" s="47">
        <f t="shared" si="6"/>
        <v>50244</v>
      </c>
      <c r="O40" s="48">
        <f t="shared" si="1"/>
        <v>37.607784431137723</v>
      </c>
      <c r="P40" s="9"/>
    </row>
    <row r="41" spans="1:119" ht="15.75">
      <c r="A41" s="26" t="s">
        <v>31</v>
      </c>
      <c r="B41" s="27"/>
      <c r="C41" s="28"/>
      <c r="D41" s="29">
        <f t="shared" ref="D41:M41" si="10">SUM(D42:D42)</f>
        <v>0</v>
      </c>
      <c r="E41" s="29">
        <f t="shared" si="10"/>
        <v>2650</v>
      </c>
      <c r="F41" s="29">
        <f t="shared" si="10"/>
        <v>0</v>
      </c>
      <c r="G41" s="29">
        <f t="shared" si="10"/>
        <v>0</v>
      </c>
      <c r="H41" s="29">
        <f t="shared" si="10"/>
        <v>0</v>
      </c>
      <c r="I41" s="29">
        <f t="shared" si="10"/>
        <v>0</v>
      </c>
      <c r="J41" s="29">
        <f t="shared" si="10"/>
        <v>0</v>
      </c>
      <c r="K41" s="29">
        <f t="shared" si="10"/>
        <v>0</v>
      </c>
      <c r="L41" s="29">
        <f t="shared" si="10"/>
        <v>0</v>
      </c>
      <c r="M41" s="29">
        <f t="shared" si="10"/>
        <v>0</v>
      </c>
      <c r="N41" s="29">
        <f t="shared" si="6"/>
        <v>2650</v>
      </c>
      <c r="O41" s="41">
        <f t="shared" si="1"/>
        <v>1.9835329341317365</v>
      </c>
      <c r="P41" s="9"/>
    </row>
    <row r="42" spans="1:119" ht="15.75" thickBot="1">
      <c r="A42" s="12"/>
      <c r="B42" s="22">
        <v>381</v>
      </c>
      <c r="C42" s="18" t="s">
        <v>45</v>
      </c>
      <c r="D42" s="47">
        <v>0</v>
      </c>
      <c r="E42" s="47">
        <v>2650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2650</v>
      </c>
      <c r="O42" s="48">
        <f t="shared" si="1"/>
        <v>1.9835329341317365</v>
      </c>
      <c r="P42" s="9"/>
    </row>
    <row r="43" spans="1:119" ht="16.5" thickBot="1">
      <c r="A43" s="13" t="s">
        <v>37</v>
      </c>
      <c r="B43" s="20"/>
      <c r="C43" s="19"/>
      <c r="D43" s="14">
        <f t="shared" ref="D43:M43" si="11">SUM(D5,D13,D16,D27,D33,D35,D41)</f>
        <v>1424770</v>
      </c>
      <c r="E43" s="14">
        <f t="shared" si="11"/>
        <v>28829</v>
      </c>
      <c r="F43" s="14">
        <f t="shared" si="11"/>
        <v>0</v>
      </c>
      <c r="G43" s="14">
        <f t="shared" si="11"/>
        <v>0</v>
      </c>
      <c r="H43" s="14">
        <f t="shared" si="11"/>
        <v>0</v>
      </c>
      <c r="I43" s="14">
        <f t="shared" si="11"/>
        <v>26374</v>
      </c>
      <c r="J43" s="14">
        <f t="shared" si="11"/>
        <v>0</v>
      </c>
      <c r="K43" s="14">
        <f t="shared" si="11"/>
        <v>35161</v>
      </c>
      <c r="L43" s="14">
        <f t="shared" si="11"/>
        <v>0</v>
      </c>
      <c r="M43" s="14">
        <f t="shared" si="11"/>
        <v>711679</v>
      </c>
      <c r="N43" s="14">
        <f t="shared" si="6"/>
        <v>2226813</v>
      </c>
      <c r="O43" s="35">
        <f t="shared" si="1"/>
        <v>1666.7761976047905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5"/>
      <c r="B44" s="17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46"/>
    </row>
    <row r="45" spans="1:119">
      <c r="A45" s="36"/>
      <c r="B45" s="37"/>
      <c r="C45" s="37"/>
      <c r="D45" s="38"/>
      <c r="E45" s="38"/>
      <c r="F45" s="38"/>
      <c r="G45" s="38"/>
      <c r="H45" s="38"/>
      <c r="I45" s="38"/>
      <c r="J45" s="38"/>
      <c r="K45" s="38"/>
      <c r="L45" s="119" t="s">
        <v>98</v>
      </c>
      <c r="M45" s="119"/>
      <c r="N45" s="119"/>
      <c r="O45" s="39">
        <v>1336</v>
      </c>
    </row>
    <row r="46" spans="1:119">
      <c r="A46" s="120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8"/>
    </row>
    <row r="47" spans="1:119" ht="15.75" customHeight="1" thickBot="1">
      <c r="A47" s="121" t="s">
        <v>71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1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72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SUM(D6:D11)</f>
        <v>569897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569897</v>
      </c>
      <c r="O5" s="30">
        <f t="shared" ref="O5:O40" si="2">(N5/O$42)</f>
        <v>426.56961077844312</v>
      </c>
      <c r="P5" s="6"/>
    </row>
    <row r="6" spans="1:133">
      <c r="A6" s="12"/>
      <c r="B6" s="22">
        <v>311</v>
      </c>
      <c r="C6" s="18" t="s">
        <v>2</v>
      </c>
      <c r="D6" s="47">
        <v>124293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124293</v>
      </c>
      <c r="O6" s="48">
        <f t="shared" si="2"/>
        <v>93.033682634730539</v>
      </c>
      <c r="P6" s="9"/>
    </row>
    <row r="7" spans="1:133">
      <c r="A7" s="12"/>
      <c r="B7" s="22">
        <v>312.10000000000002</v>
      </c>
      <c r="C7" s="18" t="s">
        <v>10</v>
      </c>
      <c r="D7" s="47">
        <v>73277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73277</v>
      </c>
      <c r="O7" s="48">
        <f t="shared" si="2"/>
        <v>54.848053892215567</v>
      </c>
      <c r="P7" s="9"/>
    </row>
    <row r="8" spans="1:133">
      <c r="A8" s="12"/>
      <c r="B8" s="22">
        <v>312.60000000000002</v>
      </c>
      <c r="C8" s="18" t="s">
        <v>11</v>
      </c>
      <c r="D8" s="47">
        <v>174146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174146</v>
      </c>
      <c r="O8" s="48">
        <f t="shared" si="2"/>
        <v>130.34880239520959</v>
      </c>
      <c r="P8" s="9"/>
    </row>
    <row r="9" spans="1:133">
      <c r="A9" s="12"/>
      <c r="B9" s="22">
        <v>314.10000000000002</v>
      </c>
      <c r="C9" s="18" t="s">
        <v>12</v>
      </c>
      <c r="D9" s="47">
        <v>87510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87510</v>
      </c>
      <c r="O9" s="48">
        <f t="shared" si="2"/>
        <v>65.501497005988028</v>
      </c>
      <c r="P9" s="9"/>
    </row>
    <row r="10" spans="1:133">
      <c r="A10" s="12"/>
      <c r="B10" s="22">
        <v>314.3</v>
      </c>
      <c r="C10" s="18" t="s">
        <v>13</v>
      </c>
      <c r="D10" s="47">
        <v>33537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33537</v>
      </c>
      <c r="O10" s="48">
        <f t="shared" si="2"/>
        <v>25.102544910179642</v>
      </c>
      <c r="P10" s="9"/>
    </row>
    <row r="11" spans="1:133">
      <c r="A11" s="12"/>
      <c r="B11" s="22">
        <v>315</v>
      </c>
      <c r="C11" s="18" t="s">
        <v>64</v>
      </c>
      <c r="D11" s="47">
        <v>77134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77134</v>
      </c>
      <c r="O11" s="48">
        <f t="shared" si="2"/>
        <v>57.735029940119759</v>
      </c>
      <c r="P11" s="9"/>
    </row>
    <row r="12" spans="1:133" ht="15.75">
      <c r="A12" s="26" t="s">
        <v>56</v>
      </c>
      <c r="B12" s="27"/>
      <c r="C12" s="28"/>
      <c r="D12" s="29">
        <f t="shared" ref="D12:M12" si="3">SUM(D13:D13)</f>
        <v>1386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1386</v>
      </c>
      <c r="O12" s="41">
        <f t="shared" si="2"/>
        <v>1.0374251497005988</v>
      </c>
      <c r="P12" s="10"/>
    </row>
    <row r="13" spans="1:133">
      <c r="A13" s="12"/>
      <c r="B13" s="22">
        <v>322</v>
      </c>
      <c r="C13" s="18" t="s">
        <v>57</v>
      </c>
      <c r="D13" s="47">
        <v>1386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1386</v>
      </c>
      <c r="O13" s="48">
        <f t="shared" si="2"/>
        <v>1.0374251497005988</v>
      </c>
      <c r="P13" s="9"/>
    </row>
    <row r="14" spans="1:133" ht="15.75">
      <c r="A14" s="26" t="s">
        <v>16</v>
      </c>
      <c r="B14" s="27"/>
      <c r="C14" s="28"/>
      <c r="D14" s="29">
        <f t="shared" ref="D14:M14" si="4">SUM(D15:D24)</f>
        <v>251664</v>
      </c>
      <c r="E14" s="29">
        <f t="shared" si="4"/>
        <v>26558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236274</v>
      </c>
      <c r="N14" s="40">
        <f t="shared" si="1"/>
        <v>514496</v>
      </c>
      <c r="O14" s="41">
        <f t="shared" si="2"/>
        <v>385.10179640718565</v>
      </c>
      <c r="P14" s="10"/>
    </row>
    <row r="15" spans="1:133">
      <c r="A15" s="12"/>
      <c r="B15" s="22">
        <v>331.5</v>
      </c>
      <c r="C15" s="18" t="s">
        <v>73</v>
      </c>
      <c r="D15" s="47">
        <v>8939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8939</v>
      </c>
      <c r="O15" s="48">
        <f t="shared" si="2"/>
        <v>6.6908682634730541</v>
      </c>
      <c r="P15" s="9"/>
    </row>
    <row r="16" spans="1:133">
      <c r="A16" s="12"/>
      <c r="B16" s="22">
        <v>334.35</v>
      </c>
      <c r="C16" s="18" t="s">
        <v>74</v>
      </c>
      <c r="D16" s="47">
        <v>60000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60000</v>
      </c>
      <c r="O16" s="48">
        <f t="shared" si="2"/>
        <v>44.91017964071856</v>
      </c>
      <c r="P16" s="9"/>
    </row>
    <row r="17" spans="1:16">
      <c r="A17" s="12"/>
      <c r="B17" s="22">
        <v>334.41</v>
      </c>
      <c r="C17" s="18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236274</v>
      </c>
      <c r="N17" s="47">
        <f t="shared" ref="N17:N23" si="5">SUM(D17:M17)</f>
        <v>236274</v>
      </c>
      <c r="O17" s="48">
        <f t="shared" si="2"/>
        <v>176.85179640718562</v>
      </c>
      <c r="P17" s="9"/>
    </row>
    <row r="18" spans="1:16">
      <c r="A18" s="12"/>
      <c r="B18" s="22">
        <v>334.49</v>
      </c>
      <c r="C18" s="18" t="s">
        <v>18</v>
      </c>
      <c r="D18" s="47">
        <v>66131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66131</v>
      </c>
      <c r="O18" s="48">
        <f t="shared" si="2"/>
        <v>49.499251497005986</v>
      </c>
      <c r="P18" s="9"/>
    </row>
    <row r="19" spans="1:16">
      <c r="A19" s="12"/>
      <c r="B19" s="22">
        <v>335.12</v>
      </c>
      <c r="C19" s="18" t="s">
        <v>19</v>
      </c>
      <c r="D19" s="47">
        <v>48012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48012</v>
      </c>
      <c r="O19" s="48">
        <f t="shared" si="2"/>
        <v>35.937125748502993</v>
      </c>
      <c r="P19" s="9"/>
    </row>
    <row r="20" spans="1:16">
      <c r="A20" s="12"/>
      <c r="B20" s="22">
        <v>335.14</v>
      </c>
      <c r="C20" s="18" t="s">
        <v>20</v>
      </c>
      <c r="D20" s="47">
        <v>1643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1643</v>
      </c>
      <c r="O20" s="48">
        <f t="shared" si="2"/>
        <v>1.2297904191616766</v>
      </c>
      <c r="P20" s="9"/>
    </row>
    <row r="21" spans="1:16">
      <c r="A21" s="12"/>
      <c r="B21" s="22">
        <v>335.15</v>
      </c>
      <c r="C21" s="18" t="s">
        <v>21</v>
      </c>
      <c r="D21" s="47">
        <v>983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983</v>
      </c>
      <c r="O21" s="48">
        <f t="shared" si="2"/>
        <v>0.7357784431137725</v>
      </c>
      <c r="P21" s="9"/>
    </row>
    <row r="22" spans="1:16">
      <c r="A22" s="12"/>
      <c r="B22" s="22">
        <v>335.18</v>
      </c>
      <c r="C22" s="18" t="s">
        <v>22</v>
      </c>
      <c r="D22" s="47">
        <v>61081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61081</v>
      </c>
      <c r="O22" s="48">
        <f t="shared" si="2"/>
        <v>45.719311377245511</v>
      </c>
      <c r="P22" s="9"/>
    </row>
    <row r="23" spans="1:16">
      <c r="A23" s="12"/>
      <c r="B23" s="22">
        <v>335.9</v>
      </c>
      <c r="C23" s="18" t="s">
        <v>75</v>
      </c>
      <c r="D23" s="47">
        <v>4875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4875</v>
      </c>
      <c r="O23" s="48">
        <f t="shared" si="2"/>
        <v>3.6489520958083834</v>
      </c>
      <c r="P23" s="9"/>
    </row>
    <row r="24" spans="1:16">
      <c r="A24" s="12"/>
      <c r="B24" s="22">
        <v>337.5</v>
      </c>
      <c r="C24" s="18" t="s">
        <v>67</v>
      </c>
      <c r="D24" s="47">
        <v>0</v>
      </c>
      <c r="E24" s="47">
        <v>26558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0" si="6">SUM(D24:M24)</f>
        <v>26558</v>
      </c>
      <c r="O24" s="48">
        <f t="shared" si="2"/>
        <v>19.87874251497006</v>
      </c>
      <c r="P24" s="9"/>
    </row>
    <row r="25" spans="1:16" ht="15.75">
      <c r="A25" s="26" t="s">
        <v>30</v>
      </c>
      <c r="B25" s="27"/>
      <c r="C25" s="28"/>
      <c r="D25" s="29">
        <f t="shared" ref="D25:M25" si="7">SUM(D26:D29)</f>
        <v>28571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17270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350049</v>
      </c>
      <c r="N25" s="29">
        <f t="shared" si="6"/>
        <v>395890</v>
      </c>
      <c r="O25" s="41">
        <f t="shared" si="2"/>
        <v>296.32485029940119</v>
      </c>
      <c r="P25" s="10"/>
    </row>
    <row r="26" spans="1:16">
      <c r="A26" s="12"/>
      <c r="B26" s="22">
        <v>341.2</v>
      </c>
      <c r="C26" s="18" t="s">
        <v>32</v>
      </c>
      <c r="D26" s="47">
        <v>27159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27159</v>
      </c>
      <c r="O26" s="48">
        <f t="shared" si="2"/>
        <v>20.328592814371259</v>
      </c>
      <c r="P26" s="9"/>
    </row>
    <row r="27" spans="1:16">
      <c r="A27" s="12"/>
      <c r="B27" s="22">
        <v>342.5</v>
      </c>
      <c r="C27" s="18" t="s">
        <v>76</v>
      </c>
      <c r="D27" s="47">
        <v>1412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1412</v>
      </c>
      <c r="O27" s="48">
        <f t="shared" si="2"/>
        <v>1.0568862275449102</v>
      </c>
      <c r="P27" s="9"/>
    </row>
    <row r="28" spans="1:16">
      <c r="A28" s="12"/>
      <c r="B28" s="22">
        <v>343.8</v>
      </c>
      <c r="C28" s="18" t="s">
        <v>35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17270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17270</v>
      </c>
      <c r="O28" s="48">
        <f t="shared" si="2"/>
        <v>12.926646706586826</v>
      </c>
      <c r="P28" s="9"/>
    </row>
    <row r="29" spans="1:16">
      <c r="A29" s="12"/>
      <c r="B29" s="22">
        <v>344.1</v>
      </c>
      <c r="C29" s="18" t="s">
        <v>36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350049</v>
      </c>
      <c r="N29" s="47">
        <f t="shared" si="6"/>
        <v>350049</v>
      </c>
      <c r="O29" s="48">
        <f t="shared" si="2"/>
        <v>262.01272455089821</v>
      </c>
      <c r="P29" s="9"/>
    </row>
    <row r="30" spans="1:16" ht="15.75">
      <c r="A30" s="26" t="s">
        <v>60</v>
      </c>
      <c r="B30" s="27"/>
      <c r="C30" s="28"/>
      <c r="D30" s="29">
        <f t="shared" ref="D30:M30" si="8">SUM(D31:D31)</f>
        <v>573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6"/>
        <v>573</v>
      </c>
      <c r="O30" s="41">
        <f t="shared" si="2"/>
        <v>0.42889221556886226</v>
      </c>
      <c r="P30" s="10"/>
    </row>
    <row r="31" spans="1:16">
      <c r="A31" s="43"/>
      <c r="B31" s="44">
        <v>351.5</v>
      </c>
      <c r="C31" s="45" t="s">
        <v>61</v>
      </c>
      <c r="D31" s="47">
        <v>573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573</v>
      </c>
      <c r="O31" s="48">
        <f t="shared" si="2"/>
        <v>0.42889221556886226</v>
      </c>
      <c r="P31" s="9"/>
    </row>
    <row r="32" spans="1:16" ht="15.75">
      <c r="A32" s="26" t="s">
        <v>3</v>
      </c>
      <c r="B32" s="27"/>
      <c r="C32" s="28"/>
      <c r="D32" s="29">
        <f t="shared" ref="D32:M32" si="9">SUM(D33:D37)</f>
        <v>22441</v>
      </c>
      <c r="E32" s="29">
        <f t="shared" si="9"/>
        <v>201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16183</v>
      </c>
      <c r="J32" s="29">
        <f t="shared" si="9"/>
        <v>0</v>
      </c>
      <c r="K32" s="29">
        <f t="shared" si="9"/>
        <v>46411</v>
      </c>
      <c r="L32" s="29">
        <f t="shared" si="9"/>
        <v>0</v>
      </c>
      <c r="M32" s="29">
        <f t="shared" si="9"/>
        <v>250543</v>
      </c>
      <c r="N32" s="29">
        <f t="shared" si="6"/>
        <v>335779</v>
      </c>
      <c r="O32" s="41">
        <f t="shared" si="2"/>
        <v>251.33158682634732</v>
      </c>
      <c r="P32" s="10"/>
    </row>
    <row r="33" spans="1:119">
      <c r="A33" s="12"/>
      <c r="B33" s="22">
        <v>361.1</v>
      </c>
      <c r="C33" s="18" t="s">
        <v>39</v>
      </c>
      <c r="D33" s="47">
        <v>5435</v>
      </c>
      <c r="E33" s="47">
        <v>0</v>
      </c>
      <c r="F33" s="47">
        <v>0</v>
      </c>
      <c r="G33" s="47">
        <v>0</v>
      </c>
      <c r="H33" s="47">
        <v>0</v>
      </c>
      <c r="I33" s="47">
        <v>1569</v>
      </c>
      <c r="J33" s="47">
        <v>0</v>
      </c>
      <c r="K33" s="47">
        <v>0</v>
      </c>
      <c r="L33" s="47">
        <v>0</v>
      </c>
      <c r="M33" s="47">
        <v>1148</v>
      </c>
      <c r="N33" s="47">
        <f t="shared" si="6"/>
        <v>8152</v>
      </c>
      <c r="O33" s="48">
        <f t="shared" si="2"/>
        <v>6.1017964071856285</v>
      </c>
      <c r="P33" s="9"/>
    </row>
    <row r="34" spans="1:119">
      <c r="A34" s="12"/>
      <c r="B34" s="22">
        <v>361.3</v>
      </c>
      <c r="C34" s="18" t="s">
        <v>40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34185</v>
      </c>
      <c r="L34" s="47">
        <v>0</v>
      </c>
      <c r="M34" s="47">
        <v>0</v>
      </c>
      <c r="N34" s="47">
        <f t="shared" si="6"/>
        <v>34185</v>
      </c>
      <c r="O34" s="48">
        <f t="shared" si="2"/>
        <v>25.587574850299401</v>
      </c>
      <c r="P34" s="9"/>
    </row>
    <row r="35" spans="1:119">
      <c r="A35" s="12"/>
      <c r="B35" s="22">
        <v>362</v>
      </c>
      <c r="C35" s="18" t="s">
        <v>41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14614</v>
      </c>
      <c r="J35" s="47">
        <v>0</v>
      </c>
      <c r="K35" s="47">
        <v>0</v>
      </c>
      <c r="L35" s="47">
        <v>0</v>
      </c>
      <c r="M35" s="47">
        <v>221734</v>
      </c>
      <c r="N35" s="47">
        <f t="shared" si="6"/>
        <v>236348</v>
      </c>
      <c r="O35" s="48">
        <f t="shared" si="2"/>
        <v>176.90718562874252</v>
      </c>
      <c r="P35" s="9"/>
    </row>
    <row r="36" spans="1:119">
      <c r="A36" s="12"/>
      <c r="B36" s="22">
        <v>368</v>
      </c>
      <c r="C36" s="18" t="s">
        <v>43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12226</v>
      </c>
      <c r="L36" s="47">
        <v>0</v>
      </c>
      <c r="M36" s="47">
        <v>0</v>
      </c>
      <c r="N36" s="47">
        <f t="shared" si="6"/>
        <v>12226</v>
      </c>
      <c r="O36" s="48">
        <f t="shared" si="2"/>
        <v>9.1511976047904184</v>
      </c>
      <c r="P36" s="9"/>
    </row>
    <row r="37" spans="1:119">
      <c r="A37" s="12"/>
      <c r="B37" s="22">
        <v>369.9</v>
      </c>
      <c r="C37" s="18" t="s">
        <v>44</v>
      </c>
      <c r="D37" s="47">
        <v>17006</v>
      </c>
      <c r="E37" s="47">
        <v>201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27661</v>
      </c>
      <c r="N37" s="47">
        <f t="shared" si="6"/>
        <v>44868</v>
      </c>
      <c r="O37" s="48">
        <f t="shared" si="2"/>
        <v>33.58383233532934</v>
      </c>
      <c r="P37" s="9"/>
    </row>
    <row r="38" spans="1:119" ht="15.75">
      <c r="A38" s="26" t="s">
        <v>31</v>
      </c>
      <c r="B38" s="27"/>
      <c r="C38" s="28"/>
      <c r="D38" s="29">
        <f t="shared" ref="D38:M38" si="10">SUM(D39:D39)</f>
        <v>0</v>
      </c>
      <c r="E38" s="29">
        <f t="shared" si="10"/>
        <v>3391</v>
      </c>
      <c r="F38" s="29">
        <f t="shared" si="10"/>
        <v>0</v>
      </c>
      <c r="G38" s="29">
        <f t="shared" si="10"/>
        <v>0</v>
      </c>
      <c r="H38" s="29">
        <f t="shared" si="10"/>
        <v>0</v>
      </c>
      <c r="I38" s="29">
        <f t="shared" si="10"/>
        <v>0</v>
      </c>
      <c r="J38" s="29">
        <f t="shared" si="10"/>
        <v>0</v>
      </c>
      <c r="K38" s="29">
        <f t="shared" si="10"/>
        <v>0</v>
      </c>
      <c r="L38" s="29">
        <f t="shared" si="10"/>
        <v>0</v>
      </c>
      <c r="M38" s="29">
        <f t="shared" si="10"/>
        <v>0</v>
      </c>
      <c r="N38" s="29">
        <f t="shared" si="6"/>
        <v>3391</v>
      </c>
      <c r="O38" s="41">
        <f t="shared" si="2"/>
        <v>2.5381736526946108</v>
      </c>
      <c r="P38" s="9"/>
    </row>
    <row r="39" spans="1:119" ht="15.75" thickBot="1">
      <c r="A39" s="12"/>
      <c r="B39" s="22">
        <v>381</v>
      </c>
      <c r="C39" s="18" t="s">
        <v>45</v>
      </c>
      <c r="D39" s="47">
        <v>0</v>
      </c>
      <c r="E39" s="47">
        <v>3391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3391</v>
      </c>
      <c r="O39" s="48">
        <f t="shared" si="2"/>
        <v>2.5381736526946108</v>
      </c>
      <c r="P39" s="9"/>
    </row>
    <row r="40" spans="1:119" ht="16.5" thickBot="1">
      <c r="A40" s="13" t="s">
        <v>37</v>
      </c>
      <c r="B40" s="20"/>
      <c r="C40" s="19"/>
      <c r="D40" s="14">
        <f t="shared" ref="D40:M40" si="11">SUM(D5,D12,D14,D25,D30,D32,D38)</f>
        <v>874532</v>
      </c>
      <c r="E40" s="14">
        <f t="shared" si="11"/>
        <v>30150</v>
      </c>
      <c r="F40" s="14">
        <f t="shared" si="11"/>
        <v>0</v>
      </c>
      <c r="G40" s="14">
        <f t="shared" si="11"/>
        <v>0</v>
      </c>
      <c r="H40" s="14">
        <f t="shared" si="11"/>
        <v>0</v>
      </c>
      <c r="I40" s="14">
        <f t="shared" si="11"/>
        <v>33453</v>
      </c>
      <c r="J40" s="14">
        <f t="shared" si="11"/>
        <v>0</v>
      </c>
      <c r="K40" s="14">
        <f t="shared" si="11"/>
        <v>46411</v>
      </c>
      <c r="L40" s="14">
        <f t="shared" si="11"/>
        <v>0</v>
      </c>
      <c r="M40" s="14">
        <f t="shared" si="11"/>
        <v>836866</v>
      </c>
      <c r="N40" s="14">
        <f t="shared" si="6"/>
        <v>1821412</v>
      </c>
      <c r="O40" s="35">
        <f t="shared" si="2"/>
        <v>1363.3323353293413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6"/>
    </row>
    <row r="42" spans="1:119">
      <c r="A42" s="36"/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119" t="s">
        <v>77</v>
      </c>
      <c r="M42" s="119"/>
      <c r="N42" s="119"/>
      <c r="O42" s="39">
        <v>1336</v>
      </c>
    </row>
    <row r="43" spans="1:119">
      <c r="A43" s="120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8"/>
    </row>
    <row r="44" spans="1:119" ht="15.75" customHeight="1" thickBot="1">
      <c r="A44" s="121" t="s">
        <v>71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63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568440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568440</v>
      </c>
      <c r="O5" s="30">
        <f t="shared" ref="O5:O44" si="1">(N5/O$46)</f>
        <v>424.84304932735427</v>
      </c>
      <c r="P5" s="6"/>
    </row>
    <row r="6" spans="1:133">
      <c r="A6" s="12"/>
      <c r="B6" s="22">
        <v>311</v>
      </c>
      <c r="C6" s="18" t="s">
        <v>2</v>
      </c>
      <c r="D6" s="47">
        <v>126524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126524</v>
      </c>
      <c r="O6" s="48">
        <f t="shared" si="1"/>
        <v>94.562032884902834</v>
      </c>
      <c r="P6" s="9"/>
    </row>
    <row r="7" spans="1:133">
      <c r="A7" s="12"/>
      <c r="B7" s="22">
        <v>312.10000000000002</v>
      </c>
      <c r="C7" s="18" t="s">
        <v>10</v>
      </c>
      <c r="D7" s="47">
        <v>86730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86730</v>
      </c>
      <c r="O7" s="48">
        <f t="shared" si="1"/>
        <v>64.820627802690581</v>
      </c>
      <c r="P7" s="9"/>
    </row>
    <row r="8" spans="1:133">
      <c r="A8" s="12"/>
      <c r="B8" s="22">
        <v>312.60000000000002</v>
      </c>
      <c r="C8" s="18" t="s">
        <v>11</v>
      </c>
      <c r="D8" s="47">
        <v>166946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166946</v>
      </c>
      <c r="O8" s="48">
        <f t="shared" si="1"/>
        <v>124.7727952167414</v>
      </c>
      <c r="P8" s="9"/>
    </row>
    <row r="9" spans="1:133">
      <c r="A9" s="12"/>
      <c r="B9" s="22">
        <v>314.10000000000002</v>
      </c>
      <c r="C9" s="18" t="s">
        <v>12</v>
      </c>
      <c r="D9" s="47">
        <v>93886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93886</v>
      </c>
      <c r="O9" s="48">
        <f t="shared" si="1"/>
        <v>70.168908819133037</v>
      </c>
      <c r="P9" s="9"/>
    </row>
    <row r="10" spans="1:133">
      <c r="A10" s="12"/>
      <c r="B10" s="22">
        <v>314.3</v>
      </c>
      <c r="C10" s="18" t="s">
        <v>13</v>
      </c>
      <c r="D10" s="47">
        <v>34487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34487</v>
      </c>
      <c r="O10" s="48">
        <f t="shared" si="1"/>
        <v>25.775037369207773</v>
      </c>
      <c r="P10" s="9"/>
    </row>
    <row r="11" spans="1:133">
      <c r="A11" s="12"/>
      <c r="B11" s="22">
        <v>314.89999999999998</v>
      </c>
      <c r="C11" s="18" t="s">
        <v>15</v>
      </c>
      <c r="D11" s="47">
        <v>3445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3445</v>
      </c>
      <c r="O11" s="48">
        <f t="shared" si="1"/>
        <v>2.5747384155455904</v>
      </c>
      <c r="P11" s="9"/>
    </row>
    <row r="12" spans="1:133">
      <c r="A12" s="12"/>
      <c r="B12" s="22">
        <v>315</v>
      </c>
      <c r="C12" s="18" t="s">
        <v>64</v>
      </c>
      <c r="D12" s="47">
        <v>56422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56422</v>
      </c>
      <c r="O12" s="48">
        <f t="shared" si="1"/>
        <v>42.168908819133037</v>
      </c>
      <c r="P12" s="9"/>
    </row>
    <row r="13" spans="1:133" ht="15.75">
      <c r="A13" s="26" t="s">
        <v>56</v>
      </c>
      <c r="B13" s="27"/>
      <c r="C13" s="28"/>
      <c r="D13" s="29">
        <f t="shared" ref="D13:M13" si="3">SUM(D14:D15)</f>
        <v>14814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14814</v>
      </c>
      <c r="O13" s="41">
        <f t="shared" si="1"/>
        <v>11.071748878923767</v>
      </c>
      <c r="P13" s="10"/>
    </row>
    <row r="14" spans="1:133">
      <c r="A14" s="12"/>
      <c r="B14" s="22">
        <v>322</v>
      </c>
      <c r="C14" s="18" t="s">
        <v>57</v>
      </c>
      <c r="D14" s="47">
        <v>5984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5984</v>
      </c>
      <c r="O14" s="48">
        <f t="shared" si="1"/>
        <v>4.4723467862481314</v>
      </c>
      <c r="P14" s="9"/>
    </row>
    <row r="15" spans="1:133">
      <c r="A15" s="12"/>
      <c r="B15" s="22">
        <v>367</v>
      </c>
      <c r="C15" s="18" t="s">
        <v>42</v>
      </c>
      <c r="D15" s="47">
        <v>8830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8830</v>
      </c>
      <c r="O15" s="48">
        <f t="shared" si="1"/>
        <v>6.5994020926756356</v>
      </c>
      <c r="P15" s="9"/>
    </row>
    <row r="16" spans="1:133" ht="15.75">
      <c r="A16" s="26" t="s">
        <v>16</v>
      </c>
      <c r="B16" s="27"/>
      <c r="C16" s="28"/>
      <c r="D16" s="29">
        <f t="shared" ref="D16:M16" si="4">SUM(D17:D25)</f>
        <v>198691</v>
      </c>
      <c r="E16" s="29">
        <f t="shared" si="4"/>
        <v>34178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1959035</v>
      </c>
      <c r="N16" s="40">
        <f>SUM(D16:M16)</f>
        <v>2191904</v>
      </c>
      <c r="O16" s="41">
        <f t="shared" si="1"/>
        <v>1638.1943198804186</v>
      </c>
      <c r="P16" s="10"/>
    </row>
    <row r="17" spans="1:16">
      <c r="A17" s="12"/>
      <c r="B17" s="22">
        <v>331.41</v>
      </c>
      <c r="C17" s="18" t="s">
        <v>65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1808593</v>
      </c>
      <c r="N17" s="47">
        <f>SUM(D17:M17)</f>
        <v>1808593</v>
      </c>
      <c r="O17" s="48">
        <f t="shared" si="1"/>
        <v>1351.7137518684603</v>
      </c>
      <c r="P17" s="9"/>
    </row>
    <row r="18" spans="1:16">
      <c r="A18" s="12"/>
      <c r="B18" s="22">
        <v>334.39</v>
      </c>
      <c r="C18" s="18" t="s">
        <v>66</v>
      </c>
      <c r="D18" s="47">
        <v>18000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18000</v>
      </c>
      <c r="O18" s="48">
        <f t="shared" si="1"/>
        <v>13.452914798206278</v>
      </c>
      <c r="P18" s="9"/>
    </row>
    <row r="19" spans="1:16">
      <c r="A19" s="12"/>
      <c r="B19" s="22">
        <v>334.41</v>
      </c>
      <c r="C19" s="18" t="s">
        <v>17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150442</v>
      </c>
      <c r="N19" s="47">
        <f t="shared" si="5"/>
        <v>150442</v>
      </c>
      <c r="O19" s="48">
        <f t="shared" si="1"/>
        <v>112.43796711509717</v>
      </c>
      <c r="P19" s="9"/>
    </row>
    <row r="20" spans="1:16">
      <c r="A20" s="12"/>
      <c r="B20" s="22">
        <v>334.49</v>
      </c>
      <c r="C20" s="18" t="s">
        <v>18</v>
      </c>
      <c r="D20" s="47">
        <v>63300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63300</v>
      </c>
      <c r="O20" s="48">
        <f t="shared" si="1"/>
        <v>47.309417040358746</v>
      </c>
      <c r="P20" s="9"/>
    </row>
    <row r="21" spans="1:16">
      <c r="A21" s="12"/>
      <c r="B21" s="22">
        <v>335.12</v>
      </c>
      <c r="C21" s="18" t="s">
        <v>19</v>
      </c>
      <c r="D21" s="47">
        <v>52360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52360</v>
      </c>
      <c r="O21" s="48">
        <f t="shared" si="1"/>
        <v>39.133034379671152</v>
      </c>
      <c r="P21" s="9"/>
    </row>
    <row r="22" spans="1:16">
      <c r="A22" s="12"/>
      <c r="B22" s="22">
        <v>335.14</v>
      </c>
      <c r="C22" s="18" t="s">
        <v>20</v>
      </c>
      <c r="D22" s="47">
        <v>1631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1631</v>
      </c>
      <c r="O22" s="48">
        <f t="shared" si="1"/>
        <v>1.2189835575485799</v>
      </c>
      <c r="P22" s="9"/>
    </row>
    <row r="23" spans="1:16">
      <c r="A23" s="12"/>
      <c r="B23" s="22">
        <v>335.15</v>
      </c>
      <c r="C23" s="18" t="s">
        <v>21</v>
      </c>
      <c r="D23" s="47">
        <v>862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862</v>
      </c>
      <c r="O23" s="48">
        <f t="shared" si="1"/>
        <v>0.64424514200298955</v>
      </c>
      <c r="P23" s="9"/>
    </row>
    <row r="24" spans="1:16">
      <c r="A24" s="12"/>
      <c r="B24" s="22">
        <v>335.18</v>
      </c>
      <c r="C24" s="18" t="s">
        <v>22</v>
      </c>
      <c r="D24" s="47">
        <v>62538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62538</v>
      </c>
      <c r="O24" s="48">
        <f t="shared" si="1"/>
        <v>46.739910313901348</v>
      </c>
      <c r="P24" s="9"/>
    </row>
    <row r="25" spans="1:16">
      <c r="A25" s="12"/>
      <c r="B25" s="22">
        <v>337.5</v>
      </c>
      <c r="C25" s="18" t="s">
        <v>67</v>
      </c>
      <c r="D25" s="47">
        <v>0</v>
      </c>
      <c r="E25" s="47">
        <v>34178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4" si="6">SUM(D25:M25)</f>
        <v>34178</v>
      </c>
      <c r="O25" s="48">
        <f t="shared" si="1"/>
        <v>25.544095665171898</v>
      </c>
      <c r="P25" s="9"/>
    </row>
    <row r="26" spans="1:16" ht="15.75">
      <c r="A26" s="26" t="s">
        <v>30</v>
      </c>
      <c r="B26" s="27"/>
      <c r="C26" s="28"/>
      <c r="D26" s="29">
        <f t="shared" ref="D26:M26" si="7">SUM(D27:D31)</f>
        <v>17408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27286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266417</v>
      </c>
      <c r="N26" s="29">
        <f t="shared" si="6"/>
        <v>311111</v>
      </c>
      <c r="O26" s="41">
        <f t="shared" si="1"/>
        <v>232.51943198804184</v>
      </c>
      <c r="P26" s="10"/>
    </row>
    <row r="27" spans="1:16">
      <c r="A27" s="12"/>
      <c r="B27" s="22">
        <v>341.2</v>
      </c>
      <c r="C27" s="18" t="s">
        <v>32</v>
      </c>
      <c r="D27" s="47">
        <v>14123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14123</v>
      </c>
      <c r="O27" s="48">
        <f t="shared" si="1"/>
        <v>10.555306427503737</v>
      </c>
      <c r="P27" s="9"/>
    </row>
    <row r="28" spans="1:16">
      <c r="A28" s="12"/>
      <c r="B28" s="22">
        <v>343.4</v>
      </c>
      <c r="C28" s="18" t="s">
        <v>34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15394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15394</v>
      </c>
      <c r="O28" s="48">
        <f t="shared" si="1"/>
        <v>11.505231689088191</v>
      </c>
      <c r="P28" s="9"/>
    </row>
    <row r="29" spans="1:16">
      <c r="A29" s="12"/>
      <c r="B29" s="22">
        <v>343.8</v>
      </c>
      <c r="C29" s="18" t="s">
        <v>35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11892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11892</v>
      </c>
      <c r="O29" s="48">
        <f t="shared" si="1"/>
        <v>8.8878923766816147</v>
      </c>
      <c r="P29" s="9"/>
    </row>
    <row r="30" spans="1:16">
      <c r="A30" s="12"/>
      <c r="B30" s="22">
        <v>344.1</v>
      </c>
      <c r="C30" s="18" t="s">
        <v>36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266417</v>
      </c>
      <c r="N30" s="47">
        <f t="shared" si="6"/>
        <v>266417</v>
      </c>
      <c r="O30" s="48">
        <f t="shared" si="1"/>
        <v>199.11584454409567</v>
      </c>
      <c r="P30" s="9"/>
    </row>
    <row r="31" spans="1:16">
      <c r="A31" s="12"/>
      <c r="B31" s="22">
        <v>349</v>
      </c>
      <c r="C31" s="18" t="s">
        <v>0</v>
      </c>
      <c r="D31" s="47">
        <v>3285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3285</v>
      </c>
      <c r="O31" s="48">
        <f t="shared" si="1"/>
        <v>2.4551569506726456</v>
      </c>
      <c r="P31" s="9"/>
    </row>
    <row r="32" spans="1:16" ht="15.75">
      <c r="A32" s="26" t="s">
        <v>60</v>
      </c>
      <c r="B32" s="27"/>
      <c r="C32" s="28"/>
      <c r="D32" s="29">
        <f t="shared" ref="D32:M32" si="8">SUM(D33:D33)</f>
        <v>1060</v>
      </c>
      <c r="E32" s="29">
        <f t="shared" si="8"/>
        <v>0</v>
      </c>
      <c r="F32" s="29">
        <f t="shared" si="8"/>
        <v>0</v>
      </c>
      <c r="G32" s="29">
        <f t="shared" si="8"/>
        <v>0</v>
      </c>
      <c r="H32" s="29">
        <f t="shared" si="8"/>
        <v>0</v>
      </c>
      <c r="I32" s="29">
        <f t="shared" si="8"/>
        <v>0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0</v>
      </c>
      <c r="N32" s="29">
        <f t="shared" si="6"/>
        <v>1060</v>
      </c>
      <c r="O32" s="41">
        <f t="shared" si="1"/>
        <v>0.79222720478325859</v>
      </c>
      <c r="P32" s="10"/>
    </row>
    <row r="33" spans="1:119">
      <c r="A33" s="43"/>
      <c r="B33" s="44">
        <v>351.5</v>
      </c>
      <c r="C33" s="45" t="s">
        <v>61</v>
      </c>
      <c r="D33" s="47">
        <v>1060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1060</v>
      </c>
      <c r="O33" s="48">
        <f t="shared" si="1"/>
        <v>0.79222720478325859</v>
      </c>
      <c r="P33" s="9"/>
    </row>
    <row r="34" spans="1:119" ht="15.75">
      <c r="A34" s="26" t="s">
        <v>3</v>
      </c>
      <c r="B34" s="27"/>
      <c r="C34" s="28"/>
      <c r="D34" s="29">
        <f t="shared" ref="D34:M34" si="9">SUM(D35:D39)</f>
        <v>25996</v>
      </c>
      <c r="E34" s="29">
        <f t="shared" si="9"/>
        <v>7822</v>
      </c>
      <c r="F34" s="29">
        <f t="shared" si="9"/>
        <v>0</v>
      </c>
      <c r="G34" s="29">
        <f t="shared" si="9"/>
        <v>0</v>
      </c>
      <c r="H34" s="29">
        <f t="shared" si="9"/>
        <v>0</v>
      </c>
      <c r="I34" s="29">
        <f t="shared" si="9"/>
        <v>16546</v>
      </c>
      <c r="J34" s="29">
        <f t="shared" si="9"/>
        <v>0</v>
      </c>
      <c r="K34" s="29">
        <f t="shared" si="9"/>
        <v>17378</v>
      </c>
      <c r="L34" s="29">
        <f t="shared" si="9"/>
        <v>0</v>
      </c>
      <c r="M34" s="29">
        <f t="shared" si="9"/>
        <v>216235</v>
      </c>
      <c r="N34" s="29">
        <f t="shared" si="6"/>
        <v>283977</v>
      </c>
      <c r="O34" s="41">
        <f t="shared" si="1"/>
        <v>212.23991031390133</v>
      </c>
      <c r="P34" s="10"/>
    </row>
    <row r="35" spans="1:119">
      <c r="A35" s="12"/>
      <c r="B35" s="22">
        <v>361.1</v>
      </c>
      <c r="C35" s="18" t="s">
        <v>39</v>
      </c>
      <c r="D35" s="47">
        <v>8609</v>
      </c>
      <c r="E35" s="47">
        <v>0</v>
      </c>
      <c r="F35" s="47">
        <v>0</v>
      </c>
      <c r="G35" s="47">
        <v>0</v>
      </c>
      <c r="H35" s="47">
        <v>0</v>
      </c>
      <c r="I35" s="47">
        <v>3033</v>
      </c>
      <c r="J35" s="47">
        <v>0</v>
      </c>
      <c r="K35" s="47">
        <v>0</v>
      </c>
      <c r="L35" s="47">
        <v>0</v>
      </c>
      <c r="M35" s="47">
        <v>2014</v>
      </c>
      <c r="N35" s="47">
        <f t="shared" si="6"/>
        <v>13656</v>
      </c>
      <c r="O35" s="48">
        <f t="shared" si="1"/>
        <v>10.20627802690583</v>
      </c>
      <c r="P35" s="9"/>
    </row>
    <row r="36" spans="1:119">
      <c r="A36" s="12"/>
      <c r="B36" s="22">
        <v>361.3</v>
      </c>
      <c r="C36" s="18" t="s">
        <v>40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-4820</v>
      </c>
      <c r="L36" s="47">
        <v>0</v>
      </c>
      <c r="M36" s="47">
        <v>0</v>
      </c>
      <c r="N36" s="47">
        <f t="shared" si="6"/>
        <v>-4820</v>
      </c>
      <c r="O36" s="48">
        <f t="shared" si="1"/>
        <v>-3.6023916292974589</v>
      </c>
      <c r="P36" s="9"/>
    </row>
    <row r="37" spans="1:119">
      <c r="A37" s="12"/>
      <c r="B37" s="22">
        <v>362</v>
      </c>
      <c r="C37" s="18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13490</v>
      </c>
      <c r="J37" s="47">
        <v>0</v>
      </c>
      <c r="K37" s="47">
        <v>0</v>
      </c>
      <c r="L37" s="47">
        <v>0</v>
      </c>
      <c r="M37" s="47">
        <v>201576</v>
      </c>
      <c r="N37" s="47">
        <f t="shared" si="6"/>
        <v>215066</v>
      </c>
      <c r="O37" s="48">
        <f t="shared" si="1"/>
        <v>160.73692077727952</v>
      </c>
      <c r="P37" s="9"/>
    </row>
    <row r="38" spans="1:119">
      <c r="A38" s="12"/>
      <c r="B38" s="22">
        <v>368</v>
      </c>
      <c r="C38" s="18" t="s">
        <v>43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22198</v>
      </c>
      <c r="L38" s="47">
        <v>0</v>
      </c>
      <c r="M38" s="47">
        <v>0</v>
      </c>
      <c r="N38" s="47">
        <f t="shared" si="6"/>
        <v>22198</v>
      </c>
      <c r="O38" s="48">
        <f t="shared" si="1"/>
        <v>16.590433482810166</v>
      </c>
      <c r="P38" s="9"/>
    </row>
    <row r="39" spans="1:119">
      <c r="A39" s="12"/>
      <c r="B39" s="22">
        <v>369.9</v>
      </c>
      <c r="C39" s="18" t="s">
        <v>44</v>
      </c>
      <c r="D39" s="47">
        <v>17387</v>
      </c>
      <c r="E39" s="47">
        <v>7822</v>
      </c>
      <c r="F39" s="47">
        <v>0</v>
      </c>
      <c r="G39" s="47">
        <v>0</v>
      </c>
      <c r="H39" s="47">
        <v>0</v>
      </c>
      <c r="I39" s="47">
        <v>23</v>
      </c>
      <c r="J39" s="47">
        <v>0</v>
      </c>
      <c r="K39" s="47">
        <v>0</v>
      </c>
      <c r="L39" s="47">
        <v>0</v>
      </c>
      <c r="M39" s="47">
        <v>12645</v>
      </c>
      <c r="N39" s="47">
        <f t="shared" si="6"/>
        <v>37877</v>
      </c>
      <c r="O39" s="48">
        <f t="shared" si="1"/>
        <v>28.308669656203289</v>
      </c>
      <c r="P39" s="9"/>
    </row>
    <row r="40" spans="1:119" ht="15.75">
      <c r="A40" s="26" t="s">
        <v>31</v>
      </c>
      <c r="B40" s="27"/>
      <c r="C40" s="28"/>
      <c r="D40" s="29">
        <f t="shared" ref="D40:M40" si="10">SUM(D41:D43)</f>
        <v>58447</v>
      </c>
      <c r="E40" s="29">
        <f t="shared" si="10"/>
        <v>6119</v>
      </c>
      <c r="F40" s="29">
        <f t="shared" si="10"/>
        <v>0</v>
      </c>
      <c r="G40" s="29">
        <f t="shared" si="10"/>
        <v>0</v>
      </c>
      <c r="H40" s="29">
        <f t="shared" si="10"/>
        <v>0</v>
      </c>
      <c r="I40" s="29">
        <f t="shared" si="10"/>
        <v>0</v>
      </c>
      <c r="J40" s="29">
        <f t="shared" si="10"/>
        <v>0</v>
      </c>
      <c r="K40" s="29">
        <f t="shared" si="10"/>
        <v>0</v>
      </c>
      <c r="L40" s="29">
        <f t="shared" si="10"/>
        <v>0</v>
      </c>
      <c r="M40" s="29">
        <f t="shared" si="10"/>
        <v>0</v>
      </c>
      <c r="N40" s="29">
        <f t="shared" si="6"/>
        <v>64566</v>
      </c>
      <c r="O40" s="41">
        <f t="shared" si="1"/>
        <v>48.255605381165921</v>
      </c>
      <c r="P40" s="9"/>
    </row>
    <row r="41" spans="1:119">
      <c r="A41" s="12"/>
      <c r="B41" s="22">
        <v>381</v>
      </c>
      <c r="C41" s="18" t="s">
        <v>45</v>
      </c>
      <c r="D41" s="47">
        <v>28447</v>
      </c>
      <c r="E41" s="47">
        <v>6119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34566</v>
      </c>
      <c r="O41" s="48">
        <f t="shared" si="1"/>
        <v>25.834080717488789</v>
      </c>
      <c r="P41" s="9"/>
    </row>
    <row r="42" spans="1:119">
      <c r="A42" s="12"/>
      <c r="B42" s="22">
        <v>384</v>
      </c>
      <c r="C42" s="18" t="s">
        <v>68</v>
      </c>
      <c r="D42" s="47">
        <v>30000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30000</v>
      </c>
      <c r="O42" s="48">
        <f t="shared" si="1"/>
        <v>22.421524663677129</v>
      </c>
      <c r="P42" s="9"/>
    </row>
    <row r="43" spans="1:119" ht="15.75" thickBot="1">
      <c r="A43" s="49"/>
      <c r="B43" s="50">
        <v>393</v>
      </c>
      <c r="C43" s="51" t="s">
        <v>69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0</v>
      </c>
      <c r="O43" s="48">
        <f t="shared" si="1"/>
        <v>0</v>
      </c>
      <c r="P43" s="9"/>
    </row>
    <row r="44" spans="1:119" ht="16.5" thickBot="1">
      <c r="A44" s="13" t="s">
        <v>37</v>
      </c>
      <c r="B44" s="20"/>
      <c r="C44" s="19"/>
      <c r="D44" s="14">
        <f t="shared" ref="D44:M44" si="11">SUM(D5,D13,D16,D26,D32,D34,D40)</f>
        <v>884856</v>
      </c>
      <c r="E44" s="14">
        <f t="shared" si="11"/>
        <v>48119</v>
      </c>
      <c r="F44" s="14">
        <f t="shared" si="11"/>
        <v>0</v>
      </c>
      <c r="G44" s="14">
        <f t="shared" si="11"/>
        <v>0</v>
      </c>
      <c r="H44" s="14">
        <f t="shared" si="11"/>
        <v>0</v>
      </c>
      <c r="I44" s="14">
        <f t="shared" si="11"/>
        <v>43832</v>
      </c>
      <c r="J44" s="14">
        <f t="shared" si="11"/>
        <v>0</v>
      </c>
      <c r="K44" s="14">
        <f t="shared" si="11"/>
        <v>17378</v>
      </c>
      <c r="L44" s="14">
        <f t="shared" si="11"/>
        <v>0</v>
      </c>
      <c r="M44" s="14">
        <f t="shared" si="11"/>
        <v>2441687</v>
      </c>
      <c r="N44" s="14">
        <f t="shared" si="6"/>
        <v>3435872</v>
      </c>
      <c r="O44" s="35">
        <f t="shared" si="1"/>
        <v>2567.9162929745889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5"/>
      <c r="B45" s="17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46"/>
    </row>
    <row r="46" spans="1:119">
      <c r="A46" s="36"/>
      <c r="B46" s="37"/>
      <c r="C46" s="37"/>
      <c r="D46" s="38"/>
      <c r="E46" s="38"/>
      <c r="F46" s="38"/>
      <c r="G46" s="38"/>
      <c r="H46" s="38"/>
      <c r="I46" s="38"/>
      <c r="J46" s="38"/>
      <c r="K46" s="38"/>
      <c r="L46" s="119" t="s">
        <v>70</v>
      </c>
      <c r="M46" s="119"/>
      <c r="N46" s="119"/>
      <c r="O46" s="39">
        <v>1338</v>
      </c>
    </row>
    <row r="47" spans="1:119">
      <c r="A47" s="120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1:119" ht="15.75" customHeight="1" thickBot="1">
      <c r="A48" s="121" t="s">
        <v>71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1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SUM(D6:D13)</f>
        <v>536804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536804</v>
      </c>
      <c r="O5" s="30">
        <f t="shared" ref="O5:O44" si="1">(N5/O$46)</f>
        <v>397.63259259259257</v>
      </c>
      <c r="P5" s="6"/>
    </row>
    <row r="6" spans="1:133">
      <c r="A6" s="12"/>
      <c r="B6" s="22">
        <v>311</v>
      </c>
      <c r="C6" s="18" t="s">
        <v>2</v>
      </c>
      <c r="D6" s="47">
        <v>130974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130974</v>
      </c>
      <c r="O6" s="48">
        <f t="shared" si="1"/>
        <v>97.017777777777781</v>
      </c>
      <c r="P6" s="9"/>
    </row>
    <row r="7" spans="1:133">
      <c r="A7" s="12"/>
      <c r="B7" s="22">
        <v>312.10000000000002</v>
      </c>
      <c r="C7" s="18" t="s">
        <v>10</v>
      </c>
      <c r="D7" s="47">
        <v>90325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90325</v>
      </c>
      <c r="O7" s="48">
        <f t="shared" si="1"/>
        <v>66.907407407407405</v>
      </c>
      <c r="P7" s="9"/>
    </row>
    <row r="8" spans="1:133">
      <c r="A8" s="12"/>
      <c r="B8" s="22">
        <v>312.60000000000002</v>
      </c>
      <c r="C8" s="18" t="s">
        <v>11</v>
      </c>
      <c r="D8" s="47">
        <v>164771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164771</v>
      </c>
      <c r="O8" s="48">
        <f t="shared" si="1"/>
        <v>122.05259259259259</v>
      </c>
      <c r="P8" s="9"/>
    </row>
    <row r="9" spans="1:133">
      <c r="A9" s="12"/>
      <c r="B9" s="22">
        <v>314.10000000000002</v>
      </c>
      <c r="C9" s="18" t="s">
        <v>12</v>
      </c>
      <c r="D9" s="47">
        <v>73172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73172</v>
      </c>
      <c r="O9" s="48">
        <f t="shared" si="1"/>
        <v>54.20148148148148</v>
      </c>
      <c r="P9" s="9"/>
    </row>
    <row r="10" spans="1:133">
      <c r="A10" s="12"/>
      <c r="B10" s="22">
        <v>314.2</v>
      </c>
      <c r="C10" s="18" t="s">
        <v>14</v>
      </c>
      <c r="D10" s="47">
        <v>51771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51771</v>
      </c>
      <c r="O10" s="48">
        <f t="shared" si="1"/>
        <v>38.348888888888887</v>
      </c>
      <c r="P10" s="9"/>
    </row>
    <row r="11" spans="1:133">
      <c r="A11" s="12"/>
      <c r="B11" s="22">
        <v>314.3</v>
      </c>
      <c r="C11" s="18" t="s">
        <v>13</v>
      </c>
      <c r="D11" s="47">
        <v>15491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15491</v>
      </c>
      <c r="O11" s="48">
        <f t="shared" si="1"/>
        <v>11.474814814814815</v>
      </c>
      <c r="P11" s="9"/>
    </row>
    <row r="12" spans="1:133">
      <c r="A12" s="12"/>
      <c r="B12" s="22">
        <v>314.89999999999998</v>
      </c>
      <c r="C12" s="18" t="s">
        <v>15</v>
      </c>
      <c r="D12" s="47">
        <v>2832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2832</v>
      </c>
      <c r="O12" s="48">
        <f t="shared" si="1"/>
        <v>2.097777777777778</v>
      </c>
      <c r="P12" s="9"/>
    </row>
    <row r="13" spans="1:133">
      <c r="A13" s="12"/>
      <c r="B13" s="22">
        <v>316</v>
      </c>
      <c r="C13" s="18" t="s">
        <v>55</v>
      </c>
      <c r="D13" s="47">
        <v>7468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7468</v>
      </c>
      <c r="O13" s="48">
        <f t="shared" si="1"/>
        <v>5.5318518518518518</v>
      </c>
      <c r="P13" s="9"/>
    </row>
    <row r="14" spans="1:133" ht="15.75">
      <c r="A14" s="26" t="s">
        <v>56</v>
      </c>
      <c r="B14" s="27"/>
      <c r="C14" s="28"/>
      <c r="D14" s="29">
        <f t="shared" ref="D14:M14" si="3">SUM(D15:D15)</f>
        <v>2578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>SUM(D14:M14)</f>
        <v>2578</v>
      </c>
      <c r="O14" s="41">
        <f t="shared" si="1"/>
        <v>1.9096296296296296</v>
      </c>
      <c r="P14" s="10"/>
    </row>
    <row r="15" spans="1:133">
      <c r="A15" s="12"/>
      <c r="B15" s="22">
        <v>322</v>
      </c>
      <c r="C15" s="18" t="s">
        <v>57</v>
      </c>
      <c r="D15" s="47">
        <v>2578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2578</v>
      </c>
      <c r="O15" s="48">
        <f t="shared" si="1"/>
        <v>1.9096296296296296</v>
      </c>
      <c r="P15" s="9"/>
    </row>
    <row r="16" spans="1:133" ht="15.75">
      <c r="A16" s="26" t="s">
        <v>16</v>
      </c>
      <c r="B16" s="27"/>
      <c r="C16" s="28"/>
      <c r="D16" s="29">
        <f t="shared" ref="D16:M16" si="4">SUM(D17:D26)</f>
        <v>315295</v>
      </c>
      <c r="E16" s="29">
        <f t="shared" si="4"/>
        <v>47038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30848</v>
      </c>
      <c r="N16" s="40">
        <f>SUM(D16:M16)</f>
        <v>393181</v>
      </c>
      <c r="O16" s="41">
        <f t="shared" si="1"/>
        <v>291.24518518518516</v>
      </c>
      <c r="P16" s="10"/>
    </row>
    <row r="17" spans="1:16">
      <c r="A17" s="12"/>
      <c r="B17" s="22">
        <v>334.41</v>
      </c>
      <c r="C17" s="18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30848</v>
      </c>
      <c r="N17" s="47">
        <f t="shared" ref="N17:N24" si="5">SUM(D17:M17)</f>
        <v>30848</v>
      </c>
      <c r="O17" s="48">
        <f t="shared" si="1"/>
        <v>22.850370370370371</v>
      </c>
      <c r="P17" s="9"/>
    </row>
    <row r="18" spans="1:16">
      <c r="A18" s="12"/>
      <c r="B18" s="22">
        <v>334.49</v>
      </c>
      <c r="C18" s="18" t="s">
        <v>18</v>
      </c>
      <c r="D18" s="47">
        <v>3588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3588</v>
      </c>
      <c r="O18" s="48">
        <f t="shared" si="1"/>
        <v>2.6577777777777776</v>
      </c>
      <c r="P18" s="9"/>
    </row>
    <row r="19" spans="1:16">
      <c r="A19" s="12"/>
      <c r="B19" s="22">
        <v>334.9</v>
      </c>
      <c r="C19" s="18" t="s">
        <v>58</v>
      </c>
      <c r="D19" s="47">
        <v>31650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31650</v>
      </c>
      <c r="O19" s="48">
        <f t="shared" si="1"/>
        <v>23.444444444444443</v>
      </c>
      <c r="P19" s="9"/>
    </row>
    <row r="20" spans="1:16">
      <c r="A20" s="12"/>
      <c r="B20" s="22">
        <v>335.12</v>
      </c>
      <c r="C20" s="18" t="s">
        <v>19</v>
      </c>
      <c r="D20" s="47">
        <v>52350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52350</v>
      </c>
      <c r="O20" s="48">
        <f t="shared" si="1"/>
        <v>38.777777777777779</v>
      </c>
      <c r="P20" s="9"/>
    </row>
    <row r="21" spans="1:16">
      <c r="A21" s="12"/>
      <c r="B21" s="22">
        <v>335.14</v>
      </c>
      <c r="C21" s="18" t="s">
        <v>20</v>
      </c>
      <c r="D21" s="47">
        <v>1841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1841</v>
      </c>
      <c r="O21" s="48">
        <f t="shared" si="1"/>
        <v>1.3637037037037036</v>
      </c>
      <c r="P21" s="9"/>
    </row>
    <row r="22" spans="1:16">
      <c r="A22" s="12"/>
      <c r="B22" s="22">
        <v>335.15</v>
      </c>
      <c r="C22" s="18" t="s">
        <v>21</v>
      </c>
      <c r="D22" s="47">
        <v>1360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1360</v>
      </c>
      <c r="O22" s="48">
        <f t="shared" si="1"/>
        <v>1.0074074074074073</v>
      </c>
      <c r="P22" s="9"/>
    </row>
    <row r="23" spans="1:16">
      <c r="A23" s="12"/>
      <c r="B23" s="22">
        <v>335.18</v>
      </c>
      <c r="C23" s="18" t="s">
        <v>22</v>
      </c>
      <c r="D23" s="47">
        <v>63136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63136</v>
      </c>
      <c r="O23" s="48">
        <f t="shared" si="1"/>
        <v>46.767407407407404</v>
      </c>
      <c r="P23" s="9"/>
    </row>
    <row r="24" spans="1:16">
      <c r="A24" s="12"/>
      <c r="B24" s="22">
        <v>335.49</v>
      </c>
      <c r="C24" s="18" t="s">
        <v>23</v>
      </c>
      <c r="D24" s="47">
        <v>62963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62963</v>
      </c>
      <c r="O24" s="48">
        <f t="shared" si="1"/>
        <v>46.639259259259262</v>
      </c>
      <c r="P24" s="9"/>
    </row>
    <row r="25" spans="1:16">
      <c r="A25" s="12"/>
      <c r="B25" s="22">
        <v>337.4</v>
      </c>
      <c r="C25" s="18" t="s">
        <v>24</v>
      </c>
      <c r="D25" s="47">
        <v>98407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98407</v>
      </c>
      <c r="O25" s="48">
        <f t="shared" si="1"/>
        <v>72.894074074074069</v>
      </c>
      <c r="P25" s="9"/>
    </row>
    <row r="26" spans="1:16">
      <c r="A26" s="12"/>
      <c r="B26" s="22">
        <v>338</v>
      </c>
      <c r="C26" s="18" t="s">
        <v>25</v>
      </c>
      <c r="D26" s="47">
        <v>0</v>
      </c>
      <c r="E26" s="47">
        <v>47038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47038</v>
      </c>
      <c r="O26" s="48">
        <f t="shared" si="1"/>
        <v>34.842962962962964</v>
      </c>
      <c r="P26" s="9"/>
    </row>
    <row r="27" spans="1:16" ht="15.75">
      <c r="A27" s="26" t="s">
        <v>30</v>
      </c>
      <c r="B27" s="27"/>
      <c r="C27" s="28"/>
      <c r="D27" s="29">
        <f t="shared" ref="D27:M27" si="6">SUM(D28:D33)</f>
        <v>112299</v>
      </c>
      <c r="E27" s="29">
        <f t="shared" si="6"/>
        <v>0</v>
      </c>
      <c r="F27" s="29">
        <f t="shared" si="6"/>
        <v>0</v>
      </c>
      <c r="G27" s="29">
        <f t="shared" si="6"/>
        <v>0</v>
      </c>
      <c r="H27" s="29">
        <f t="shared" si="6"/>
        <v>0</v>
      </c>
      <c r="I27" s="29">
        <f t="shared" si="6"/>
        <v>33871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206130</v>
      </c>
      <c r="N27" s="29">
        <f>SUM(D27:M27)</f>
        <v>352300</v>
      </c>
      <c r="O27" s="41">
        <f t="shared" si="1"/>
        <v>260.96296296296299</v>
      </c>
      <c r="P27" s="10"/>
    </row>
    <row r="28" spans="1:16">
      <c r="A28" s="12"/>
      <c r="B28" s="22">
        <v>341.2</v>
      </c>
      <c r="C28" s="18" t="s">
        <v>32</v>
      </c>
      <c r="D28" s="47">
        <v>104050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3" si="7">SUM(D28:M28)</f>
        <v>104050</v>
      </c>
      <c r="O28" s="48">
        <f t="shared" si="1"/>
        <v>77.074074074074076</v>
      </c>
      <c r="P28" s="9"/>
    </row>
    <row r="29" spans="1:16">
      <c r="A29" s="12"/>
      <c r="B29" s="22">
        <v>343.4</v>
      </c>
      <c r="C29" s="18" t="s">
        <v>34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20526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20526</v>
      </c>
      <c r="O29" s="48">
        <f t="shared" si="1"/>
        <v>15.204444444444444</v>
      </c>
      <c r="P29" s="9"/>
    </row>
    <row r="30" spans="1:16">
      <c r="A30" s="12"/>
      <c r="B30" s="22">
        <v>343.8</v>
      </c>
      <c r="C30" s="18" t="s">
        <v>35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13345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13345</v>
      </c>
      <c r="O30" s="48">
        <f t="shared" si="1"/>
        <v>9.8851851851851844</v>
      </c>
      <c r="P30" s="9"/>
    </row>
    <row r="31" spans="1:16">
      <c r="A31" s="12"/>
      <c r="B31" s="22">
        <v>344.1</v>
      </c>
      <c r="C31" s="18" t="s">
        <v>36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206130</v>
      </c>
      <c r="N31" s="47">
        <f t="shared" si="7"/>
        <v>206130</v>
      </c>
      <c r="O31" s="48">
        <f t="shared" si="1"/>
        <v>152.6888888888889</v>
      </c>
      <c r="P31" s="9"/>
    </row>
    <row r="32" spans="1:16">
      <c r="A32" s="12"/>
      <c r="B32" s="22">
        <v>347.2</v>
      </c>
      <c r="C32" s="18" t="s">
        <v>59</v>
      </c>
      <c r="D32" s="47">
        <v>4345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4345</v>
      </c>
      <c r="O32" s="48">
        <f t="shared" si="1"/>
        <v>3.2185185185185183</v>
      </c>
      <c r="P32" s="9"/>
    </row>
    <row r="33" spans="1:119">
      <c r="A33" s="12"/>
      <c r="B33" s="22">
        <v>349</v>
      </c>
      <c r="C33" s="18" t="s">
        <v>0</v>
      </c>
      <c r="D33" s="47">
        <v>3904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3904</v>
      </c>
      <c r="O33" s="48">
        <f t="shared" si="1"/>
        <v>2.8918518518518517</v>
      </c>
      <c r="P33" s="9"/>
    </row>
    <row r="34" spans="1:119" ht="15.75">
      <c r="A34" s="26" t="s">
        <v>60</v>
      </c>
      <c r="B34" s="27"/>
      <c r="C34" s="28"/>
      <c r="D34" s="29">
        <f t="shared" ref="D34:M34" si="8">SUM(D35:D35)</f>
        <v>1824</v>
      </c>
      <c r="E34" s="29">
        <f t="shared" si="8"/>
        <v>0</v>
      </c>
      <c r="F34" s="29">
        <f t="shared" si="8"/>
        <v>0</v>
      </c>
      <c r="G34" s="29">
        <f t="shared" si="8"/>
        <v>0</v>
      </c>
      <c r="H34" s="29">
        <f t="shared" si="8"/>
        <v>0</v>
      </c>
      <c r="I34" s="29">
        <f t="shared" si="8"/>
        <v>0</v>
      </c>
      <c r="J34" s="29">
        <f t="shared" si="8"/>
        <v>0</v>
      </c>
      <c r="K34" s="29">
        <f t="shared" si="8"/>
        <v>0</v>
      </c>
      <c r="L34" s="29">
        <f t="shared" si="8"/>
        <v>0</v>
      </c>
      <c r="M34" s="29">
        <f t="shared" si="8"/>
        <v>0</v>
      </c>
      <c r="N34" s="29">
        <f t="shared" ref="N34:N44" si="9">SUM(D34:M34)</f>
        <v>1824</v>
      </c>
      <c r="O34" s="41">
        <f t="shared" si="1"/>
        <v>1.3511111111111112</v>
      </c>
      <c r="P34" s="10"/>
    </row>
    <row r="35" spans="1:119">
      <c r="A35" s="43"/>
      <c r="B35" s="44">
        <v>351.5</v>
      </c>
      <c r="C35" s="45" t="s">
        <v>61</v>
      </c>
      <c r="D35" s="47">
        <v>1824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9"/>
        <v>1824</v>
      </c>
      <c r="O35" s="48">
        <f t="shared" si="1"/>
        <v>1.3511111111111112</v>
      </c>
      <c r="P35" s="9"/>
    </row>
    <row r="36" spans="1:119" ht="15.75">
      <c r="A36" s="26" t="s">
        <v>3</v>
      </c>
      <c r="B36" s="27"/>
      <c r="C36" s="28"/>
      <c r="D36" s="29">
        <f t="shared" ref="D36:M36" si="10">SUM(D37:D41)</f>
        <v>16862</v>
      </c>
      <c r="E36" s="29">
        <f t="shared" si="10"/>
        <v>804</v>
      </c>
      <c r="F36" s="29">
        <f t="shared" si="10"/>
        <v>0</v>
      </c>
      <c r="G36" s="29">
        <f t="shared" si="10"/>
        <v>0</v>
      </c>
      <c r="H36" s="29">
        <f t="shared" si="10"/>
        <v>0</v>
      </c>
      <c r="I36" s="29">
        <f t="shared" si="10"/>
        <v>16032</v>
      </c>
      <c r="J36" s="29">
        <f t="shared" si="10"/>
        <v>0</v>
      </c>
      <c r="K36" s="29">
        <f t="shared" si="10"/>
        <v>36401</v>
      </c>
      <c r="L36" s="29">
        <f t="shared" si="10"/>
        <v>0</v>
      </c>
      <c r="M36" s="29">
        <f t="shared" si="10"/>
        <v>208163</v>
      </c>
      <c r="N36" s="29">
        <f t="shared" si="9"/>
        <v>278262</v>
      </c>
      <c r="O36" s="41">
        <f t="shared" si="1"/>
        <v>206.12</v>
      </c>
      <c r="P36" s="10"/>
    </row>
    <row r="37" spans="1:119">
      <c r="A37" s="12"/>
      <c r="B37" s="22">
        <v>361.1</v>
      </c>
      <c r="C37" s="18" t="s">
        <v>39</v>
      </c>
      <c r="D37" s="47">
        <v>10127</v>
      </c>
      <c r="E37" s="47">
        <v>804</v>
      </c>
      <c r="F37" s="47">
        <v>0</v>
      </c>
      <c r="G37" s="47">
        <v>0</v>
      </c>
      <c r="H37" s="47">
        <v>0</v>
      </c>
      <c r="I37" s="47">
        <v>4199</v>
      </c>
      <c r="J37" s="47">
        <v>0</v>
      </c>
      <c r="K37" s="47">
        <v>0</v>
      </c>
      <c r="L37" s="47">
        <v>0</v>
      </c>
      <c r="M37" s="47">
        <v>2034</v>
      </c>
      <c r="N37" s="47">
        <f t="shared" si="9"/>
        <v>17164</v>
      </c>
      <c r="O37" s="48">
        <f t="shared" si="1"/>
        <v>12.714074074074073</v>
      </c>
      <c r="P37" s="9"/>
    </row>
    <row r="38" spans="1:119">
      <c r="A38" s="12"/>
      <c r="B38" s="22">
        <v>361.3</v>
      </c>
      <c r="C38" s="18" t="s">
        <v>40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12073</v>
      </c>
      <c r="L38" s="47">
        <v>0</v>
      </c>
      <c r="M38" s="47">
        <v>0</v>
      </c>
      <c r="N38" s="47">
        <f t="shared" si="9"/>
        <v>12073</v>
      </c>
      <c r="O38" s="48">
        <f t="shared" si="1"/>
        <v>8.9429629629629623</v>
      </c>
      <c r="P38" s="9"/>
    </row>
    <row r="39" spans="1:119">
      <c r="A39" s="12"/>
      <c r="B39" s="22">
        <v>362</v>
      </c>
      <c r="C39" s="18" t="s">
        <v>41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11833</v>
      </c>
      <c r="J39" s="47">
        <v>0</v>
      </c>
      <c r="K39" s="47">
        <v>0</v>
      </c>
      <c r="L39" s="47">
        <v>0</v>
      </c>
      <c r="M39" s="47">
        <v>183520</v>
      </c>
      <c r="N39" s="47">
        <f t="shared" si="9"/>
        <v>195353</v>
      </c>
      <c r="O39" s="48">
        <f t="shared" si="1"/>
        <v>144.70592592592592</v>
      </c>
      <c r="P39" s="9"/>
    </row>
    <row r="40" spans="1:119">
      <c r="A40" s="12"/>
      <c r="B40" s="22">
        <v>368</v>
      </c>
      <c r="C40" s="18" t="s">
        <v>43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24328</v>
      </c>
      <c r="L40" s="47">
        <v>0</v>
      </c>
      <c r="M40" s="47">
        <v>0</v>
      </c>
      <c r="N40" s="47">
        <f t="shared" si="9"/>
        <v>24328</v>
      </c>
      <c r="O40" s="48">
        <f t="shared" si="1"/>
        <v>18.020740740740742</v>
      </c>
      <c r="P40" s="9"/>
    </row>
    <row r="41" spans="1:119">
      <c r="A41" s="12"/>
      <c r="B41" s="22">
        <v>369.9</v>
      </c>
      <c r="C41" s="18" t="s">
        <v>44</v>
      </c>
      <c r="D41" s="47">
        <v>6735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22609</v>
      </c>
      <c r="N41" s="47">
        <f t="shared" si="9"/>
        <v>29344</v>
      </c>
      <c r="O41" s="48">
        <f t="shared" si="1"/>
        <v>21.736296296296295</v>
      </c>
      <c r="P41" s="9"/>
    </row>
    <row r="42" spans="1:119" ht="15.75">
      <c r="A42" s="26" t="s">
        <v>31</v>
      </c>
      <c r="B42" s="27"/>
      <c r="C42" s="28"/>
      <c r="D42" s="29">
        <f t="shared" ref="D42:M42" si="11">SUM(D43:D43)</f>
        <v>0</v>
      </c>
      <c r="E42" s="29">
        <f t="shared" si="11"/>
        <v>10103</v>
      </c>
      <c r="F42" s="29">
        <f t="shared" si="11"/>
        <v>0</v>
      </c>
      <c r="G42" s="29">
        <f t="shared" si="11"/>
        <v>0</v>
      </c>
      <c r="H42" s="29">
        <f t="shared" si="11"/>
        <v>0</v>
      </c>
      <c r="I42" s="29">
        <f t="shared" si="11"/>
        <v>0</v>
      </c>
      <c r="J42" s="29">
        <f t="shared" si="11"/>
        <v>0</v>
      </c>
      <c r="K42" s="29">
        <f t="shared" si="11"/>
        <v>0</v>
      </c>
      <c r="L42" s="29">
        <f t="shared" si="11"/>
        <v>0</v>
      </c>
      <c r="M42" s="29">
        <f t="shared" si="11"/>
        <v>0</v>
      </c>
      <c r="N42" s="29">
        <f t="shared" si="9"/>
        <v>10103</v>
      </c>
      <c r="O42" s="41">
        <f t="shared" si="1"/>
        <v>7.4837037037037035</v>
      </c>
      <c r="P42" s="9"/>
    </row>
    <row r="43" spans="1:119" ht="15.75" thickBot="1">
      <c r="A43" s="12"/>
      <c r="B43" s="22">
        <v>381</v>
      </c>
      <c r="C43" s="18" t="s">
        <v>45</v>
      </c>
      <c r="D43" s="47">
        <v>0</v>
      </c>
      <c r="E43" s="47">
        <v>10103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10103</v>
      </c>
      <c r="O43" s="48">
        <f t="shared" si="1"/>
        <v>7.4837037037037035</v>
      </c>
      <c r="P43" s="9"/>
    </row>
    <row r="44" spans="1:119" ht="16.5" thickBot="1">
      <c r="A44" s="13" t="s">
        <v>37</v>
      </c>
      <c r="B44" s="20"/>
      <c r="C44" s="19"/>
      <c r="D44" s="14">
        <f t="shared" ref="D44:M44" si="12">SUM(D5,D14,D16,D27,D34,D36,D42)</f>
        <v>985662</v>
      </c>
      <c r="E44" s="14">
        <f t="shared" si="12"/>
        <v>57945</v>
      </c>
      <c r="F44" s="14">
        <f t="shared" si="12"/>
        <v>0</v>
      </c>
      <c r="G44" s="14">
        <f t="shared" si="12"/>
        <v>0</v>
      </c>
      <c r="H44" s="14">
        <f t="shared" si="12"/>
        <v>0</v>
      </c>
      <c r="I44" s="14">
        <f t="shared" si="12"/>
        <v>49903</v>
      </c>
      <c r="J44" s="14">
        <f t="shared" si="12"/>
        <v>0</v>
      </c>
      <c r="K44" s="14">
        <f t="shared" si="12"/>
        <v>36401</v>
      </c>
      <c r="L44" s="14">
        <f t="shared" si="12"/>
        <v>0</v>
      </c>
      <c r="M44" s="14">
        <f t="shared" si="12"/>
        <v>445141</v>
      </c>
      <c r="N44" s="14">
        <f t="shared" si="9"/>
        <v>1575052</v>
      </c>
      <c r="O44" s="35">
        <f t="shared" si="1"/>
        <v>1166.7051851851852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5"/>
      <c r="B45" s="17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46"/>
    </row>
    <row r="46" spans="1:119">
      <c r="A46" s="36"/>
      <c r="B46" s="37"/>
      <c r="C46" s="37"/>
      <c r="D46" s="38"/>
      <c r="E46" s="38"/>
      <c r="F46" s="38"/>
      <c r="G46" s="38"/>
      <c r="H46" s="38"/>
      <c r="I46" s="38"/>
      <c r="J46" s="38"/>
      <c r="K46" s="38"/>
      <c r="L46" s="119" t="s">
        <v>62</v>
      </c>
      <c r="M46" s="119"/>
      <c r="N46" s="119"/>
      <c r="O46" s="39">
        <v>1350</v>
      </c>
    </row>
    <row r="47" spans="1:119">
      <c r="A47" s="120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1:119" ht="15.75" thickBot="1">
      <c r="A48" s="121" t="s">
        <v>71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1"/>
    </row>
  </sheetData>
  <mergeCells count="10">
    <mergeCell ref="A48:O48"/>
    <mergeCell ref="L46:N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510398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510398</v>
      </c>
      <c r="O5" s="30">
        <f t="shared" ref="O5:O40" si="1">(N5/O$42)</f>
        <v>365.61461318051573</v>
      </c>
      <c r="P5" s="6"/>
    </row>
    <row r="6" spans="1:133">
      <c r="A6" s="12"/>
      <c r="B6" s="22">
        <v>311</v>
      </c>
      <c r="C6" s="18" t="s">
        <v>2</v>
      </c>
      <c r="D6" s="47">
        <v>118181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118181</v>
      </c>
      <c r="O6" s="48">
        <f t="shared" si="1"/>
        <v>84.65687679083095</v>
      </c>
      <c r="P6" s="9"/>
    </row>
    <row r="7" spans="1:133">
      <c r="A7" s="12"/>
      <c r="B7" s="22">
        <v>312.10000000000002</v>
      </c>
      <c r="C7" s="18" t="s">
        <v>10</v>
      </c>
      <c r="D7" s="47">
        <v>88079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88079</v>
      </c>
      <c r="O7" s="48">
        <f t="shared" si="1"/>
        <v>63.093839541547275</v>
      </c>
      <c r="P7" s="9"/>
    </row>
    <row r="8" spans="1:133">
      <c r="A8" s="12"/>
      <c r="B8" s="22">
        <v>312.60000000000002</v>
      </c>
      <c r="C8" s="18" t="s">
        <v>11</v>
      </c>
      <c r="D8" s="47">
        <v>173730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173730</v>
      </c>
      <c r="O8" s="48">
        <f t="shared" si="1"/>
        <v>124.44842406876791</v>
      </c>
      <c r="P8" s="9"/>
    </row>
    <row r="9" spans="1:133">
      <c r="A9" s="12"/>
      <c r="B9" s="22">
        <v>314.10000000000002</v>
      </c>
      <c r="C9" s="18" t="s">
        <v>12</v>
      </c>
      <c r="D9" s="47">
        <v>58029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58029</v>
      </c>
      <c r="O9" s="48">
        <f t="shared" si="1"/>
        <v>41.568051575931229</v>
      </c>
      <c r="P9" s="9"/>
    </row>
    <row r="10" spans="1:133">
      <c r="A10" s="12"/>
      <c r="B10" s="22">
        <v>314.2</v>
      </c>
      <c r="C10" s="18" t="s">
        <v>14</v>
      </c>
      <c r="D10" s="47">
        <v>53628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53628</v>
      </c>
      <c r="O10" s="48">
        <f t="shared" si="1"/>
        <v>38.41547277936963</v>
      </c>
      <c r="P10" s="9"/>
    </row>
    <row r="11" spans="1:133">
      <c r="A11" s="12"/>
      <c r="B11" s="22">
        <v>314.3</v>
      </c>
      <c r="C11" s="18" t="s">
        <v>13</v>
      </c>
      <c r="D11" s="47">
        <v>15793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15793</v>
      </c>
      <c r="O11" s="48">
        <f t="shared" si="1"/>
        <v>11.313037249283667</v>
      </c>
      <c r="P11" s="9"/>
    </row>
    <row r="12" spans="1:133">
      <c r="A12" s="12"/>
      <c r="B12" s="22">
        <v>314.89999999999998</v>
      </c>
      <c r="C12" s="18" t="s">
        <v>15</v>
      </c>
      <c r="D12" s="47">
        <v>2958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2958</v>
      </c>
      <c r="O12" s="48">
        <f t="shared" si="1"/>
        <v>2.1189111747851004</v>
      </c>
      <c r="P12" s="9"/>
    </row>
    <row r="13" spans="1:133" ht="15.75">
      <c r="A13" s="26" t="s">
        <v>16</v>
      </c>
      <c r="B13" s="27"/>
      <c r="C13" s="28"/>
      <c r="D13" s="29">
        <f t="shared" ref="D13:M13" si="3">SUM(D14:D23)</f>
        <v>535203</v>
      </c>
      <c r="E13" s="29">
        <f t="shared" si="3"/>
        <v>56464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1987156</v>
      </c>
      <c r="N13" s="40">
        <f>SUM(D13:M13)</f>
        <v>2578823</v>
      </c>
      <c r="O13" s="41">
        <f t="shared" si="1"/>
        <v>1847.2944126074499</v>
      </c>
      <c r="P13" s="10"/>
    </row>
    <row r="14" spans="1:133">
      <c r="A14" s="12"/>
      <c r="B14" s="22">
        <v>334.35</v>
      </c>
      <c r="C14" s="18" t="s">
        <v>74</v>
      </c>
      <c r="D14" s="47">
        <v>217641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4">SUM(D14:M14)</f>
        <v>217641</v>
      </c>
      <c r="O14" s="48">
        <f t="shared" si="1"/>
        <v>155.90329512893982</v>
      </c>
      <c r="P14" s="9"/>
    </row>
    <row r="15" spans="1:133">
      <c r="A15" s="12"/>
      <c r="B15" s="22">
        <v>334.41</v>
      </c>
      <c r="C15" s="18" t="s">
        <v>17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1987156</v>
      </c>
      <c r="N15" s="47">
        <f t="shared" si="4"/>
        <v>1987156</v>
      </c>
      <c r="O15" s="48">
        <f t="shared" si="1"/>
        <v>1423.4641833810888</v>
      </c>
      <c r="P15" s="9"/>
    </row>
    <row r="16" spans="1:133">
      <c r="A16" s="12"/>
      <c r="B16" s="22">
        <v>334.49</v>
      </c>
      <c r="C16" s="18" t="s">
        <v>18</v>
      </c>
      <c r="D16" s="47">
        <v>6887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6887</v>
      </c>
      <c r="O16" s="48">
        <f t="shared" si="1"/>
        <v>4.9333810888252145</v>
      </c>
      <c r="P16" s="9"/>
    </row>
    <row r="17" spans="1:16">
      <c r="A17" s="12"/>
      <c r="B17" s="22">
        <v>335.12</v>
      </c>
      <c r="C17" s="18" t="s">
        <v>19</v>
      </c>
      <c r="D17" s="47">
        <v>52410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52410</v>
      </c>
      <c r="O17" s="48">
        <f t="shared" si="1"/>
        <v>37.542979942693407</v>
      </c>
      <c r="P17" s="9"/>
    </row>
    <row r="18" spans="1:16">
      <c r="A18" s="12"/>
      <c r="B18" s="22">
        <v>335.14</v>
      </c>
      <c r="C18" s="18" t="s">
        <v>20</v>
      </c>
      <c r="D18" s="47">
        <v>1909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1909</v>
      </c>
      <c r="O18" s="48">
        <f t="shared" si="1"/>
        <v>1.3674785100286533</v>
      </c>
      <c r="P18" s="9"/>
    </row>
    <row r="19" spans="1:16">
      <c r="A19" s="12"/>
      <c r="B19" s="22">
        <v>335.15</v>
      </c>
      <c r="C19" s="18" t="s">
        <v>21</v>
      </c>
      <c r="D19" s="47">
        <v>653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653</v>
      </c>
      <c r="O19" s="48">
        <f t="shared" si="1"/>
        <v>0.4677650429799427</v>
      </c>
      <c r="P19" s="9"/>
    </row>
    <row r="20" spans="1:16">
      <c r="A20" s="12"/>
      <c r="B20" s="22">
        <v>335.18</v>
      </c>
      <c r="C20" s="18" t="s">
        <v>22</v>
      </c>
      <c r="D20" s="47">
        <v>65730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65730</v>
      </c>
      <c r="O20" s="48">
        <f t="shared" si="1"/>
        <v>47.08452722063037</v>
      </c>
      <c r="P20" s="9"/>
    </row>
    <row r="21" spans="1:16">
      <c r="A21" s="12"/>
      <c r="B21" s="22">
        <v>335.49</v>
      </c>
      <c r="C21" s="18" t="s">
        <v>23</v>
      </c>
      <c r="D21" s="47">
        <v>43677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43677</v>
      </c>
      <c r="O21" s="48">
        <f t="shared" si="1"/>
        <v>31.28724928366762</v>
      </c>
      <c r="P21" s="9"/>
    </row>
    <row r="22" spans="1:16">
      <c r="A22" s="12"/>
      <c r="B22" s="22">
        <v>337.4</v>
      </c>
      <c r="C22" s="18" t="s">
        <v>24</v>
      </c>
      <c r="D22" s="47">
        <v>146296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40" si="5">SUM(D22:M22)</f>
        <v>146296</v>
      </c>
      <c r="O22" s="48">
        <f t="shared" si="1"/>
        <v>104.79656160458453</v>
      </c>
      <c r="P22" s="9"/>
    </row>
    <row r="23" spans="1:16">
      <c r="A23" s="12"/>
      <c r="B23" s="22">
        <v>338</v>
      </c>
      <c r="C23" s="18" t="s">
        <v>25</v>
      </c>
      <c r="D23" s="47">
        <v>0</v>
      </c>
      <c r="E23" s="47">
        <v>56464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56464</v>
      </c>
      <c r="O23" s="48">
        <f t="shared" si="1"/>
        <v>40.446991404011463</v>
      </c>
      <c r="P23" s="9"/>
    </row>
    <row r="24" spans="1:16" ht="15.75">
      <c r="A24" s="26" t="s">
        <v>30</v>
      </c>
      <c r="B24" s="27"/>
      <c r="C24" s="28"/>
      <c r="D24" s="29">
        <f t="shared" ref="D24:M24" si="6">SUM(D25:D30)</f>
        <v>129514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138491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200827</v>
      </c>
      <c r="N24" s="29">
        <f t="shared" si="5"/>
        <v>468832</v>
      </c>
      <c r="O24" s="41">
        <f t="shared" si="1"/>
        <v>335.83954154727792</v>
      </c>
      <c r="P24" s="10"/>
    </row>
    <row r="25" spans="1:16">
      <c r="A25" s="12"/>
      <c r="B25" s="22">
        <v>341.2</v>
      </c>
      <c r="C25" s="18" t="s">
        <v>32</v>
      </c>
      <c r="D25" s="47">
        <v>127695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127695</v>
      </c>
      <c r="O25" s="48">
        <f t="shared" si="1"/>
        <v>91.472063037249285</v>
      </c>
      <c r="P25" s="9"/>
    </row>
    <row r="26" spans="1:16">
      <c r="A26" s="12"/>
      <c r="B26" s="22">
        <v>341.54</v>
      </c>
      <c r="C26" s="18" t="s">
        <v>33</v>
      </c>
      <c r="D26" s="47">
        <v>1514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1514</v>
      </c>
      <c r="O26" s="48">
        <f t="shared" si="1"/>
        <v>1.0845272206303724</v>
      </c>
      <c r="P26" s="9"/>
    </row>
    <row r="27" spans="1:16">
      <c r="A27" s="12"/>
      <c r="B27" s="22">
        <v>343.4</v>
      </c>
      <c r="C27" s="18" t="s">
        <v>34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111461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111461</v>
      </c>
      <c r="O27" s="48">
        <f t="shared" si="1"/>
        <v>79.84312320916905</v>
      </c>
      <c r="P27" s="9"/>
    </row>
    <row r="28" spans="1:16">
      <c r="A28" s="12"/>
      <c r="B28" s="22">
        <v>343.8</v>
      </c>
      <c r="C28" s="18" t="s">
        <v>35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27030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27030</v>
      </c>
      <c r="O28" s="48">
        <f t="shared" si="1"/>
        <v>19.362464183381089</v>
      </c>
      <c r="P28" s="9"/>
    </row>
    <row r="29" spans="1:16">
      <c r="A29" s="12"/>
      <c r="B29" s="22">
        <v>344.1</v>
      </c>
      <c r="C29" s="18" t="s">
        <v>36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200827</v>
      </c>
      <c r="N29" s="47">
        <f t="shared" si="5"/>
        <v>200827</v>
      </c>
      <c r="O29" s="48">
        <f t="shared" si="1"/>
        <v>143.85888252148996</v>
      </c>
      <c r="P29" s="9"/>
    </row>
    <row r="30" spans="1:16">
      <c r="A30" s="12"/>
      <c r="B30" s="22">
        <v>349</v>
      </c>
      <c r="C30" s="18" t="s">
        <v>0</v>
      </c>
      <c r="D30" s="47">
        <v>305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305</v>
      </c>
      <c r="O30" s="48">
        <f t="shared" si="1"/>
        <v>0.2184813753581662</v>
      </c>
      <c r="P30" s="9"/>
    </row>
    <row r="31" spans="1:16" ht="15.75">
      <c r="A31" s="26" t="s">
        <v>3</v>
      </c>
      <c r="B31" s="27"/>
      <c r="C31" s="28"/>
      <c r="D31" s="29">
        <f t="shared" ref="D31:M31" si="7">SUM(D32:D37)</f>
        <v>27820</v>
      </c>
      <c r="E31" s="29">
        <f t="shared" si="7"/>
        <v>835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13887</v>
      </c>
      <c r="J31" s="29">
        <f t="shared" si="7"/>
        <v>0</v>
      </c>
      <c r="K31" s="29">
        <f t="shared" si="7"/>
        <v>37057</v>
      </c>
      <c r="L31" s="29">
        <f t="shared" si="7"/>
        <v>0</v>
      </c>
      <c r="M31" s="29">
        <f t="shared" si="7"/>
        <v>149908</v>
      </c>
      <c r="N31" s="29">
        <f t="shared" si="5"/>
        <v>229507</v>
      </c>
      <c r="O31" s="41">
        <f t="shared" si="1"/>
        <v>164.40329512893982</v>
      </c>
      <c r="P31" s="10"/>
    </row>
    <row r="32" spans="1:16">
      <c r="A32" s="12"/>
      <c r="B32" s="22">
        <v>361.1</v>
      </c>
      <c r="C32" s="18" t="s">
        <v>39</v>
      </c>
      <c r="D32" s="47">
        <v>11884</v>
      </c>
      <c r="E32" s="47">
        <v>0</v>
      </c>
      <c r="F32" s="47">
        <v>0</v>
      </c>
      <c r="G32" s="47">
        <v>0</v>
      </c>
      <c r="H32" s="47">
        <v>0</v>
      </c>
      <c r="I32" s="47">
        <v>2157</v>
      </c>
      <c r="J32" s="47">
        <v>0</v>
      </c>
      <c r="K32" s="47">
        <v>0</v>
      </c>
      <c r="L32" s="47">
        <v>0</v>
      </c>
      <c r="M32" s="47">
        <v>2002</v>
      </c>
      <c r="N32" s="47">
        <f t="shared" si="5"/>
        <v>16043</v>
      </c>
      <c r="O32" s="48">
        <f t="shared" si="1"/>
        <v>11.492120343839542</v>
      </c>
      <c r="P32" s="9"/>
    </row>
    <row r="33" spans="1:119">
      <c r="A33" s="12"/>
      <c r="B33" s="22">
        <v>361.3</v>
      </c>
      <c r="C33" s="18" t="s">
        <v>40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3841</v>
      </c>
      <c r="L33" s="47">
        <v>0</v>
      </c>
      <c r="M33" s="47">
        <v>0</v>
      </c>
      <c r="N33" s="47">
        <f t="shared" si="5"/>
        <v>3841</v>
      </c>
      <c r="O33" s="48">
        <f t="shared" si="1"/>
        <v>2.7514326647564471</v>
      </c>
      <c r="P33" s="9"/>
    </row>
    <row r="34" spans="1:119">
      <c r="A34" s="12"/>
      <c r="B34" s="22">
        <v>362</v>
      </c>
      <c r="C34" s="18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11730</v>
      </c>
      <c r="J34" s="47">
        <v>0</v>
      </c>
      <c r="K34" s="47">
        <v>0</v>
      </c>
      <c r="L34" s="47">
        <v>0</v>
      </c>
      <c r="M34" s="47">
        <v>143138</v>
      </c>
      <c r="N34" s="47">
        <f t="shared" si="5"/>
        <v>154868</v>
      </c>
      <c r="O34" s="48">
        <f t="shared" si="1"/>
        <v>110.93696275071633</v>
      </c>
      <c r="P34" s="9"/>
    </row>
    <row r="35" spans="1:119">
      <c r="A35" s="12"/>
      <c r="B35" s="22">
        <v>367</v>
      </c>
      <c r="C35" s="18" t="s">
        <v>42</v>
      </c>
      <c r="D35" s="47">
        <v>6079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6079</v>
      </c>
      <c r="O35" s="48">
        <f t="shared" si="1"/>
        <v>4.3545845272206307</v>
      </c>
      <c r="P35" s="9"/>
    </row>
    <row r="36" spans="1:119">
      <c r="A36" s="12"/>
      <c r="B36" s="22">
        <v>368</v>
      </c>
      <c r="C36" s="18" t="s">
        <v>43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33216</v>
      </c>
      <c r="L36" s="47">
        <v>0</v>
      </c>
      <c r="M36" s="47">
        <v>0</v>
      </c>
      <c r="N36" s="47">
        <f t="shared" si="5"/>
        <v>33216</v>
      </c>
      <c r="O36" s="48">
        <f t="shared" si="1"/>
        <v>23.793696275071632</v>
      </c>
      <c r="P36" s="9"/>
    </row>
    <row r="37" spans="1:119">
      <c r="A37" s="12"/>
      <c r="B37" s="22">
        <v>369.9</v>
      </c>
      <c r="C37" s="18" t="s">
        <v>44</v>
      </c>
      <c r="D37" s="47">
        <v>9857</v>
      </c>
      <c r="E37" s="47">
        <v>835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4768</v>
      </c>
      <c r="N37" s="47">
        <f t="shared" si="5"/>
        <v>15460</v>
      </c>
      <c r="O37" s="48">
        <f t="shared" si="1"/>
        <v>11.074498567335244</v>
      </c>
      <c r="P37" s="9"/>
    </row>
    <row r="38" spans="1:119" ht="15.75">
      <c r="A38" s="26" t="s">
        <v>31</v>
      </c>
      <c r="B38" s="27"/>
      <c r="C38" s="28"/>
      <c r="D38" s="29">
        <f t="shared" ref="D38:M38" si="8">SUM(D39:D39)</f>
        <v>0</v>
      </c>
      <c r="E38" s="29">
        <f t="shared" si="8"/>
        <v>12348</v>
      </c>
      <c r="F38" s="29">
        <f t="shared" si="8"/>
        <v>0</v>
      </c>
      <c r="G38" s="29">
        <f t="shared" si="8"/>
        <v>0</v>
      </c>
      <c r="H38" s="29">
        <f t="shared" si="8"/>
        <v>0</v>
      </c>
      <c r="I38" s="29">
        <f t="shared" si="8"/>
        <v>0</v>
      </c>
      <c r="J38" s="29">
        <f t="shared" si="8"/>
        <v>0</v>
      </c>
      <c r="K38" s="29">
        <f t="shared" si="8"/>
        <v>0</v>
      </c>
      <c r="L38" s="29">
        <f t="shared" si="8"/>
        <v>0</v>
      </c>
      <c r="M38" s="29">
        <f t="shared" si="8"/>
        <v>0</v>
      </c>
      <c r="N38" s="29">
        <f t="shared" si="5"/>
        <v>12348</v>
      </c>
      <c r="O38" s="41">
        <f t="shared" si="1"/>
        <v>8.8452722063037257</v>
      </c>
      <c r="P38" s="9"/>
    </row>
    <row r="39" spans="1:119" ht="15.75" thickBot="1">
      <c r="A39" s="12"/>
      <c r="B39" s="22">
        <v>381</v>
      </c>
      <c r="C39" s="18" t="s">
        <v>45</v>
      </c>
      <c r="D39" s="47">
        <v>0</v>
      </c>
      <c r="E39" s="47">
        <v>12348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12348</v>
      </c>
      <c r="O39" s="48">
        <f t="shared" si="1"/>
        <v>8.8452722063037257</v>
      </c>
      <c r="P39" s="9"/>
    </row>
    <row r="40" spans="1:119" ht="16.5" thickBot="1">
      <c r="A40" s="13" t="s">
        <v>37</v>
      </c>
      <c r="B40" s="20"/>
      <c r="C40" s="19"/>
      <c r="D40" s="14">
        <f>SUM(D5,D13,D24,D31,D38)</f>
        <v>1202935</v>
      </c>
      <c r="E40" s="14">
        <f t="shared" ref="E40:M40" si="9">SUM(E5,E13,E24,E31,E38)</f>
        <v>69647</v>
      </c>
      <c r="F40" s="14">
        <f t="shared" si="9"/>
        <v>0</v>
      </c>
      <c r="G40" s="14">
        <f t="shared" si="9"/>
        <v>0</v>
      </c>
      <c r="H40" s="14">
        <f t="shared" si="9"/>
        <v>0</v>
      </c>
      <c r="I40" s="14">
        <f t="shared" si="9"/>
        <v>152378</v>
      </c>
      <c r="J40" s="14">
        <f t="shared" si="9"/>
        <v>0</v>
      </c>
      <c r="K40" s="14">
        <f t="shared" si="9"/>
        <v>37057</v>
      </c>
      <c r="L40" s="14">
        <f t="shared" si="9"/>
        <v>0</v>
      </c>
      <c r="M40" s="14">
        <f t="shared" si="9"/>
        <v>2337891</v>
      </c>
      <c r="N40" s="14">
        <f t="shared" si="5"/>
        <v>3799908</v>
      </c>
      <c r="O40" s="35">
        <f t="shared" si="1"/>
        <v>2721.997134670487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2"/>
    </row>
    <row r="42" spans="1:119">
      <c r="A42" s="36"/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119" t="s">
        <v>52</v>
      </c>
      <c r="M42" s="119"/>
      <c r="N42" s="119"/>
      <c r="O42" s="39">
        <v>1396</v>
      </c>
    </row>
    <row r="43" spans="1:119">
      <c r="A43" s="120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8"/>
    </row>
    <row r="44" spans="1:119" ht="15.75" thickBot="1">
      <c r="A44" s="121" t="s">
        <v>71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78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SUM(D6:D11)</f>
        <v>512928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512928</v>
      </c>
      <c r="O5" s="30">
        <f t="shared" ref="O5:O42" si="2">(N5/O$44)</f>
        <v>364.03690560681332</v>
      </c>
      <c r="P5" s="6"/>
    </row>
    <row r="6" spans="1:133">
      <c r="A6" s="12"/>
      <c r="B6" s="22">
        <v>311</v>
      </c>
      <c r="C6" s="18" t="s">
        <v>2</v>
      </c>
      <c r="D6" s="47">
        <v>125510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125510</v>
      </c>
      <c r="O6" s="48">
        <f t="shared" si="2"/>
        <v>89.077359829666435</v>
      </c>
      <c r="P6" s="9"/>
    </row>
    <row r="7" spans="1:133">
      <c r="A7" s="12"/>
      <c r="B7" s="22">
        <v>312.10000000000002</v>
      </c>
      <c r="C7" s="18" t="s">
        <v>10</v>
      </c>
      <c r="D7" s="47">
        <v>85361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85361</v>
      </c>
      <c r="O7" s="48">
        <f t="shared" si="2"/>
        <v>60.582682753726047</v>
      </c>
      <c r="P7" s="9"/>
    </row>
    <row r="8" spans="1:133">
      <c r="A8" s="12"/>
      <c r="B8" s="22">
        <v>312.60000000000002</v>
      </c>
      <c r="C8" s="18" t="s">
        <v>11</v>
      </c>
      <c r="D8" s="47">
        <v>182743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182743</v>
      </c>
      <c r="O8" s="48">
        <f t="shared" si="2"/>
        <v>129.69694819020583</v>
      </c>
      <c r="P8" s="9"/>
    </row>
    <row r="9" spans="1:133">
      <c r="A9" s="12"/>
      <c r="B9" s="22">
        <v>314.2</v>
      </c>
      <c r="C9" s="18" t="s">
        <v>14</v>
      </c>
      <c r="D9" s="47">
        <v>56689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56689</v>
      </c>
      <c r="O9" s="48">
        <f t="shared" si="2"/>
        <v>40.233498935415192</v>
      </c>
      <c r="P9" s="9"/>
    </row>
    <row r="10" spans="1:133">
      <c r="A10" s="12"/>
      <c r="B10" s="22">
        <v>314.3</v>
      </c>
      <c r="C10" s="18" t="s">
        <v>13</v>
      </c>
      <c r="D10" s="47">
        <v>19927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19927</v>
      </c>
      <c r="O10" s="48">
        <f t="shared" si="2"/>
        <v>14.142654364797728</v>
      </c>
      <c r="P10" s="9"/>
    </row>
    <row r="11" spans="1:133">
      <c r="A11" s="12"/>
      <c r="B11" s="22">
        <v>315</v>
      </c>
      <c r="C11" s="18" t="s">
        <v>64</v>
      </c>
      <c r="D11" s="47">
        <v>42698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42698</v>
      </c>
      <c r="O11" s="48">
        <f t="shared" si="2"/>
        <v>30.303761533002127</v>
      </c>
      <c r="P11" s="9"/>
    </row>
    <row r="12" spans="1:133" ht="15.75">
      <c r="A12" s="26" t="s">
        <v>79</v>
      </c>
      <c r="B12" s="27"/>
      <c r="C12" s="28"/>
      <c r="D12" s="29">
        <f t="shared" ref="D12:M12" si="3">SUM(D13:D13)</f>
        <v>11236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11236</v>
      </c>
      <c r="O12" s="41">
        <f t="shared" si="2"/>
        <v>7.9744499645138394</v>
      </c>
      <c r="P12" s="10"/>
    </row>
    <row r="13" spans="1:133">
      <c r="A13" s="12"/>
      <c r="B13" s="22">
        <v>329</v>
      </c>
      <c r="C13" s="18" t="s">
        <v>80</v>
      </c>
      <c r="D13" s="47">
        <v>11236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11236</v>
      </c>
      <c r="O13" s="48">
        <f t="shared" si="2"/>
        <v>7.9744499645138394</v>
      </c>
      <c r="P13" s="9"/>
    </row>
    <row r="14" spans="1:133" ht="15.75">
      <c r="A14" s="26" t="s">
        <v>16</v>
      </c>
      <c r="B14" s="27"/>
      <c r="C14" s="28"/>
      <c r="D14" s="29">
        <f t="shared" ref="D14:M14" si="4">SUM(D15:D24)</f>
        <v>955917</v>
      </c>
      <c r="E14" s="29">
        <f t="shared" si="4"/>
        <v>54003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231407</v>
      </c>
      <c r="N14" s="40">
        <f t="shared" si="1"/>
        <v>1241327</v>
      </c>
      <c r="O14" s="41">
        <f t="shared" si="2"/>
        <v>880.99858055358413</v>
      </c>
      <c r="P14" s="10"/>
    </row>
    <row r="15" spans="1:133">
      <c r="A15" s="12"/>
      <c r="B15" s="22">
        <v>331.9</v>
      </c>
      <c r="C15" s="18" t="s">
        <v>81</v>
      </c>
      <c r="D15" s="47">
        <v>1015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5">SUM(D15:M15)</f>
        <v>1015</v>
      </c>
      <c r="O15" s="48">
        <f t="shared" si="2"/>
        <v>0.7203690560681334</v>
      </c>
      <c r="P15" s="9"/>
    </row>
    <row r="16" spans="1:133">
      <c r="A16" s="12"/>
      <c r="B16" s="22">
        <v>334.35</v>
      </c>
      <c r="C16" s="18" t="s">
        <v>74</v>
      </c>
      <c r="D16" s="47">
        <v>506082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5"/>
        <v>506082</v>
      </c>
      <c r="O16" s="48">
        <f t="shared" si="2"/>
        <v>359.17814052519515</v>
      </c>
      <c r="P16" s="9"/>
    </row>
    <row r="17" spans="1:16">
      <c r="A17" s="12"/>
      <c r="B17" s="22">
        <v>334.41</v>
      </c>
      <c r="C17" s="18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231407</v>
      </c>
      <c r="N17" s="47">
        <f t="shared" si="5"/>
        <v>231407</v>
      </c>
      <c r="O17" s="48">
        <f t="shared" si="2"/>
        <v>164.23491838183108</v>
      </c>
      <c r="P17" s="9"/>
    </row>
    <row r="18" spans="1:16">
      <c r="A18" s="12"/>
      <c r="B18" s="22">
        <v>334.49</v>
      </c>
      <c r="C18" s="18" t="s">
        <v>18</v>
      </c>
      <c r="D18" s="47">
        <v>7412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7412</v>
      </c>
      <c r="O18" s="48">
        <f t="shared" si="2"/>
        <v>5.260468417317246</v>
      </c>
      <c r="P18" s="9"/>
    </row>
    <row r="19" spans="1:16">
      <c r="A19" s="12"/>
      <c r="B19" s="22">
        <v>334.7</v>
      </c>
      <c r="C19" s="18" t="s">
        <v>82</v>
      </c>
      <c r="D19" s="47">
        <v>112500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112500</v>
      </c>
      <c r="O19" s="48">
        <f t="shared" si="2"/>
        <v>79.843860894251236</v>
      </c>
      <c r="P19" s="9"/>
    </row>
    <row r="20" spans="1:16">
      <c r="A20" s="12"/>
      <c r="B20" s="22">
        <v>335.12</v>
      </c>
      <c r="C20" s="18" t="s">
        <v>19</v>
      </c>
      <c r="D20" s="47">
        <v>53202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53202</v>
      </c>
      <c r="O20" s="48">
        <f t="shared" si="2"/>
        <v>37.758694109297373</v>
      </c>
      <c r="P20" s="9"/>
    </row>
    <row r="21" spans="1:16">
      <c r="A21" s="12"/>
      <c r="B21" s="22">
        <v>335.14</v>
      </c>
      <c r="C21" s="18" t="s">
        <v>20</v>
      </c>
      <c r="D21" s="47">
        <v>2457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2457</v>
      </c>
      <c r="O21" s="48">
        <f t="shared" si="2"/>
        <v>1.7437899219304471</v>
      </c>
      <c r="P21" s="9"/>
    </row>
    <row r="22" spans="1:16">
      <c r="A22" s="12"/>
      <c r="B22" s="22">
        <v>335.15</v>
      </c>
      <c r="C22" s="18" t="s">
        <v>21</v>
      </c>
      <c r="D22" s="47">
        <v>628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628</v>
      </c>
      <c r="O22" s="48">
        <f t="shared" si="2"/>
        <v>0.44570617459190914</v>
      </c>
      <c r="P22" s="9"/>
    </row>
    <row r="23" spans="1:16">
      <c r="A23" s="12"/>
      <c r="B23" s="22">
        <v>335.18</v>
      </c>
      <c r="C23" s="18" t="s">
        <v>22</v>
      </c>
      <c r="D23" s="47">
        <v>75805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75805</v>
      </c>
      <c r="O23" s="48">
        <f t="shared" si="2"/>
        <v>53.800567778566361</v>
      </c>
      <c r="P23" s="9"/>
    </row>
    <row r="24" spans="1:16">
      <c r="A24" s="12"/>
      <c r="B24" s="22">
        <v>338</v>
      </c>
      <c r="C24" s="18" t="s">
        <v>25</v>
      </c>
      <c r="D24" s="47">
        <v>196816</v>
      </c>
      <c r="E24" s="47">
        <v>54003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250819</v>
      </c>
      <c r="O24" s="48">
        <f t="shared" si="2"/>
        <v>178.01206529453512</v>
      </c>
      <c r="P24" s="9"/>
    </row>
    <row r="25" spans="1:16" ht="15.75">
      <c r="A25" s="26" t="s">
        <v>30</v>
      </c>
      <c r="B25" s="27"/>
      <c r="C25" s="28"/>
      <c r="D25" s="29">
        <f t="shared" ref="D25:M25" si="6">SUM(D26:D30)</f>
        <v>52666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209263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298877</v>
      </c>
      <c r="N25" s="29">
        <f>SUM(D25:M25)</f>
        <v>560806</v>
      </c>
      <c r="O25" s="41">
        <f t="shared" si="2"/>
        <v>398.01703335699079</v>
      </c>
      <c r="P25" s="10"/>
    </row>
    <row r="26" spans="1:16">
      <c r="A26" s="12"/>
      <c r="B26" s="22">
        <v>343.4</v>
      </c>
      <c r="C26" s="18" t="s">
        <v>34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188588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2" si="7">SUM(D26:M26)</f>
        <v>188588</v>
      </c>
      <c r="O26" s="48">
        <f t="shared" si="2"/>
        <v>133.84528034066713</v>
      </c>
      <c r="P26" s="9"/>
    </row>
    <row r="27" spans="1:16">
      <c r="A27" s="12"/>
      <c r="B27" s="22">
        <v>343.8</v>
      </c>
      <c r="C27" s="18" t="s">
        <v>35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20675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20675</v>
      </c>
      <c r="O27" s="48">
        <f t="shared" si="2"/>
        <v>14.673527324343507</v>
      </c>
      <c r="P27" s="9"/>
    </row>
    <row r="28" spans="1:16">
      <c r="A28" s="12"/>
      <c r="B28" s="22">
        <v>344.1</v>
      </c>
      <c r="C28" s="18" t="s">
        <v>36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298877</v>
      </c>
      <c r="N28" s="47">
        <f t="shared" si="7"/>
        <v>298877</v>
      </c>
      <c r="O28" s="48">
        <f t="shared" si="2"/>
        <v>212.11994322214338</v>
      </c>
      <c r="P28" s="9"/>
    </row>
    <row r="29" spans="1:16">
      <c r="A29" s="12"/>
      <c r="B29" s="22">
        <v>344.9</v>
      </c>
      <c r="C29" s="18" t="s">
        <v>83</v>
      </c>
      <c r="D29" s="47">
        <v>50047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50047</v>
      </c>
      <c r="O29" s="48">
        <f t="shared" si="2"/>
        <v>35.519517388218595</v>
      </c>
      <c r="P29" s="9"/>
    </row>
    <row r="30" spans="1:16">
      <c r="A30" s="12"/>
      <c r="B30" s="22">
        <v>349</v>
      </c>
      <c r="C30" s="18" t="s">
        <v>0</v>
      </c>
      <c r="D30" s="47">
        <v>2619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2619</v>
      </c>
      <c r="O30" s="48">
        <f t="shared" si="2"/>
        <v>1.8587650816181689</v>
      </c>
      <c r="P30" s="9"/>
    </row>
    <row r="31" spans="1:16" ht="15.75">
      <c r="A31" s="26" t="s">
        <v>60</v>
      </c>
      <c r="B31" s="27"/>
      <c r="C31" s="28"/>
      <c r="D31" s="29">
        <f t="shared" ref="D31:M31" si="8">SUM(D32:D32)</f>
        <v>2636</v>
      </c>
      <c r="E31" s="29">
        <f t="shared" si="8"/>
        <v>0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7"/>
        <v>2636</v>
      </c>
      <c r="O31" s="41">
        <f t="shared" si="2"/>
        <v>1.8708303761533003</v>
      </c>
      <c r="P31" s="10"/>
    </row>
    <row r="32" spans="1:16">
      <c r="A32" s="43"/>
      <c r="B32" s="44">
        <v>351.5</v>
      </c>
      <c r="C32" s="45" t="s">
        <v>61</v>
      </c>
      <c r="D32" s="47">
        <v>2636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2636</v>
      </c>
      <c r="O32" s="48">
        <f t="shared" si="2"/>
        <v>1.8708303761533003</v>
      </c>
      <c r="P32" s="9"/>
    </row>
    <row r="33" spans="1:119" ht="15.75">
      <c r="A33" s="26" t="s">
        <v>3</v>
      </c>
      <c r="B33" s="27"/>
      <c r="C33" s="28"/>
      <c r="D33" s="29">
        <f t="shared" ref="D33:M33" si="9">SUM(D34:D38)</f>
        <v>30679</v>
      </c>
      <c r="E33" s="29">
        <f t="shared" si="9"/>
        <v>5723</v>
      </c>
      <c r="F33" s="29">
        <f t="shared" si="9"/>
        <v>0</v>
      </c>
      <c r="G33" s="29">
        <f t="shared" si="9"/>
        <v>0</v>
      </c>
      <c r="H33" s="29">
        <f t="shared" si="9"/>
        <v>0</v>
      </c>
      <c r="I33" s="29">
        <f t="shared" si="9"/>
        <v>20825</v>
      </c>
      <c r="J33" s="29">
        <f t="shared" si="9"/>
        <v>0</v>
      </c>
      <c r="K33" s="29">
        <f t="shared" si="9"/>
        <v>-3228</v>
      </c>
      <c r="L33" s="29">
        <f t="shared" si="9"/>
        <v>0</v>
      </c>
      <c r="M33" s="29">
        <f t="shared" si="9"/>
        <v>214298</v>
      </c>
      <c r="N33" s="29">
        <f t="shared" ref="N33:N42" si="10">SUM(D33:M33)</f>
        <v>268297</v>
      </c>
      <c r="O33" s="41">
        <f t="shared" si="2"/>
        <v>190.41660752306601</v>
      </c>
      <c r="P33" s="10"/>
    </row>
    <row r="34" spans="1:119">
      <c r="A34" s="12"/>
      <c r="B34" s="22">
        <v>361.1</v>
      </c>
      <c r="C34" s="18" t="s">
        <v>39</v>
      </c>
      <c r="D34" s="47">
        <v>16947</v>
      </c>
      <c r="E34" s="47">
        <v>0</v>
      </c>
      <c r="F34" s="47">
        <v>0</v>
      </c>
      <c r="G34" s="47">
        <v>0</v>
      </c>
      <c r="H34" s="47">
        <v>0</v>
      </c>
      <c r="I34" s="47">
        <v>9095</v>
      </c>
      <c r="J34" s="47">
        <v>0</v>
      </c>
      <c r="K34" s="47">
        <v>0</v>
      </c>
      <c r="L34" s="47">
        <v>0</v>
      </c>
      <c r="M34" s="47">
        <v>19756</v>
      </c>
      <c r="N34" s="47">
        <f t="shared" si="10"/>
        <v>45798</v>
      </c>
      <c r="O34" s="48">
        <f t="shared" si="2"/>
        <v>32.503903477643718</v>
      </c>
      <c r="P34" s="9"/>
    </row>
    <row r="35" spans="1:119">
      <c r="A35" s="12"/>
      <c r="B35" s="22">
        <v>361.4</v>
      </c>
      <c r="C35" s="18" t="s">
        <v>84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-28018</v>
      </c>
      <c r="L35" s="47">
        <v>0</v>
      </c>
      <c r="M35" s="47">
        <v>0</v>
      </c>
      <c r="N35" s="47">
        <f t="shared" si="10"/>
        <v>-28018</v>
      </c>
      <c r="O35" s="48">
        <f t="shared" si="2"/>
        <v>-19.88502484031228</v>
      </c>
      <c r="P35" s="9"/>
    </row>
    <row r="36" spans="1:119">
      <c r="A36" s="12"/>
      <c r="B36" s="22">
        <v>362</v>
      </c>
      <c r="C36" s="18" t="s">
        <v>41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11730</v>
      </c>
      <c r="J36" s="47">
        <v>0</v>
      </c>
      <c r="K36" s="47">
        <v>0</v>
      </c>
      <c r="L36" s="47">
        <v>0</v>
      </c>
      <c r="M36" s="47">
        <v>169834</v>
      </c>
      <c r="N36" s="47">
        <f t="shared" si="10"/>
        <v>181564</v>
      </c>
      <c r="O36" s="48">
        <f t="shared" si="2"/>
        <v>128.86018452803407</v>
      </c>
      <c r="P36" s="9"/>
    </row>
    <row r="37" spans="1:119">
      <c r="A37" s="12"/>
      <c r="B37" s="22">
        <v>368</v>
      </c>
      <c r="C37" s="18" t="s">
        <v>43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24790</v>
      </c>
      <c r="L37" s="47">
        <v>0</v>
      </c>
      <c r="M37" s="47">
        <v>0</v>
      </c>
      <c r="N37" s="47">
        <f t="shared" si="10"/>
        <v>24790</v>
      </c>
      <c r="O37" s="48">
        <f t="shared" si="2"/>
        <v>17.59403832505323</v>
      </c>
      <c r="P37" s="9"/>
    </row>
    <row r="38" spans="1:119">
      <c r="A38" s="12"/>
      <c r="B38" s="22">
        <v>369.9</v>
      </c>
      <c r="C38" s="18" t="s">
        <v>44</v>
      </c>
      <c r="D38" s="47">
        <v>13732</v>
      </c>
      <c r="E38" s="47">
        <v>5723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24708</v>
      </c>
      <c r="N38" s="47">
        <f t="shared" si="10"/>
        <v>44163</v>
      </c>
      <c r="O38" s="48">
        <f t="shared" si="2"/>
        <v>31.343506032647266</v>
      </c>
      <c r="P38" s="9"/>
    </row>
    <row r="39" spans="1:119" ht="15.75">
      <c r="A39" s="26" t="s">
        <v>31</v>
      </c>
      <c r="B39" s="27"/>
      <c r="C39" s="28"/>
      <c r="D39" s="29">
        <f t="shared" ref="D39:M39" si="11">SUM(D40:D41)</f>
        <v>157440</v>
      </c>
      <c r="E39" s="29">
        <f t="shared" si="11"/>
        <v>11267</v>
      </c>
      <c r="F39" s="29">
        <f t="shared" si="11"/>
        <v>0</v>
      </c>
      <c r="G39" s="29">
        <f t="shared" si="11"/>
        <v>0</v>
      </c>
      <c r="H39" s="29">
        <f t="shared" si="11"/>
        <v>0</v>
      </c>
      <c r="I39" s="29">
        <f t="shared" si="11"/>
        <v>0</v>
      </c>
      <c r="J39" s="29">
        <f t="shared" si="11"/>
        <v>0</v>
      </c>
      <c r="K39" s="29">
        <f t="shared" si="11"/>
        <v>0</v>
      </c>
      <c r="L39" s="29">
        <f t="shared" si="11"/>
        <v>0</v>
      </c>
      <c r="M39" s="29">
        <f t="shared" si="11"/>
        <v>0</v>
      </c>
      <c r="N39" s="29">
        <f t="shared" si="10"/>
        <v>168707</v>
      </c>
      <c r="O39" s="41">
        <f t="shared" si="2"/>
        <v>119.73527324343506</v>
      </c>
      <c r="P39" s="9"/>
    </row>
    <row r="40" spans="1:119">
      <c r="A40" s="12"/>
      <c r="B40" s="22">
        <v>381</v>
      </c>
      <c r="C40" s="18" t="s">
        <v>45</v>
      </c>
      <c r="D40" s="47">
        <v>0</v>
      </c>
      <c r="E40" s="47">
        <v>11267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10"/>
        <v>11267</v>
      </c>
      <c r="O40" s="48">
        <f t="shared" si="2"/>
        <v>7.9964513839602551</v>
      </c>
      <c r="P40" s="9"/>
    </row>
    <row r="41" spans="1:119" ht="15.75" thickBot="1">
      <c r="A41" s="12"/>
      <c r="B41" s="22">
        <v>382</v>
      </c>
      <c r="C41" s="18" t="s">
        <v>85</v>
      </c>
      <c r="D41" s="47">
        <v>157440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10"/>
        <v>157440</v>
      </c>
      <c r="O41" s="48">
        <f t="shared" si="2"/>
        <v>111.73882185947481</v>
      </c>
      <c r="P41" s="9"/>
    </row>
    <row r="42" spans="1:119" ht="16.5" thickBot="1">
      <c r="A42" s="13" t="s">
        <v>37</v>
      </c>
      <c r="B42" s="20"/>
      <c r="C42" s="19"/>
      <c r="D42" s="14">
        <f t="shared" ref="D42:M42" si="12">SUM(D5,D12,D14,D25,D31,D33,D39)</f>
        <v>1723502</v>
      </c>
      <c r="E42" s="14">
        <f t="shared" si="12"/>
        <v>70993</v>
      </c>
      <c r="F42" s="14">
        <f t="shared" si="12"/>
        <v>0</v>
      </c>
      <c r="G42" s="14">
        <f t="shared" si="12"/>
        <v>0</v>
      </c>
      <c r="H42" s="14">
        <f t="shared" si="12"/>
        <v>0</v>
      </c>
      <c r="I42" s="14">
        <f t="shared" si="12"/>
        <v>230088</v>
      </c>
      <c r="J42" s="14">
        <f t="shared" si="12"/>
        <v>0</v>
      </c>
      <c r="K42" s="14">
        <f t="shared" si="12"/>
        <v>-3228</v>
      </c>
      <c r="L42" s="14">
        <f t="shared" si="12"/>
        <v>0</v>
      </c>
      <c r="M42" s="14">
        <f t="shared" si="12"/>
        <v>744582</v>
      </c>
      <c r="N42" s="14">
        <f t="shared" si="10"/>
        <v>2765937</v>
      </c>
      <c r="O42" s="35">
        <f t="shared" si="2"/>
        <v>1963.0496806245565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5"/>
      <c r="B43" s="17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46"/>
    </row>
    <row r="44" spans="1:119">
      <c r="A44" s="36"/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119" t="s">
        <v>86</v>
      </c>
      <c r="M44" s="119"/>
      <c r="N44" s="119"/>
      <c r="O44" s="39">
        <v>1409</v>
      </c>
    </row>
    <row r="45" spans="1:119">
      <c r="A45" s="120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8"/>
    </row>
    <row r="46" spans="1:119" ht="15.75" customHeight="1" thickBot="1">
      <c r="A46" s="121" t="s">
        <v>71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139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0"/>
      <c r="M3" s="131"/>
      <c r="N3" s="33"/>
      <c r="O3" s="34"/>
      <c r="P3" s="132" t="s">
        <v>128</v>
      </c>
      <c r="Q3" s="11"/>
      <c r="R3"/>
    </row>
    <row r="4" spans="1:134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129</v>
      </c>
      <c r="N4" s="32" t="s">
        <v>9</v>
      </c>
      <c r="O4" s="32" t="s">
        <v>130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1" t="s">
        <v>131</v>
      </c>
      <c r="B5" s="23"/>
      <c r="C5" s="23"/>
      <c r="D5" s="24">
        <f t="shared" ref="D5:N5" si="0">SUM(D6:D11)</f>
        <v>666697</v>
      </c>
      <c r="E5" s="24">
        <f t="shared" si="0"/>
        <v>206317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873014</v>
      </c>
      <c r="P5" s="30">
        <f t="shared" ref="P5:P36" si="1">(O5/P$38)</f>
        <v>600.42228335625862</v>
      </c>
      <c r="Q5" s="6"/>
    </row>
    <row r="6" spans="1:134">
      <c r="A6" s="12"/>
      <c r="B6" s="22">
        <v>311</v>
      </c>
      <c r="C6" s="18" t="s">
        <v>2</v>
      </c>
      <c r="D6" s="47">
        <v>311445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311445</v>
      </c>
      <c r="P6" s="48">
        <f t="shared" si="1"/>
        <v>214.19876203576342</v>
      </c>
      <c r="Q6" s="9"/>
    </row>
    <row r="7" spans="1:134">
      <c r="A7" s="12"/>
      <c r="B7" s="22">
        <v>312.41000000000003</v>
      </c>
      <c r="C7" s="18" t="s">
        <v>132</v>
      </c>
      <c r="D7" s="47">
        <v>101341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101341</v>
      </c>
      <c r="P7" s="48">
        <f t="shared" si="1"/>
        <v>69.69807427785419</v>
      </c>
      <c r="Q7" s="9"/>
    </row>
    <row r="8" spans="1:134">
      <c r="A8" s="12"/>
      <c r="B8" s="22">
        <v>312.63</v>
      </c>
      <c r="C8" s="18" t="s">
        <v>133</v>
      </c>
      <c r="D8" s="47">
        <v>0</v>
      </c>
      <c r="E8" s="47">
        <v>206317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206317</v>
      </c>
      <c r="P8" s="48">
        <f t="shared" si="1"/>
        <v>141.89614855570838</v>
      </c>
      <c r="Q8" s="9"/>
    </row>
    <row r="9" spans="1:134">
      <c r="A9" s="12"/>
      <c r="B9" s="22">
        <v>314.10000000000002</v>
      </c>
      <c r="C9" s="18" t="s">
        <v>12</v>
      </c>
      <c r="D9" s="47">
        <v>129230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129230</v>
      </c>
      <c r="P9" s="48">
        <f t="shared" si="1"/>
        <v>88.878954607977988</v>
      </c>
      <c r="Q9" s="9"/>
    </row>
    <row r="10" spans="1:134">
      <c r="A10" s="12"/>
      <c r="B10" s="22">
        <v>314.3</v>
      </c>
      <c r="C10" s="18" t="s">
        <v>13</v>
      </c>
      <c r="D10" s="47">
        <v>34922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34922</v>
      </c>
      <c r="P10" s="48">
        <f t="shared" si="1"/>
        <v>24.017881705639613</v>
      </c>
      <c r="Q10" s="9"/>
    </row>
    <row r="11" spans="1:134">
      <c r="A11" s="12"/>
      <c r="B11" s="22">
        <v>315.10000000000002</v>
      </c>
      <c r="C11" s="18" t="s">
        <v>134</v>
      </c>
      <c r="D11" s="47">
        <v>89759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89759</v>
      </c>
      <c r="P11" s="48">
        <f t="shared" si="1"/>
        <v>61.732462173314993</v>
      </c>
      <c r="Q11" s="9"/>
    </row>
    <row r="12" spans="1:134" ht="15.75">
      <c r="A12" s="26" t="s">
        <v>56</v>
      </c>
      <c r="B12" s="27"/>
      <c r="C12" s="28"/>
      <c r="D12" s="29">
        <f t="shared" ref="D12:N12" si="3">SUM(D13:D14)</f>
        <v>13929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13929</v>
      </c>
      <c r="P12" s="41">
        <f t="shared" si="1"/>
        <v>9.5797799174690503</v>
      </c>
      <c r="Q12" s="10"/>
    </row>
    <row r="13" spans="1:134">
      <c r="A13" s="12"/>
      <c r="B13" s="22">
        <v>322</v>
      </c>
      <c r="C13" s="18" t="s">
        <v>135</v>
      </c>
      <c r="D13" s="47">
        <v>8630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8630</v>
      </c>
      <c r="P13" s="48">
        <f t="shared" si="1"/>
        <v>5.9353507565337003</v>
      </c>
      <c r="Q13" s="9"/>
    </row>
    <row r="14" spans="1:134">
      <c r="A14" s="12"/>
      <c r="B14" s="22">
        <v>329.5</v>
      </c>
      <c r="C14" s="18" t="s">
        <v>136</v>
      </c>
      <c r="D14" s="47">
        <v>5299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" si="4">SUM(D14:N14)</f>
        <v>5299</v>
      </c>
      <c r="P14" s="48">
        <f t="shared" si="1"/>
        <v>3.644429160935351</v>
      </c>
      <c r="Q14" s="9"/>
    </row>
    <row r="15" spans="1:134" ht="15.75">
      <c r="A15" s="26" t="s">
        <v>137</v>
      </c>
      <c r="B15" s="27"/>
      <c r="C15" s="28"/>
      <c r="D15" s="29">
        <f t="shared" ref="D15:N15" si="5">SUM(D16:D24)</f>
        <v>555644</v>
      </c>
      <c r="E15" s="29">
        <f t="shared" si="5"/>
        <v>123973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355429</v>
      </c>
      <c r="O15" s="40">
        <f>SUM(D15:N15)</f>
        <v>1035046</v>
      </c>
      <c r="P15" s="41">
        <f t="shared" si="1"/>
        <v>711.86107290233838</v>
      </c>
      <c r="Q15" s="10"/>
    </row>
    <row r="16" spans="1:134">
      <c r="A16" s="12"/>
      <c r="B16" s="22">
        <v>331.41</v>
      </c>
      <c r="C16" s="18" t="s">
        <v>65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323429</v>
      </c>
      <c r="O16" s="47">
        <f t="shared" ref="O16:O23" si="6">SUM(D16:N16)</f>
        <v>323429</v>
      </c>
      <c r="P16" s="48">
        <f t="shared" si="1"/>
        <v>222.44085281980742</v>
      </c>
      <c r="Q16" s="9"/>
    </row>
    <row r="17" spans="1:17">
      <c r="A17" s="12"/>
      <c r="B17" s="22">
        <v>331.51</v>
      </c>
      <c r="C17" s="18" t="s">
        <v>140</v>
      </c>
      <c r="D17" s="47">
        <v>321943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6"/>
        <v>321943</v>
      </c>
      <c r="P17" s="48">
        <f t="shared" si="1"/>
        <v>221.41884456671252</v>
      </c>
      <c r="Q17" s="9"/>
    </row>
    <row r="18" spans="1:17">
      <c r="A18" s="12"/>
      <c r="B18" s="22">
        <v>332</v>
      </c>
      <c r="C18" s="18" t="s">
        <v>123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32000</v>
      </c>
      <c r="O18" s="47">
        <f t="shared" si="6"/>
        <v>32000</v>
      </c>
      <c r="P18" s="48">
        <f t="shared" si="1"/>
        <v>22.008253094910593</v>
      </c>
      <c r="Q18" s="9"/>
    </row>
    <row r="19" spans="1:17">
      <c r="A19" s="12"/>
      <c r="B19" s="22">
        <v>334.49</v>
      </c>
      <c r="C19" s="18" t="s">
        <v>18</v>
      </c>
      <c r="D19" s="47">
        <v>73312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6"/>
        <v>73312</v>
      </c>
      <c r="P19" s="48">
        <f t="shared" si="1"/>
        <v>50.420907840440165</v>
      </c>
      <c r="Q19" s="9"/>
    </row>
    <row r="20" spans="1:17">
      <c r="A20" s="12"/>
      <c r="B20" s="22">
        <v>335.14</v>
      </c>
      <c r="C20" s="18" t="s">
        <v>91</v>
      </c>
      <c r="D20" s="47">
        <v>1351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1351</v>
      </c>
      <c r="P20" s="48">
        <f t="shared" si="1"/>
        <v>0.9291609353507565</v>
      </c>
      <c r="Q20" s="9"/>
    </row>
    <row r="21" spans="1:17">
      <c r="A21" s="12"/>
      <c r="B21" s="22">
        <v>335.15</v>
      </c>
      <c r="C21" s="18" t="s">
        <v>92</v>
      </c>
      <c r="D21" s="47">
        <v>4414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4414</v>
      </c>
      <c r="P21" s="48">
        <f t="shared" si="1"/>
        <v>3.0357634112792296</v>
      </c>
      <c r="Q21" s="9"/>
    </row>
    <row r="22" spans="1:17">
      <c r="A22" s="12"/>
      <c r="B22" s="22">
        <v>335.18</v>
      </c>
      <c r="C22" s="18" t="s">
        <v>138</v>
      </c>
      <c r="D22" s="47">
        <v>91616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91616</v>
      </c>
      <c r="P22" s="48">
        <f t="shared" si="1"/>
        <v>63.009628610729024</v>
      </c>
      <c r="Q22" s="9"/>
    </row>
    <row r="23" spans="1:17">
      <c r="A23" s="12"/>
      <c r="B23" s="22">
        <v>335.19</v>
      </c>
      <c r="C23" s="18" t="s">
        <v>126</v>
      </c>
      <c r="D23" s="47">
        <v>63008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63008</v>
      </c>
      <c r="P23" s="48">
        <f t="shared" si="1"/>
        <v>43.334250343878956</v>
      </c>
      <c r="Q23" s="9"/>
    </row>
    <row r="24" spans="1:17">
      <c r="A24" s="12"/>
      <c r="B24" s="22">
        <v>337.5</v>
      </c>
      <c r="C24" s="18" t="s">
        <v>67</v>
      </c>
      <c r="D24" s="47">
        <v>0</v>
      </c>
      <c r="E24" s="47">
        <v>123973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" si="7">SUM(D24:N24)</f>
        <v>123973</v>
      </c>
      <c r="P24" s="48">
        <f t="shared" si="1"/>
        <v>85.263411279229715</v>
      </c>
      <c r="Q24" s="9"/>
    </row>
    <row r="25" spans="1:17" ht="15.75">
      <c r="A25" s="26" t="s">
        <v>30</v>
      </c>
      <c r="B25" s="27"/>
      <c r="C25" s="28"/>
      <c r="D25" s="29">
        <f t="shared" ref="D25:N25" si="8">SUM(D26:D27)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20000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1155673</v>
      </c>
      <c r="O25" s="29">
        <f>SUM(D25:N25)</f>
        <v>1175673</v>
      </c>
      <c r="P25" s="41">
        <f t="shared" si="1"/>
        <v>808.57840440165057</v>
      </c>
      <c r="Q25" s="10"/>
    </row>
    <row r="26" spans="1:17">
      <c r="A26" s="12"/>
      <c r="B26" s="22">
        <v>343.8</v>
      </c>
      <c r="C26" s="18" t="s">
        <v>35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20000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27" si="9">SUM(D26:N26)</f>
        <v>20000</v>
      </c>
      <c r="P26" s="48">
        <f t="shared" si="1"/>
        <v>13.75515818431912</v>
      </c>
      <c r="Q26" s="9"/>
    </row>
    <row r="27" spans="1:17">
      <c r="A27" s="12"/>
      <c r="B27" s="22">
        <v>344.1</v>
      </c>
      <c r="C27" s="18" t="s">
        <v>95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1155673</v>
      </c>
      <c r="O27" s="47">
        <f t="shared" si="9"/>
        <v>1155673</v>
      </c>
      <c r="P27" s="48">
        <f t="shared" si="1"/>
        <v>794.82324621733153</v>
      </c>
      <c r="Q27" s="9"/>
    </row>
    <row r="28" spans="1:17" ht="15.75">
      <c r="A28" s="26" t="s">
        <v>3</v>
      </c>
      <c r="B28" s="27"/>
      <c r="C28" s="28"/>
      <c r="D28" s="29">
        <f t="shared" ref="D28:N28" si="10">SUM(D29:D33)</f>
        <v>11034</v>
      </c>
      <c r="E28" s="29">
        <f t="shared" si="10"/>
        <v>2379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18720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-38857</v>
      </c>
      <c r="N28" s="29">
        <f t="shared" si="10"/>
        <v>387525</v>
      </c>
      <c r="O28" s="29">
        <f>SUM(D28:N28)</f>
        <v>380801</v>
      </c>
      <c r="P28" s="41">
        <f t="shared" si="1"/>
        <v>261.89889958734523</v>
      </c>
      <c r="Q28" s="10"/>
    </row>
    <row r="29" spans="1:17">
      <c r="A29" s="12"/>
      <c r="B29" s="22">
        <v>361.1</v>
      </c>
      <c r="C29" s="18" t="s">
        <v>39</v>
      </c>
      <c r="D29" s="47">
        <v>1364</v>
      </c>
      <c r="E29" s="47">
        <v>831</v>
      </c>
      <c r="F29" s="47">
        <v>0</v>
      </c>
      <c r="G29" s="47">
        <v>0</v>
      </c>
      <c r="H29" s="47">
        <v>0</v>
      </c>
      <c r="I29" s="47">
        <v>740</v>
      </c>
      <c r="J29" s="47">
        <v>0</v>
      </c>
      <c r="K29" s="47">
        <v>0</v>
      </c>
      <c r="L29" s="47">
        <v>0</v>
      </c>
      <c r="M29" s="47">
        <v>0</v>
      </c>
      <c r="N29" s="47">
        <v>1011</v>
      </c>
      <c r="O29" s="47">
        <f>SUM(D29:N29)</f>
        <v>3946</v>
      </c>
      <c r="P29" s="48">
        <f t="shared" si="1"/>
        <v>2.7138927097661623</v>
      </c>
      <c r="Q29" s="9"/>
    </row>
    <row r="30" spans="1:17">
      <c r="A30" s="12"/>
      <c r="B30" s="22">
        <v>361.3</v>
      </c>
      <c r="C30" s="18" t="s">
        <v>40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-57396</v>
      </c>
      <c r="N30" s="47">
        <v>0</v>
      </c>
      <c r="O30" s="47">
        <f t="shared" ref="O30:O35" si="11">SUM(D30:N30)</f>
        <v>-57396</v>
      </c>
      <c r="P30" s="48">
        <f t="shared" si="1"/>
        <v>-39.474552957359009</v>
      </c>
      <c r="Q30" s="9"/>
    </row>
    <row r="31" spans="1:17">
      <c r="A31" s="12"/>
      <c r="B31" s="22">
        <v>362</v>
      </c>
      <c r="C31" s="18" t="s">
        <v>41</v>
      </c>
      <c r="D31" s="47">
        <v>8882</v>
      </c>
      <c r="E31" s="47">
        <v>0</v>
      </c>
      <c r="F31" s="47">
        <v>0</v>
      </c>
      <c r="G31" s="47">
        <v>0</v>
      </c>
      <c r="H31" s="47">
        <v>0</v>
      </c>
      <c r="I31" s="47">
        <v>17840</v>
      </c>
      <c r="J31" s="47">
        <v>0</v>
      </c>
      <c r="K31" s="47">
        <v>0</v>
      </c>
      <c r="L31" s="47">
        <v>0</v>
      </c>
      <c r="M31" s="47">
        <v>0</v>
      </c>
      <c r="N31" s="47">
        <v>383183</v>
      </c>
      <c r="O31" s="47">
        <f t="shared" si="11"/>
        <v>409905</v>
      </c>
      <c r="P31" s="48">
        <f t="shared" si="1"/>
        <v>281.91540577716643</v>
      </c>
      <c r="Q31" s="9"/>
    </row>
    <row r="32" spans="1:17">
      <c r="A32" s="12"/>
      <c r="B32" s="22">
        <v>368</v>
      </c>
      <c r="C32" s="18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18539</v>
      </c>
      <c r="N32" s="47">
        <v>0</v>
      </c>
      <c r="O32" s="47">
        <f t="shared" si="11"/>
        <v>18539</v>
      </c>
      <c r="P32" s="48">
        <f t="shared" si="1"/>
        <v>12.750343878954608</v>
      </c>
      <c r="Q32" s="9"/>
    </row>
    <row r="33" spans="1:120">
      <c r="A33" s="12"/>
      <c r="B33" s="22">
        <v>369.9</v>
      </c>
      <c r="C33" s="18" t="s">
        <v>44</v>
      </c>
      <c r="D33" s="47">
        <v>788</v>
      </c>
      <c r="E33" s="47">
        <v>1548</v>
      </c>
      <c r="F33" s="47">
        <v>0</v>
      </c>
      <c r="G33" s="47">
        <v>0</v>
      </c>
      <c r="H33" s="47">
        <v>0</v>
      </c>
      <c r="I33" s="47">
        <v>140</v>
      </c>
      <c r="J33" s="47">
        <v>0</v>
      </c>
      <c r="K33" s="47">
        <v>0</v>
      </c>
      <c r="L33" s="47">
        <v>0</v>
      </c>
      <c r="M33" s="47">
        <v>0</v>
      </c>
      <c r="N33" s="47">
        <v>3331</v>
      </c>
      <c r="O33" s="47">
        <f t="shared" si="11"/>
        <v>5807</v>
      </c>
      <c r="P33" s="48">
        <f t="shared" si="1"/>
        <v>3.9938101788170566</v>
      </c>
      <c r="Q33" s="9"/>
    </row>
    <row r="34" spans="1:120" ht="15.75">
      <c r="A34" s="26" t="s">
        <v>31</v>
      </c>
      <c r="B34" s="27"/>
      <c r="C34" s="28"/>
      <c r="D34" s="29">
        <f t="shared" ref="D34:N34" si="12">SUM(D35:D35)</f>
        <v>0</v>
      </c>
      <c r="E34" s="29">
        <f t="shared" si="12"/>
        <v>32792</v>
      </c>
      <c r="F34" s="29">
        <f t="shared" si="12"/>
        <v>0</v>
      </c>
      <c r="G34" s="29">
        <f t="shared" si="12"/>
        <v>0</v>
      </c>
      <c r="H34" s="29">
        <f t="shared" si="12"/>
        <v>0</v>
      </c>
      <c r="I34" s="29">
        <f t="shared" si="12"/>
        <v>0</v>
      </c>
      <c r="J34" s="29">
        <f t="shared" si="12"/>
        <v>0</v>
      </c>
      <c r="K34" s="29">
        <f t="shared" si="12"/>
        <v>0</v>
      </c>
      <c r="L34" s="29">
        <f t="shared" si="12"/>
        <v>0</v>
      </c>
      <c r="M34" s="29">
        <f t="shared" si="12"/>
        <v>0</v>
      </c>
      <c r="N34" s="29">
        <f t="shared" si="12"/>
        <v>0</v>
      </c>
      <c r="O34" s="29">
        <f t="shared" si="11"/>
        <v>32792</v>
      </c>
      <c r="P34" s="41">
        <f t="shared" si="1"/>
        <v>22.552957359009628</v>
      </c>
      <c r="Q34" s="9"/>
    </row>
    <row r="35" spans="1:120" ht="15.75" thickBot="1">
      <c r="A35" s="12"/>
      <c r="B35" s="22">
        <v>381</v>
      </c>
      <c r="C35" s="18" t="s">
        <v>45</v>
      </c>
      <c r="D35" s="47">
        <v>0</v>
      </c>
      <c r="E35" s="47">
        <v>32792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11"/>
        <v>32792</v>
      </c>
      <c r="P35" s="48">
        <f t="shared" si="1"/>
        <v>22.552957359009628</v>
      </c>
      <c r="Q35" s="9"/>
    </row>
    <row r="36" spans="1:120" ht="16.5" thickBot="1">
      <c r="A36" s="13" t="s">
        <v>37</v>
      </c>
      <c r="B36" s="20"/>
      <c r="C36" s="19"/>
      <c r="D36" s="14">
        <f>SUM(D5,D12,D15,D25,D28,D34)</f>
        <v>1247304</v>
      </c>
      <c r="E36" s="14">
        <f t="shared" ref="E36:N36" si="13">SUM(E5,E12,E15,E25,E28,E34)</f>
        <v>365461</v>
      </c>
      <c r="F36" s="14">
        <f t="shared" si="13"/>
        <v>0</v>
      </c>
      <c r="G36" s="14">
        <f t="shared" si="13"/>
        <v>0</v>
      </c>
      <c r="H36" s="14">
        <f t="shared" si="13"/>
        <v>0</v>
      </c>
      <c r="I36" s="14">
        <f t="shared" si="13"/>
        <v>38720</v>
      </c>
      <c r="J36" s="14">
        <f t="shared" si="13"/>
        <v>0</v>
      </c>
      <c r="K36" s="14">
        <f t="shared" si="13"/>
        <v>0</v>
      </c>
      <c r="L36" s="14">
        <f t="shared" si="13"/>
        <v>0</v>
      </c>
      <c r="M36" s="14">
        <f t="shared" si="13"/>
        <v>-38857</v>
      </c>
      <c r="N36" s="14">
        <f t="shared" si="13"/>
        <v>1898627</v>
      </c>
      <c r="O36" s="14">
        <f>SUM(D36:N36)</f>
        <v>3511255</v>
      </c>
      <c r="P36" s="35">
        <f t="shared" si="1"/>
        <v>2414.8933975240716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46"/>
    </row>
    <row r="38" spans="1:120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119" t="s">
        <v>141</v>
      </c>
      <c r="N38" s="119"/>
      <c r="O38" s="119"/>
      <c r="P38" s="39">
        <v>1454</v>
      </c>
    </row>
    <row r="39" spans="1:120">
      <c r="A39" s="120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8"/>
    </row>
    <row r="40" spans="1:120" ht="15.75" customHeight="1" thickBot="1">
      <c r="A40" s="121" t="s">
        <v>71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125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0"/>
      <c r="M3" s="131"/>
      <c r="N3" s="33"/>
      <c r="O3" s="34"/>
      <c r="P3" s="132" t="s">
        <v>128</v>
      </c>
      <c r="Q3" s="11"/>
      <c r="R3"/>
    </row>
    <row r="4" spans="1:134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129</v>
      </c>
      <c r="N4" s="32" t="s">
        <v>9</v>
      </c>
      <c r="O4" s="32" t="s">
        <v>130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1" t="s">
        <v>131</v>
      </c>
      <c r="B5" s="23"/>
      <c r="C5" s="23"/>
      <c r="D5" s="24">
        <f t="shared" ref="D5:N5" si="0">SUM(D6:D11)</f>
        <v>620668</v>
      </c>
      <c r="E5" s="24">
        <f t="shared" si="0"/>
        <v>178127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5" si="1">SUM(D5:N5)</f>
        <v>798795</v>
      </c>
      <c r="P5" s="30">
        <f t="shared" ref="P5:P36" si="2">(O5/P$38)</f>
        <v>549.37757909215952</v>
      </c>
      <c r="Q5" s="6"/>
    </row>
    <row r="6" spans="1:134">
      <c r="A6" s="12"/>
      <c r="B6" s="22">
        <v>311</v>
      </c>
      <c r="C6" s="18" t="s">
        <v>2</v>
      </c>
      <c r="D6" s="47">
        <v>286657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286657</v>
      </c>
      <c r="P6" s="48">
        <f t="shared" si="2"/>
        <v>197.15061898211829</v>
      </c>
      <c r="Q6" s="9"/>
    </row>
    <row r="7" spans="1:134">
      <c r="A7" s="12"/>
      <c r="B7" s="22">
        <v>312.41000000000003</v>
      </c>
      <c r="C7" s="18" t="s">
        <v>132</v>
      </c>
      <c r="D7" s="47">
        <v>104428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104428</v>
      </c>
      <c r="P7" s="48">
        <f t="shared" si="2"/>
        <v>71.821182943603858</v>
      </c>
      <c r="Q7" s="9"/>
    </row>
    <row r="8" spans="1:134">
      <c r="A8" s="12"/>
      <c r="B8" s="22">
        <v>312.63</v>
      </c>
      <c r="C8" s="18" t="s">
        <v>133</v>
      </c>
      <c r="D8" s="47">
        <v>0</v>
      </c>
      <c r="E8" s="47">
        <v>178127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178127</v>
      </c>
      <c r="P8" s="48">
        <f t="shared" si="2"/>
        <v>122.50825309491059</v>
      </c>
      <c r="Q8" s="9"/>
    </row>
    <row r="9" spans="1:134">
      <c r="A9" s="12"/>
      <c r="B9" s="22">
        <v>314.10000000000002</v>
      </c>
      <c r="C9" s="18" t="s">
        <v>12</v>
      </c>
      <c r="D9" s="47">
        <v>109844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109844</v>
      </c>
      <c r="P9" s="48">
        <f t="shared" si="2"/>
        <v>75.546079779917463</v>
      </c>
      <c r="Q9" s="9"/>
    </row>
    <row r="10" spans="1:134">
      <c r="A10" s="12"/>
      <c r="B10" s="22">
        <v>314.3</v>
      </c>
      <c r="C10" s="18" t="s">
        <v>13</v>
      </c>
      <c r="D10" s="47">
        <v>34435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34435</v>
      </c>
      <c r="P10" s="48">
        <f t="shared" si="2"/>
        <v>23.682943603851445</v>
      </c>
      <c r="Q10" s="9"/>
    </row>
    <row r="11" spans="1:134">
      <c r="A11" s="12"/>
      <c r="B11" s="22">
        <v>315.10000000000002</v>
      </c>
      <c r="C11" s="18" t="s">
        <v>134</v>
      </c>
      <c r="D11" s="47">
        <v>85304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85304</v>
      </c>
      <c r="P11" s="48">
        <f t="shared" si="2"/>
        <v>58.668500687757913</v>
      </c>
      <c r="Q11" s="9"/>
    </row>
    <row r="12" spans="1:134" ht="15.75">
      <c r="A12" s="26" t="s">
        <v>56</v>
      </c>
      <c r="B12" s="27"/>
      <c r="C12" s="28"/>
      <c r="D12" s="29">
        <f t="shared" ref="D12:N12" si="3">SUM(D13:D14)</f>
        <v>11020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11020</v>
      </c>
      <c r="P12" s="41">
        <f t="shared" si="2"/>
        <v>7.5790921595598348</v>
      </c>
      <c r="Q12" s="10"/>
    </row>
    <row r="13" spans="1:134">
      <c r="A13" s="12"/>
      <c r="B13" s="22">
        <v>322</v>
      </c>
      <c r="C13" s="18" t="s">
        <v>135</v>
      </c>
      <c r="D13" s="47">
        <v>5560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5560</v>
      </c>
      <c r="P13" s="48">
        <f t="shared" si="2"/>
        <v>3.8239339752407151</v>
      </c>
      <c r="Q13" s="9"/>
    </row>
    <row r="14" spans="1:134">
      <c r="A14" s="12"/>
      <c r="B14" s="22">
        <v>329.5</v>
      </c>
      <c r="C14" s="18" t="s">
        <v>136</v>
      </c>
      <c r="D14" s="47">
        <v>5460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5460</v>
      </c>
      <c r="P14" s="48">
        <f t="shared" si="2"/>
        <v>3.7551581843191197</v>
      </c>
      <c r="Q14" s="9"/>
    </row>
    <row r="15" spans="1:134" ht="15.75">
      <c r="A15" s="26" t="s">
        <v>137</v>
      </c>
      <c r="B15" s="27"/>
      <c r="C15" s="28"/>
      <c r="D15" s="29">
        <f t="shared" ref="D15:N15" si="4">SUM(D16:D23)</f>
        <v>939332</v>
      </c>
      <c r="E15" s="29">
        <f t="shared" si="4"/>
        <v>106807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33524</v>
      </c>
      <c r="O15" s="40">
        <f t="shared" si="1"/>
        <v>1079663</v>
      </c>
      <c r="P15" s="41">
        <f t="shared" si="2"/>
        <v>742.54676753782667</v>
      </c>
      <c r="Q15" s="10"/>
    </row>
    <row r="16" spans="1:134">
      <c r="A16" s="12"/>
      <c r="B16" s="22">
        <v>331.41</v>
      </c>
      <c r="C16" s="18" t="s">
        <v>65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20524</v>
      </c>
      <c r="O16" s="47">
        <f t="shared" ref="O16:O22" si="5">SUM(D16:N16)</f>
        <v>20524</v>
      </c>
      <c r="P16" s="48">
        <f t="shared" si="2"/>
        <v>14.115543328748281</v>
      </c>
      <c r="Q16" s="9"/>
    </row>
    <row r="17" spans="1:17">
      <c r="A17" s="12"/>
      <c r="B17" s="22">
        <v>332</v>
      </c>
      <c r="C17" s="18" t="s">
        <v>123</v>
      </c>
      <c r="D17" s="47">
        <v>714866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13000</v>
      </c>
      <c r="O17" s="47">
        <f t="shared" si="5"/>
        <v>727866</v>
      </c>
      <c r="P17" s="48">
        <f t="shared" si="2"/>
        <v>500.59559834938102</v>
      </c>
      <c r="Q17" s="9"/>
    </row>
    <row r="18" spans="1:17">
      <c r="A18" s="12"/>
      <c r="B18" s="22">
        <v>334.49</v>
      </c>
      <c r="C18" s="18" t="s">
        <v>18</v>
      </c>
      <c r="D18" s="47">
        <v>77682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5"/>
        <v>77682</v>
      </c>
      <c r="P18" s="48">
        <f t="shared" si="2"/>
        <v>53.426409903713896</v>
      </c>
      <c r="Q18" s="9"/>
    </row>
    <row r="19" spans="1:17">
      <c r="A19" s="12"/>
      <c r="B19" s="22">
        <v>335.14</v>
      </c>
      <c r="C19" s="18" t="s">
        <v>91</v>
      </c>
      <c r="D19" s="47">
        <v>1375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1375</v>
      </c>
      <c r="P19" s="48">
        <f t="shared" si="2"/>
        <v>0.94566712517193952</v>
      </c>
      <c r="Q19" s="9"/>
    </row>
    <row r="20" spans="1:17">
      <c r="A20" s="12"/>
      <c r="B20" s="22">
        <v>335.15</v>
      </c>
      <c r="C20" s="18" t="s">
        <v>92</v>
      </c>
      <c r="D20" s="47">
        <v>4414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4414</v>
      </c>
      <c r="P20" s="48">
        <f t="shared" si="2"/>
        <v>3.0357634112792296</v>
      </c>
      <c r="Q20" s="9"/>
    </row>
    <row r="21" spans="1:17">
      <c r="A21" s="12"/>
      <c r="B21" s="22">
        <v>335.18</v>
      </c>
      <c r="C21" s="18" t="s">
        <v>138</v>
      </c>
      <c r="D21" s="47">
        <v>86493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86493</v>
      </c>
      <c r="P21" s="48">
        <f t="shared" si="2"/>
        <v>59.486244841815683</v>
      </c>
      <c r="Q21" s="9"/>
    </row>
    <row r="22" spans="1:17">
      <c r="A22" s="12"/>
      <c r="B22" s="22">
        <v>335.19</v>
      </c>
      <c r="C22" s="18" t="s">
        <v>126</v>
      </c>
      <c r="D22" s="47">
        <v>54502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54502</v>
      </c>
      <c r="P22" s="48">
        <f t="shared" si="2"/>
        <v>37.484181568088033</v>
      </c>
      <c r="Q22" s="9"/>
    </row>
    <row r="23" spans="1:17">
      <c r="A23" s="12"/>
      <c r="B23" s="22">
        <v>337.5</v>
      </c>
      <c r="C23" s="18" t="s">
        <v>67</v>
      </c>
      <c r="D23" s="47">
        <v>0</v>
      </c>
      <c r="E23" s="47">
        <v>106807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ref="O23:O36" si="6">SUM(D23:N23)</f>
        <v>106807</v>
      </c>
      <c r="P23" s="48">
        <f t="shared" si="2"/>
        <v>73.457359009628604</v>
      </c>
      <c r="Q23" s="9"/>
    </row>
    <row r="24" spans="1:17" ht="15.75">
      <c r="A24" s="26" t="s">
        <v>30</v>
      </c>
      <c r="B24" s="27"/>
      <c r="C24" s="28"/>
      <c r="D24" s="29">
        <f t="shared" ref="D24:N24" si="7">SUM(D25:D27)</f>
        <v>68375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44200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794552</v>
      </c>
      <c r="O24" s="29">
        <f t="shared" si="6"/>
        <v>907127</v>
      </c>
      <c r="P24" s="41">
        <f t="shared" si="2"/>
        <v>623.88376891334246</v>
      </c>
      <c r="Q24" s="10"/>
    </row>
    <row r="25" spans="1:17">
      <c r="A25" s="12"/>
      <c r="B25" s="22">
        <v>341.2</v>
      </c>
      <c r="C25" s="18" t="s">
        <v>105</v>
      </c>
      <c r="D25" s="47">
        <v>68375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68375</v>
      </c>
      <c r="P25" s="48">
        <f t="shared" si="2"/>
        <v>47.025447042640991</v>
      </c>
      <c r="Q25" s="9"/>
    </row>
    <row r="26" spans="1:17">
      <c r="A26" s="12"/>
      <c r="B26" s="22">
        <v>343.8</v>
      </c>
      <c r="C26" s="18" t="s">
        <v>35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44200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44200</v>
      </c>
      <c r="P26" s="48">
        <f t="shared" si="2"/>
        <v>30.398899587345255</v>
      </c>
      <c r="Q26" s="9"/>
    </row>
    <row r="27" spans="1:17">
      <c r="A27" s="12"/>
      <c r="B27" s="22">
        <v>344.1</v>
      </c>
      <c r="C27" s="18" t="s">
        <v>95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794552</v>
      </c>
      <c r="O27" s="47">
        <f t="shared" si="6"/>
        <v>794552</v>
      </c>
      <c r="P27" s="48">
        <f t="shared" si="2"/>
        <v>546.45942228335628</v>
      </c>
      <c r="Q27" s="9"/>
    </row>
    <row r="28" spans="1:17" ht="15.75">
      <c r="A28" s="26" t="s">
        <v>3</v>
      </c>
      <c r="B28" s="27"/>
      <c r="C28" s="28"/>
      <c r="D28" s="29">
        <f t="shared" ref="D28:N28" si="8">SUM(D29:D33)</f>
        <v>1148</v>
      </c>
      <c r="E28" s="29">
        <f t="shared" si="8"/>
        <v>1228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19222</v>
      </c>
      <c r="J28" s="29">
        <f t="shared" si="8"/>
        <v>0</v>
      </c>
      <c r="K28" s="29">
        <f t="shared" si="8"/>
        <v>61846</v>
      </c>
      <c r="L28" s="29">
        <f t="shared" si="8"/>
        <v>0</v>
      </c>
      <c r="M28" s="29">
        <f t="shared" si="8"/>
        <v>0</v>
      </c>
      <c r="N28" s="29">
        <f t="shared" si="8"/>
        <v>413076</v>
      </c>
      <c r="O28" s="29">
        <f t="shared" si="6"/>
        <v>496520</v>
      </c>
      <c r="P28" s="41">
        <f t="shared" si="2"/>
        <v>341.48555708390649</v>
      </c>
      <c r="Q28" s="10"/>
    </row>
    <row r="29" spans="1:17">
      <c r="A29" s="12"/>
      <c r="B29" s="22">
        <v>361.1</v>
      </c>
      <c r="C29" s="18" t="s">
        <v>39</v>
      </c>
      <c r="D29" s="47">
        <v>36</v>
      </c>
      <c r="E29" s="47">
        <v>1228</v>
      </c>
      <c r="F29" s="47">
        <v>0</v>
      </c>
      <c r="G29" s="47">
        <v>0</v>
      </c>
      <c r="H29" s="47">
        <v>0</v>
      </c>
      <c r="I29" s="47">
        <v>1137</v>
      </c>
      <c r="J29" s="47">
        <v>0</v>
      </c>
      <c r="K29" s="47">
        <v>0</v>
      </c>
      <c r="L29" s="47">
        <v>0</v>
      </c>
      <c r="M29" s="47">
        <v>0</v>
      </c>
      <c r="N29" s="47">
        <v>2170</v>
      </c>
      <c r="O29" s="47">
        <f t="shared" si="6"/>
        <v>4571</v>
      </c>
      <c r="P29" s="48">
        <f t="shared" si="2"/>
        <v>3.1437414030261346</v>
      </c>
      <c r="Q29" s="9"/>
    </row>
    <row r="30" spans="1:17">
      <c r="A30" s="12"/>
      <c r="B30" s="22">
        <v>361.3</v>
      </c>
      <c r="C30" s="18" t="s">
        <v>40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50884</v>
      </c>
      <c r="L30" s="47">
        <v>0</v>
      </c>
      <c r="M30" s="47">
        <v>0</v>
      </c>
      <c r="N30" s="47">
        <v>0</v>
      </c>
      <c r="O30" s="47">
        <f t="shared" si="6"/>
        <v>50884</v>
      </c>
      <c r="P30" s="48">
        <f t="shared" si="2"/>
        <v>34.995873452544707</v>
      </c>
      <c r="Q30" s="9"/>
    </row>
    <row r="31" spans="1:17">
      <c r="A31" s="12"/>
      <c r="B31" s="22">
        <v>362</v>
      </c>
      <c r="C31" s="18" t="s">
        <v>41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17840</v>
      </c>
      <c r="J31" s="47">
        <v>0</v>
      </c>
      <c r="K31" s="47">
        <v>0</v>
      </c>
      <c r="L31" s="47">
        <v>0</v>
      </c>
      <c r="M31" s="47">
        <v>0</v>
      </c>
      <c r="N31" s="47">
        <v>410283</v>
      </c>
      <c r="O31" s="47">
        <f t="shared" si="6"/>
        <v>428123</v>
      </c>
      <c r="P31" s="48">
        <f t="shared" si="2"/>
        <v>294.4449793672627</v>
      </c>
      <c r="Q31" s="9"/>
    </row>
    <row r="32" spans="1:17">
      <c r="A32" s="12"/>
      <c r="B32" s="22">
        <v>368</v>
      </c>
      <c r="C32" s="18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10962</v>
      </c>
      <c r="L32" s="47">
        <v>0</v>
      </c>
      <c r="M32" s="47">
        <v>0</v>
      </c>
      <c r="N32" s="47">
        <v>0</v>
      </c>
      <c r="O32" s="47">
        <f t="shared" si="6"/>
        <v>10962</v>
      </c>
      <c r="P32" s="48">
        <f t="shared" si="2"/>
        <v>7.5392022008253097</v>
      </c>
      <c r="Q32" s="9"/>
    </row>
    <row r="33" spans="1:120">
      <c r="A33" s="12"/>
      <c r="B33" s="22">
        <v>369.9</v>
      </c>
      <c r="C33" s="18" t="s">
        <v>44</v>
      </c>
      <c r="D33" s="47">
        <v>1112</v>
      </c>
      <c r="E33" s="47">
        <v>0</v>
      </c>
      <c r="F33" s="47">
        <v>0</v>
      </c>
      <c r="G33" s="47">
        <v>0</v>
      </c>
      <c r="H33" s="47">
        <v>0</v>
      </c>
      <c r="I33" s="47">
        <v>245</v>
      </c>
      <c r="J33" s="47">
        <v>0</v>
      </c>
      <c r="K33" s="47">
        <v>0</v>
      </c>
      <c r="L33" s="47">
        <v>0</v>
      </c>
      <c r="M33" s="47">
        <v>0</v>
      </c>
      <c r="N33" s="47">
        <v>623</v>
      </c>
      <c r="O33" s="47">
        <f t="shared" si="6"/>
        <v>1980</v>
      </c>
      <c r="P33" s="48">
        <f t="shared" si="2"/>
        <v>1.3617606602475929</v>
      </c>
      <c r="Q33" s="9"/>
    </row>
    <row r="34" spans="1:120" ht="15.75">
      <c r="A34" s="26" t="s">
        <v>31</v>
      </c>
      <c r="B34" s="27"/>
      <c r="C34" s="28"/>
      <c r="D34" s="29">
        <f t="shared" ref="D34:N34" si="9">SUM(D35:D35)</f>
        <v>0</v>
      </c>
      <c r="E34" s="29">
        <f t="shared" si="9"/>
        <v>24000</v>
      </c>
      <c r="F34" s="29">
        <f t="shared" si="9"/>
        <v>0</v>
      </c>
      <c r="G34" s="29">
        <f t="shared" si="9"/>
        <v>0</v>
      </c>
      <c r="H34" s="29">
        <f t="shared" si="9"/>
        <v>0</v>
      </c>
      <c r="I34" s="29">
        <f t="shared" si="9"/>
        <v>0</v>
      </c>
      <c r="J34" s="29">
        <f t="shared" si="9"/>
        <v>0</v>
      </c>
      <c r="K34" s="29">
        <f t="shared" si="9"/>
        <v>0</v>
      </c>
      <c r="L34" s="29">
        <f t="shared" si="9"/>
        <v>0</v>
      </c>
      <c r="M34" s="29">
        <f t="shared" si="9"/>
        <v>0</v>
      </c>
      <c r="N34" s="29">
        <f t="shared" si="9"/>
        <v>0</v>
      </c>
      <c r="O34" s="29">
        <f t="shared" si="6"/>
        <v>24000</v>
      </c>
      <c r="P34" s="41">
        <f t="shared" si="2"/>
        <v>16.506189821182943</v>
      </c>
      <c r="Q34" s="9"/>
    </row>
    <row r="35" spans="1:120" ht="15.75" thickBot="1">
      <c r="A35" s="12"/>
      <c r="B35" s="22">
        <v>381</v>
      </c>
      <c r="C35" s="18" t="s">
        <v>45</v>
      </c>
      <c r="D35" s="47">
        <v>0</v>
      </c>
      <c r="E35" s="47">
        <v>24000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24000</v>
      </c>
      <c r="P35" s="48">
        <f t="shared" si="2"/>
        <v>16.506189821182943</v>
      </c>
      <c r="Q35" s="9"/>
    </row>
    <row r="36" spans="1:120" ht="16.5" thickBot="1">
      <c r="A36" s="13" t="s">
        <v>37</v>
      </c>
      <c r="B36" s="20"/>
      <c r="C36" s="19"/>
      <c r="D36" s="14">
        <f>SUM(D5,D12,D15,D24,D28,D34)</f>
        <v>1640543</v>
      </c>
      <c r="E36" s="14">
        <f t="shared" ref="E36:N36" si="10">SUM(E5,E12,E15,E24,E28,E34)</f>
        <v>310162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63422</v>
      </c>
      <c r="J36" s="14">
        <f t="shared" si="10"/>
        <v>0</v>
      </c>
      <c r="K36" s="14">
        <f t="shared" si="10"/>
        <v>61846</v>
      </c>
      <c r="L36" s="14">
        <f t="shared" si="10"/>
        <v>0</v>
      </c>
      <c r="M36" s="14">
        <f t="shared" si="10"/>
        <v>0</v>
      </c>
      <c r="N36" s="14">
        <f t="shared" si="10"/>
        <v>1241152</v>
      </c>
      <c r="O36" s="14">
        <f t="shared" si="6"/>
        <v>3317125</v>
      </c>
      <c r="P36" s="35">
        <f t="shared" si="2"/>
        <v>2281.3789546079779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46"/>
    </row>
    <row r="38" spans="1:120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119" t="s">
        <v>127</v>
      </c>
      <c r="N38" s="119"/>
      <c r="O38" s="119"/>
      <c r="P38" s="39">
        <v>1454</v>
      </c>
    </row>
    <row r="39" spans="1:120">
      <c r="A39" s="120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8"/>
    </row>
    <row r="40" spans="1:120" ht="15.75" customHeight="1" thickBot="1">
      <c r="A40" s="121" t="s">
        <v>71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SUM(D6:D11)</f>
        <v>789468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789468</v>
      </c>
      <c r="O5" s="30">
        <f t="shared" ref="O5:O40" si="2">(N5/O$42)</f>
        <v>570.01299638989167</v>
      </c>
      <c r="P5" s="6"/>
    </row>
    <row r="6" spans="1:133">
      <c r="A6" s="12"/>
      <c r="B6" s="22">
        <v>311</v>
      </c>
      <c r="C6" s="18" t="s">
        <v>2</v>
      </c>
      <c r="D6" s="47">
        <v>272663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272663</v>
      </c>
      <c r="O6" s="48">
        <f t="shared" si="2"/>
        <v>196.86859205776173</v>
      </c>
      <c r="P6" s="9"/>
    </row>
    <row r="7" spans="1:133">
      <c r="A7" s="12"/>
      <c r="B7" s="22">
        <v>312.41000000000003</v>
      </c>
      <c r="C7" s="18" t="s">
        <v>122</v>
      </c>
      <c r="D7" s="47">
        <v>107505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107505</v>
      </c>
      <c r="O7" s="48">
        <f t="shared" si="2"/>
        <v>77.620938628158839</v>
      </c>
      <c r="P7" s="9"/>
    </row>
    <row r="8" spans="1:133">
      <c r="A8" s="12"/>
      <c r="B8" s="22">
        <v>312.60000000000002</v>
      </c>
      <c r="C8" s="18" t="s">
        <v>11</v>
      </c>
      <c r="D8" s="47">
        <v>185043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185043</v>
      </c>
      <c r="O8" s="48">
        <f t="shared" si="2"/>
        <v>133.60505415162456</v>
      </c>
      <c r="P8" s="9"/>
    </row>
    <row r="9" spans="1:133">
      <c r="A9" s="12"/>
      <c r="B9" s="22">
        <v>314.10000000000002</v>
      </c>
      <c r="C9" s="18" t="s">
        <v>12</v>
      </c>
      <c r="D9" s="47">
        <v>102877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102877</v>
      </c>
      <c r="O9" s="48">
        <f t="shared" si="2"/>
        <v>74.279422382671484</v>
      </c>
      <c r="P9" s="9"/>
    </row>
    <row r="10" spans="1:133">
      <c r="A10" s="12"/>
      <c r="B10" s="22">
        <v>314.3</v>
      </c>
      <c r="C10" s="18" t="s">
        <v>13</v>
      </c>
      <c r="D10" s="47">
        <v>36260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36260</v>
      </c>
      <c r="O10" s="48">
        <f t="shared" si="2"/>
        <v>26.180505415162454</v>
      </c>
      <c r="P10" s="9"/>
    </row>
    <row r="11" spans="1:133">
      <c r="A11" s="12"/>
      <c r="B11" s="22">
        <v>315</v>
      </c>
      <c r="C11" s="18" t="s">
        <v>88</v>
      </c>
      <c r="D11" s="47">
        <v>85120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85120</v>
      </c>
      <c r="O11" s="48">
        <f t="shared" si="2"/>
        <v>61.458483754512635</v>
      </c>
      <c r="P11" s="9"/>
    </row>
    <row r="12" spans="1:133" ht="15.75">
      <c r="A12" s="26" t="s">
        <v>56</v>
      </c>
      <c r="B12" s="27"/>
      <c r="C12" s="28"/>
      <c r="D12" s="29">
        <f t="shared" ref="D12:M12" si="3">SUM(D13:D14)</f>
        <v>12138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12138</v>
      </c>
      <c r="O12" s="41">
        <f t="shared" si="2"/>
        <v>8.7638989169675092</v>
      </c>
      <c r="P12" s="10"/>
    </row>
    <row r="13" spans="1:133">
      <c r="A13" s="12"/>
      <c r="B13" s="22">
        <v>322</v>
      </c>
      <c r="C13" s="18" t="s">
        <v>57</v>
      </c>
      <c r="D13" s="47">
        <v>4953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4953</v>
      </c>
      <c r="O13" s="48">
        <f t="shared" si="2"/>
        <v>3.5761732851985562</v>
      </c>
      <c r="P13" s="9"/>
    </row>
    <row r="14" spans="1:133">
      <c r="A14" s="12"/>
      <c r="B14" s="22">
        <v>329</v>
      </c>
      <c r="C14" s="18" t="s">
        <v>89</v>
      </c>
      <c r="D14" s="47">
        <v>7185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7185</v>
      </c>
      <c r="O14" s="48">
        <f t="shared" si="2"/>
        <v>5.1877256317689531</v>
      </c>
      <c r="P14" s="9"/>
    </row>
    <row r="15" spans="1:133" ht="15.75">
      <c r="A15" s="26" t="s">
        <v>16</v>
      </c>
      <c r="B15" s="27"/>
      <c r="C15" s="28"/>
      <c r="D15" s="29">
        <f t="shared" ref="D15:M15" si="4">SUM(D16:D25)</f>
        <v>468655</v>
      </c>
      <c r="E15" s="29">
        <f t="shared" si="4"/>
        <v>60095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2952371</v>
      </c>
      <c r="N15" s="40">
        <f t="shared" si="1"/>
        <v>3481121</v>
      </c>
      <c r="O15" s="41">
        <f t="shared" si="2"/>
        <v>2513.4447653429602</v>
      </c>
      <c r="P15" s="10"/>
    </row>
    <row r="16" spans="1:133">
      <c r="A16" s="12"/>
      <c r="B16" s="22">
        <v>331.41</v>
      </c>
      <c r="C16" s="18" t="s">
        <v>65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1508964</v>
      </c>
      <c r="N16" s="47">
        <f t="shared" si="1"/>
        <v>1508964</v>
      </c>
      <c r="O16" s="48">
        <f t="shared" si="2"/>
        <v>1089.5046931407942</v>
      </c>
      <c r="P16" s="9"/>
    </row>
    <row r="17" spans="1:16">
      <c r="A17" s="12"/>
      <c r="B17" s="22">
        <v>331.5</v>
      </c>
      <c r="C17" s="18" t="s">
        <v>73</v>
      </c>
      <c r="D17" s="47">
        <v>157598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157598</v>
      </c>
      <c r="O17" s="48">
        <f t="shared" si="2"/>
        <v>113.78916967509025</v>
      </c>
      <c r="P17" s="9"/>
    </row>
    <row r="18" spans="1:16">
      <c r="A18" s="12"/>
      <c r="B18" s="22">
        <v>332</v>
      </c>
      <c r="C18" s="18" t="s">
        <v>123</v>
      </c>
      <c r="D18" s="47">
        <v>102107</v>
      </c>
      <c r="E18" s="47"/>
      <c r="F18" s="47"/>
      <c r="G18" s="47"/>
      <c r="H18" s="47"/>
      <c r="I18" s="47"/>
      <c r="J18" s="47"/>
      <c r="K18" s="47"/>
      <c r="L18" s="47"/>
      <c r="M18" s="47">
        <v>30000</v>
      </c>
      <c r="N18" s="47">
        <f t="shared" si="1"/>
        <v>132107</v>
      </c>
      <c r="O18" s="48">
        <f t="shared" si="2"/>
        <v>95.384115523465709</v>
      </c>
      <c r="P18" s="9"/>
    </row>
    <row r="19" spans="1:16">
      <c r="A19" s="12"/>
      <c r="B19" s="22">
        <v>334.41</v>
      </c>
      <c r="C19" s="18" t="s">
        <v>17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1413407</v>
      </c>
      <c r="N19" s="47">
        <f t="shared" ref="N19:N24" si="5">SUM(D19:M19)</f>
        <v>1413407</v>
      </c>
      <c r="O19" s="48">
        <f t="shared" si="2"/>
        <v>1020.5104693140794</v>
      </c>
      <c r="P19" s="9"/>
    </row>
    <row r="20" spans="1:16">
      <c r="A20" s="12"/>
      <c r="B20" s="22">
        <v>334.49</v>
      </c>
      <c r="C20" s="18" t="s">
        <v>18</v>
      </c>
      <c r="D20" s="47">
        <v>72689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72689</v>
      </c>
      <c r="O20" s="48">
        <f t="shared" si="2"/>
        <v>52.483032490974729</v>
      </c>
      <c r="P20" s="9"/>
    </row>
    <row r="21" spans="1:16">
      <c r="A21" s="12"/>
      <c r="B21" s="22">
        <v>335.12</v>
      </c>
      <c r="C21" s="18" t="s">
        <v>90</v>
      </c>
      <c r="D21" s="47">
        <v>53379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53379</v>
      </c>
      <c r="O21" s="48">
        <f t="shared" si="2"/>
        <v>38.540794223826715</v>
      </c>
      <c r="P21" s="9"/>
    </row>
    <row r="22" spans="1:16">
      <c r="A22" s="12"/>
      <c r="B22" s="22">
        <v>335.14</v>
      </c>
      <c r="C22" s="18" t="s">
        <v>91</v>
      </c>
      <c r="D22" s="47">
        <v>1233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1233</v>
      </c>
      <c r="O22" s="48">
        <f t="shared" si="2"/>
        <v>0.89025270758122743</v>
      </c>
      <c r="P22" s="9"/>
    </row>
    <row r="23" spans="1:16">
      <c r="A23" s="12"/>
      <c r="B23" s="22">
        <v>335.15</v>
      </c>
      <c r="C23" s="18" t="s">
        <v>92</v>
      </c>
      <c r="D23" s="47">
        <v>4414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4414</v>
      </c>
      <c r="O23" s="48">
        <f t="shared" si="2"/>
        <v>3.1870036101083032</v>
      </c>
      <c r="P23" s="9"/>
    </row>
    <row r="24" spans="1:16">
      <c r="A24" s="12"/>
      <c r="B24" s="22">
        <v>335.18</v>
      </c>
      <c r="C24" s="18" t="s">
        <v>93</v>
      </c>
      <c r="D24" s="47">
        <v>77235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77235</v>
      </c>
      <c r="O24" s="48">
        <f t="shared" si="2"/>
        <v>55.765342960288805</v>
      </c>
      <c r="P24" s="9"/>
    </row>
    <row r="25" spans="1:16">
      <c r="A25" s="12"/>
      <c r="B25" s="22">
        <v>337.5</v>
      </c>
      <c r="C25" s="18" t="s">
        <v>67</v>
      </c>
      <c r="D25" s="47">
        <v>0</v>
      </c>
      <c r="E25" s="47">
        <v>60095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60095</v>
      </c>
      <c r="O25" s="48">
        <f t="shared" si="2"/>
        <v>43.389891696750901</v>
      </c>
      <c r="P25" s="9"/>
    </row>
    <row r="26" spans="1:16" ht="15.75">
      <c r="A26" s="26" t="s">
        <v>30</v>
      </c>
      <c r="B26" s="27"/>
      <c r="C26" s="28"/>
      <c r="D26" s="29">
        <f t="shared" ref="D26:M26" si="7">SUM(D27:D29)</f>
        <v>22956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30900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299004</v>
      </c>
      <c r="N26" s="29">
        <f t="shared" si="6"/>
        <v>352860</v>
      </c>
      <c r="O26" s="41">
        <f t="shared" si="2"/>
        <v>254.77256317689532</v>
      </c>
      <c r="P26" s="10"/>
    </row>
    <row r="27" spans="1:16">
      <c r="A27" s="12"/>
      <c r="B27" s="22">
        <v>341.2</v>
      </c>
      <c r="C27" s="18" t="s">
        <v>105</v>
      </c>
      <c r="D27" s="47">
        <v>22956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22956</v>
      </c>
      <c r="O27" s="48">
        <f t="shared" si="2"/>
        <v>16.574729241877257</v>
      </c>
      <c r="P27" s="9"/>
    </row>
    <row r="28" spans="1:16">
      <c r="A28" s="12"/>
      <c r="B28" s="22">
        <v>343.8</v>
      </c>
      <c r="C28" s="18" t="s">
        <v>35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30900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30900</v>
      </c>
      <c r="O28" s="48">
        <f t="shared" si="2"/>
        <v>22.310469314079423</v>
      </c>
      <c r="P28" s="9"/>
    </row>
    <row r="29" spans="1:16">
      <c r="A29" s="12"/>
      <c r="B29" s="22">
        <v>344.1</v>
      </c>
      <c r="C29" s="18" t="s">
        <v>95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299004</v>
      </c>
      <c r="N29" s="47">
        <f t="shared" si="6"/>
        <v>299004</v>
      </c>
      <c r="O29" s="48">
        <f t="shared" si="2"/>
        <v>215.88736462093863</v>
      </c>
      <c r="P29" s="9"/>
    </row>
    <row r="30" spans="1:16" ht="15.75">
      <c r="A30" s="26" t="s">
        <v>60</v>
      </c>
      <c r="B30" s="27"/>
      <c r="C30" s="28"/>
      <c r="D30" s="29">
        <f t="shared" ref="D30:M30" si="8">SUM(D31:D31)</f>
        <v>24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6"/>
        <v>24</v>
      </c>
      <c r="O30" s="41">
        <f t="shared" si="2"/>
        <v>1.7328519855595668E-2</v>
      </c>
      <c r="P30" s="10"/>
    </row>
    <row r="31" spans="1:16">
      <c r="A31" s="43"/>
      <c r="B31" s="44">
        <v>351.5</v>
      </c>
      <c r="C31" s="45" t="s">
        <v>61</v>
      </c>
      <c r="D31" s="47">
        <v>24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24</v>
      </c>
      <c r="O31" s="48">
        <f t="shared" si="2"/>
        <v>1.7328519855595668E-2</v>
      </c>
      <c r="P31" s="9"/>
    </row>
    <row r="32" spans="1:16" ht="15.75">
      <c r="A32" s="26" t="s">
        <v>3</v>
      </c>
      <c r="B32" s="27"/>
      <c r="C32" s="28"/>
      <c r="D32" s="29">
        <f t="shared" ref="D32:M32" si="9">SUM(D33:D37)</f>
        <v>47241</v>
      </c>
      <c r="E32" s="29">
        <f t="shared" si="9"/>
        <v>783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23508</v>
      </c>
      <c r="J32" s="29">
        <f t="shared" si="9"/>
        <v>0</v>
      </c>
      <c r="K32" s="29">
        <f t="shared" si="9"/>
        <v>38972</v>
      </c>
      <c r="L32" s="29">
        <f t="shared" si="9"/>
        <v>0</v>
      </c>
      <c r="M32" s="29">
        <f t="shared" si="9"/>
        <v>343983</v>
      </c>
      <c r="N32" s="29">
        <f t="shared" si="6"/>
        <v>454487</v>
      </c>
      <c r="O32" s="41">
        <f t="shared" si="2"/>
        <v>328.14945848375453</v>
      </c>
      <c r="P32" s="10"/>
    </row>
    <row r="33" spans="1:119">
      <c r="A33" s="12"/>
      <c r="B33" s="22">
        <v>361.1</v>
      </c>
      <c r="C33" s="18" t="s">
        <v>39</v>
      </c>
      <c r="D33" s="47">
        <v>14768</v>
      </c>
      <c r="E33" s="47">
        <v>783</v>
      </c>
      <c r="F33" s="47">
        <v>0</v>
      </c>
      <c r="G33" s="47">
        <v>0</v>
      </c>
      <c r="H33" s="47">
        <v>0</v>
      </c>
      <c r="I33" s="47">
        <v>7665</v>
      </c>
      <c r="J33" s="47">
        <v>0</v>
      </c>
      <c r="K33" s="47">
        <v>0</v>
      </c>
      <c r="L33" s="47">
        <v>0</v>
      </c>
      <c r="M33" s="47">
        <v>3310</v>
      </c>
      <c r="N33" s="47">
        <f t="shared" si="6"/>
        <v>26526</v>
      </c>
      <c r="O33" s="48">
        <f t="shared" si="2"/>
        <v>19.152346570397111</v>
      </c>
      <c r="P33" s="9"/>
    </row>
    <row r="34" spans="1:119">
      <c r="A34" s="12"/>
      <c r="B34" s="22">
        <v>361.3</v>
      </c>
      <c r="C34" s="18" t="s">
        <v>40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23604</v>
      </c>
      <c r="L34" s="47">
        <v>0</v>
      </c>
      <c r="M34" s="47">
        <v>0</v>
      </c>
      <c r="N34" s="47">
        <f t="shared" si="6"/>
        <v>23604</v>
      </c>
      <c r="O34" s="48">
        <f t="shared" si="2"/>
        <v>17.04259927797834</v>
      </c>
      <c r="P34" s="9"/>
    </row>
    <row r="35" spans="1:119">
      <c r="A35" s="12"/>
      <c r="B35" s="22">
        <v>362</v>
      </c>
      <c r="C35" s="18" t="s">
        <v>41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15843</v>
      </c>
      <c r="J35" s="47">
        <v>0</v>
      </c>
      <c r="K35" s="47">
        <v>0</v>
      </c>
      <c r="L35" s="47">
        <v>0</v>
      </c>
      <c r="M35" s="47">
        <v>332787</v>
      </c>
      <c r="N35" s="47">
        <f t="shared" si="6"/>
        <v>348630</v>
      </c>
      <c r="O35" s="48">
        <f t="shared" si="2"/>
        <v>251.71841155234657</v>
      </c>
      <c r="P35" s="9"/>
    </row>
    <row r="36" spans="1:119">
      <c r="A36" s="12"/>
      <c r="B36" s="22">
        <v>368</v>
      </c>
      <c r="C36" s="18" t="s">
        <v>43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15368</v>
      </c>
      <c r="L36" s="47">
        <v>0</v>
      </c>
      <c r="M36" s="47">
        <v>0</v>
      </c>
      <c r="N36" s="47">
        <f t="shared" si="6"/>
        <v>15368</v>
      </c>
      <c r="O36" s="48">
        <f t="shared" si="2"/>
        <v>11.096028880866426</v>
      </c>
      <c r="P36" s="9"/>
    </row>
    <row r="37" spans="1:119">
      <c r="A37" s="12"/>
      <c r="B37" s="22">
        <v>369.9</v>
      </c>
      <c r="C37" s="18" t="s">
        <v>44</v>
      </c>
      <c r="D37" s="47">
        <v>32473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7886</v>
      </c>
      <c r="N37" s="47">
        <f t="shared" si="6"/>
        <v>40359</v>
      </c>
      <c r="O37" s="48">
        <f t="shared" si="2"/>
        <v>29.140072202166063</v>
      </c>
      <c r="P37" s="9"/>
    </row>
    <row r="38" spans="1:119" ht="15.75">
      <c r="A38" s="26" t="s">
        <v>31</v>
      </c>
      <c r="B38" s="27"/>
      <c r="C38" s="28"/>
      <c r="D38" s="29">
        <f t="shared" ref="D38:M38" si="10">SUM(D39:D39)</f>
        <v>0</v>
      </c>
      <c r="E38" s="29">
        <f t="shared" si="10"/>
        <v>22887</v>
      </c>
      <c r="F38" s="29">
        <f t="shared" si="10"/>
        <v>0</v>
      </c>
      <c r="G38" s="29">
        <f t="shared" si="10"/>
        <v>0</v>
      </c>
      <c r="H38" s="29">
        <f t="shared" si="10"/>
        <v>0</v>
      </c>
      <c r="I38" s="29">
        <f t="shared" si="10"/>
        <v>50000</v>
      </c>
      <c r="J38" s="29">
        <f t="shared" si="10"/>
        <v>0</v>
      </c>
      <c r="K38" s="29">
        <f t="shared" si="10"/>
        <v>0</v>
      </c>
      <c r="L38" s="29">
        <f t="shared" si="10"/>
        <v>0</v>
      </c>
      <c r="M38" s="29">
        <f t="shared" si="10"/>
        <v>0</v>
      </c>
      <c r="N38" s="29">
        <f t="shared" si="6"/>
        <v>72887</v>
      </c>
      <c r="O38" s="41">
        <f t="shared" si="2"/>
        <v>52.625992779783395</v>
      </c>
      <c r="P38" s="9"/>
    </row>
    <row r="39" spans="1:119" ht="15.75" thickBot="1">
      <c r="A39" s="12"/>
      <c r="B39" s="22">
        <v>381</v>
      </c>
      <c r="C39" s="18" t="s">
        <v>45</v>
      </c>
      <c r="D39" s="47">
        <v>0</v>
      </c>
      <c r="E39" s="47">
        <v>22887</v>
      </c>
      <c r="F39" s="47">
        <v>0</v>
      </c>
      <c r="G39" s="47">
        <v>0</v>
      </c>
      <c r="H39" s="47">
        <v>0</v>
      </c>
      <c r="I39" s="47">
        <v>50000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72887</v>
      </c>
      <c r="O39" s="48">
        <f t="shared" si="2"/>
        <v>52.625992779783395</v>
      </c>
      <c r="P39" s="9"/>
    </row>
    <row r="40" spans="1:119" ht="16.5" thickBot="1">
      <c r="A40" s="13" t="s">
        <v>37</v>
      </c>
      <c r="B40" s="20"/>
      <c r="C40" s="19"/>
      <c r="D40" s="14">
        <f t="shared" ref="D40:M40" si="11">SUM(D5,D12,D15,D26,D30,D32,D38)</f>
        <v>1340482</v>
      </c>
      <c r="E40" s="14">
        <f t="shared" si="11"/>
        <v>83765</v>
      </c>
      <c r="F40" s="14">
        <f t="shared" si="11"/>
        <v>0</v>
      </c>
      <c r="G40" s="14">
        <f t="shared" si="11"/>
        <v>0</v>
      </c>
      <c r="H40" s="14">
        <f t="shared" si="11"/>
        <v>0</v>
      </c>
      <c r="I40" s="14">
        <f t="shared" si="11"/>
        <v>104408</v>
      </c>
      <c r="J40" s="14">
        <f t="shared" si="11"/>
        <v>0</v>
      </c>
      <c r="K40" s="14">
        <f t="shared" si="11"/>
        <v>38972</v>
      </c>
      <c r="L40" s="14">
        <f t="shared" si="11"/>
        <v>0</v>
      </c>
      <c r="M40" s="14">
        <f t="shared" si="11"/>
        <v>3595358</v>
      </c>
      <c r="N40" s="14">
        <f t="shared" si="6"/>
        <v>5162985</v>
      </c>
      <c r="O40" s="35">
        <f t="shared" si="2"/>
        <v>3727.7870036101085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5"/>
      <c r="B41" s="17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6"/>
    </row>
    <row r="42" spans="1:119">
      <c r="A42" s="36"/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119" t="s">
        <v>124</v>
      </c>
      <c r="M42" s="119"/>
      <c r="N42" s="119"/>
      <c r="O42" s="39">
        <v>1385</v>
      </c>
    </row>
    <row r="43" spans="1:119">
      <c r="A43" s="120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8"/>
    </row>
    <row r="44" spans="1:119" ht="15.75" customHeight="1" thickBot="1">
      <c r="A44" s="121" t="s">
        <v>71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821820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821820</v>
      </c>
      <c r="O5" s="30">
        <f t="shared" ref="O5:O43" si="1">(N5/O$45)</f>
        <v>605.61532792925573</v>
      </c>
      <c r="P5" s="6"/>
    </row>
    <row r="6" spans="1:133">
      <c r="A6" s="12"/>
      <c r="B6" s="22">
        <v>311</v>
      </c>
      <c r="C6" s="18" t="s">
        <v>2</v>
      </c>
      <c r="D6" s="47">
        <v>261273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261273</v>
      </c>
      <c r="O6" s="48">
        <f t="shared" si="1"/>
        <v>192.53721444362566</v>
      </c>
      <c r="P6" s="9"/>
    </row>
    <row r="7" spans="1:133">
      <c r="A7" s="12"/>
      <c r="B7" s="22">
        <v>312.10000000000002</v>
      </c>
      <c r="C7" s="18" t="s">
        <v>10</v>
      </c>
      <c r="D7" s="47">
        <v>110317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110317</v>
      </c>
      <c r="O7" s="48">
        <f t="shared" si="1"/>
        <v>81.294767870302138</v>
      </c>
      <c r="P7" s="9"/>
    </row>
    <row r="8" spans="1:133">
      <c r="A8" s="12"/>
      <c r="B8" s="22">
        <v>312.60000000000002</v>
      </c>
      <c r="C8" s="18" t="s">
        <v>11</v>
      </c>
      <c r="D8" s="47">
        <v>246140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246140</v>
      </c>
      <c r="O8" s="48">
        <f t="shared" si="1"/>
        <v>181.38540899042005</v>
      </c>
      <c r="P8" s="9"/>
    </row>
    <row r="9" spans="1:133">
      <c r="A9" s="12"/>
      <c r="B9" s="22">
        <v>314.10000000000002</v>
      </c>
      <c r="C9" s="18" t="s">
        <v>12</v>
      </c>
      <c r="D9" s="47">
        <v>99965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99965</v>
      </c>
      <c r="O9" s="48">
        <f t="shared" si="1"/>
        <v>73.666175386882827</v>
      </c>
      <c r="P9" s="9"/>
    </row>
    <row r="10" spans="1:133">
      <c r="A10" s="12"/>
      <c r="B10" s="22">
        <v>314.3</v>
      </c>
      <c r="C10" s="18" t="s">
        <v>13</v>
      </c>
      <c r="D10" s="47">
        <v>11782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11782</v>
      </c>
      <c r="O10" s="48">
        <f t="shared" si="1"/>
        <v>8.6823876197494467</v>
      </c>
      <c r="P10" s="9"/>
    </row>
    <row r="11" spans="1:133">
      <c r="A11" s="12"/>
      <c r="B11" s="22">
        <v>314.89999999999998</v>
      </c>
      <c r="C11" s="18" t="s">
        <v>15</v>
      </c>
      <c r="D11" s="47">
        <v>4241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4241</v>
      </c>
      <c r="O11" s="48">
        <f t="shared" si="1"/>
        <v>3.1252763448784084</v>
      </c>
      <c r="P11" s="9"/>
    </row>
    <row r="12" spans="1:133">
      <c r="A12" s="12"/>
      <c r="B12" s="22">
        <v>315</v>
      </c>
      <c r="C12" s="18" t="s">
        <v>88</v>
      </c>
      <c r="D12" s="47">
        <v>88102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88102</v>
      </c>
      <c r="O12" s="48">
        <f t="shared" si="1"/>
        <v>64.924097273397194</v>
      </c>
      <c r="P12" s="9"/>
    </row>
    <row r="13" spans="1:133" ht="15.75">
      <c r="A13" s="26" t="s">
        <v>56</v>
      </c>
      <c r="B13" s="27"/>
      <c r="C13" s="28"/>
      <c r="D13" s="29">
        <f t="shared" ref="D13:M13" si="3">SUM(D14:D16)</f>
        <v>32729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9" si="4">SUM(D13:M13)</f>
        <v>32729</v>
      </c>
      <c r="O13" s="41">
        <f t="shared" si="1"/>
        <v>24.118644067796609</v>
      </c>
      <c r="P13" s="10"/>
    </row>
    <row r="14" spans="1:133">
      <c r="A14" s="12"/>
      <c r="B14" s="22">
        <v>322</v>
      </c>
      <c r="C14" s="18" t="s">
        <v>57</v>
      </c>
      <c r="D14" s="47">
        <v>3660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3660</v>
      </c>
      <c r="O14" s="48">
        <f t="shared" si="1"/>
        <v>2.6971260132645543</v>
      </c>
      <c r="P14" s="9"/>
    </row>
    <row r="15" spans="1:133">
      <c r="A15" s="12"/>
      <c r="B15" s="22">
        <v>323.3</v>
      </c>
      <c r="C15" s="18" t="s">
        <v>103</v>
      </c>
      <c r="D15" s="47">
        <v>23574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23574</v>
      </c>
      <c r="O15" s="48">
        <f t="shared" si="1"/>
        <v>17.372144436256448</v>
      </c>
      <c r="P15" s="9"/>
    </row>
    <row r="16" spans="1:133">
      <c r="A16" s="12"/>
      <c r="B16" s="22">
        <v>329</v>
      </c>
      <c r="C16" s="18" t="s">
        <v>89</v>
      </c>
      <c r="D16" s="47">
        <v>5495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5495</v>
      </c>
      <c r="O16" s="48">
        <f t="shared" si="1"/>
        <v>4.0493736182756077</v>
      </c>
      <c r="P16" s="9"/>
    </row>
    <row r="17" spans="1:16" ht="15.75">
      <c r="A17" s="26" t="s">
        <v>16</v>
      </c>
      <c r="B17" s="27"/>
      <c r="C17" s="28"/>
      <c r="D17" s="29">
        <f t="shared" ref="D17:M17" si="5">SUM(D18:D26)</f>
        <v>320541</v>
      </c>
      <c r="E17" s="29">
        <f t="shared" si="5"/>
        <v>53879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3369380</v>
      </c>
      <c r="N17" s="40">
        <f t="shared" si="4"/>
        <v>3743800</v>
      </c>
      <c r="O17" s="41">
        <f t="shared" si="1"/>
        <v>2758.8798820928519</v>
      </c>
      <c r="P17" s="10"/>
    </row>
    <row r="18" spans="1:16">
      <c r="A18" s="12"/>
      <c r="B18" s="22">
        <v>331.41</v>
      </c>
      <c r="C18" s="18" t="s">
        <v>65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2204375</v>
      </c>
      <c r="N18" s="47">
        <f t="shared" si="4"/>
        <v>2204375</v>
      </c>
      <c r="O18" s="48">
        <f t="shared" si="1"/>
        <v>1624.4473102431834</v>
      </c>
      <c r="P18" s="9"/>
    </row>
    <row r="19" spans="1:16">
      <c r="A19" s="12"/>
      <c r="B19" s="22">
        <v>331.5</v>
      </c>
      <c r="C19" s="18" t="s">
        <v>73</v>
      </c>
      <c r="D19" s="47">
        <v>109051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109051</v>
      </c>
      <c r="O19" s="48">
        <f t="shared" si="1"/>
        <v>80.361827560795874</v>
      </c>
      <c r="P19" s="9"/>
    </row>
    <row r="20" spans="1:16">
      <c r="A20" s="12"/>
      <c r="B20" s="22">
        <v>334.41</v>
      </c>
      <c r="C20" s="18" t="s">
        <v>17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1165005</v>
      </c>
      <c r="N20" s="47">
        <f t="shared" ref="N20:N25" si="6">SUM(D20:M20)</f>
        <v>1165005</v>
      </c>
      <c r="O20" s="48">
        <f t="shared" si="1"/>
        <v>858.51510685335302</v>
      </c>
      <c r="P20" s="9"/>
    </row>
    <row r="21" spans="1:16">
      <c r="A21" s="12"/>
      <c r="B21" s="22">
        <v>334.49</v>
      </c>
      <c r="C21" s="18" t="s">
        <v>18</v>
      </c>
      <c r="D21" s="47">
        <v>74868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74868</v>
      </c>
      <c r="O21" s="48">
        <f t="shared" si="1"/>
        <v>55.171702284450994</v>
      </c>
      <c r="P21" s="9"/>
    </row>
    <row r="22" spans="1:16">
      <c r="A22" s="12"/>
      <c r="B22" s="22">
        <v>335.12</v>
      </c>
      <c r="C22" s="18" t="s">
        <v>90</v>
      </c>
      <c r="D22" s="47">
        <v>53794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53794</v>
      </c>
      <c r="O22" s="48">
        <f t="shared" si="1"/>
        <v>39.641857037582902</v>
      </c>
      <c r="P22" s="9"/>
    </row>
    <row r="23" spans="1:16">
      <c r="A23" s="12"/>
      <c r="B23" s="22">
        <v>335.14</v>
      </c>
      <c r="C23" s="18" t="s">
        <v>91</v>
      </c>
      <c r="D23" s="47">
        <v>964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964</v>
      </c>
      <c r="O23" s="48">
        <f t="shared" si="1"/>
        <v>0.71039056742815032</v>
      </c>
      <c r="P23" s="9"/>
    </row>
    <row r="24" spans="1:16">
      <c r="A24" s="12"/>
      <c r="B24" s="22">
        <v>335.15</v>
      </c>
      <c r="C24" s="18" t="s">
        <v>92</v>
      </c>
      <c r="D24" s="47">
        <v>4995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4995</v>
      </c>
      <c r="O24" s="48">
        <f t="shared" si="1"/>
        <v>3.6809137803979368</v>
      </c>
      <c r="P24" s="9"/>
    </row>
    <row r="25" spans="1:16">
      <c r="A25" s="12"/>
      <c r="B25" s="22">
        <v>335.18</v>
      </c>
      <c r="C25" s="18" t="s">
        <v>93</v>
      </c>
      <c r="D25" s="47">
        <v>76869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76869</v>
      </c>
      <c r="O25" s="48">
        <f t="shared" si="1"/>
        <v>56.646278555637437</v>
      </c>
      <c r="P25" s="9"/>
    </row>
    <row r="26" spans="1:16">
      <c r="A26" s="12"/>
      <c r="B26" s="22">
        <v>337.5</v>
      </c>
      <c r="C26" s="18" t="s">
        <v>67</v>
      </c>
      <c r="D26" s="47">
        <v>0</v>
      </c>
      <c r="E26" s="47">
        <v>53879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3" si="7">SUM(D26:M26)</f>
        <v>53879</v>
      </c>
      <c r="O26" s="48">
        <f t="shared" si="1"/>
        <v>39.70449521002211</v>
      </c>
      <c r="P26" s="9"/>
    </row>
    <row r="27" spans="1:16" ht="15.75">
      <c r="A27" s="26" t="s">
        <v>30</v>
      </c>
      <c r="B27" s="27"/>
      <c r="C27" s="28"/>
      <c r="D27" s="29">
        <f t="shared" ref="D27:M27" si="8">SUM(D28:D31)</f>
        <v>35128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22555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448641</v>
      </c>
      <c r="N27" s="29">
        <f t="shared" si="7"/>
        <v>506324</v>
      </c>
      <c r="O27" s="41">
        <f t="shared" si="1"/>
        <v>373.12011790714814</v>
      </c>
      <c r="P27" s="10"/>
    </row>
    <row r="28" spans="1:16">
      <c r="A28" s="12"/>
      <c r="B28" s="22">
        <v>341.2</v>
      </c>
      <c r="C28" s="18" t="s">
        <v>105</v>
      </c>
      <c r="D28" s="47">
        <v>31842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31842</v>
      </c>
      <c r="O28" s="48">
        <f t="shared" si="1"/>
        <v>23.464996315401621</v>
      </c>
      <c r="P28" s="9"/>
    </row>
    <row r="29" spans="1:16">
      <c r="A29" s="12"/>
      <c r="B29" s="22">
        <v>343.8</v>
      </c>
      <c r="C29" s="18" t="s">
        <v>35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22555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22555</v>
      </c>
      <c r="O29" s="48">
        <f t="shared" si="1"/>
        <v>16.621223286661753</v>
      </c>
      <c r="P29" s="9"/>
    </row>
    <row r="30" spans="1:16">
      <c r="A30" s="12"/>
      <c r="B30" s="22">
        <v>344.1</v>
      </c>
      <c r="C30" s="18" t="s">
        <v>95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448641</v>
      </c>
      <c r="N30" s="47">
        <f t="shared" si="7"/>
        <v>448641</v>
      </c>
      <c r="O30" s="48">
        <f t="shared" si="1"/>
        <v>330.61238025055269</v>
      </c>
      <c r="P30" s="9"/>
    </row>
    <row r="31" spans="1:16">
      <c r="A31" s="12"/>
      <c r="B31" s="22">
        <v>349</v>
      </c>
      <c r="C31" s="18" t="s">
        <v>0</v>
      </c>
      <c r="D31" s="47">
        <v>3286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3286</v>
      </c>
      <c r="O31" s="48">
        <f t="shared" si="1"/>
        <v>2.421518054532056</v>
      </c>
      <c r="P31" s="9"/>
    </row>
    <row r="32" spans="1:16" ht="15.75">
      <c r="A32" s="26" t="s">
        <v>60</v>
      </c>
      <c r="B32" s="27"/>
      <c r="C32" s="28"/>
      <c r="D32" s="29">
        <f t="shared" ref="D32:M32" si="9">SUM(D33:D33)</f>
        <v>289</v>
      </c>
      <c r="E32" s="29">
        <f t="shared" si="9"/>
        <v>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0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7"/>
        <v>289</v>
      </c>
      <c r="O32" s="41">
        <f t="shared" si="1"/>
        <v>0.21296978629329402</v>
      </c>
      <c r="P32" s="10"/>
    </row>
    <row r="33" spans="1:119">
      <c r="A33" s="43"/>
      <c r="B33" s="44">
        <v>351.5</v>
      </c>
      <c r="C33" s="45" t="s">
        <v>61</v>
      </c>
      <c r="D33" s="47">
        <v>289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289</v>
      </c>
      <c r="O33" s="48">
        <f t="shared" si="1"/>
        <v>0.21296978629329402</v>
      </c>
      <c r="P33" s="9"/>
    </row>
    <row r="34" spans="1:119" ht="15.75">
      <c r="A34" s="26" t="s">
        <v>3</v>
      </c>
      <c r="B34" s="27"/>
      <c r="C34" s="28"/>
      <c r="D34" s="29">
        <f t="shared" ref="D34:M34" si="10">SUM(D35:D40)</f>
        <v>46763</v>
      </c>
      <c r="E34" s="29">
        <f t="shared" si="10"/>
        <v>478</v>
      </c>
      <c r="F34" s="29">
        <f t="shared" si="10"/>
        <v>0</v>
      </c>
      <c r="G34" s="29">
        <f t="shared" si="10"/>
        <v>0</v>
      </c>
      <c r="H34" s="29">
        <f t="shared" si="10"/>
        <v>0</v>
      </c>
      <c r="I34" s="29">
        <f t="shared" si="10"/>
        <v>18115</v>
      </c>
      <c r="J34" s="29">
        <f t="shared" si="10"/>
        <v>0</v>
      </c>
      <c r="K34" s="29">
        <f t="shared" si="10"/>
        <v>19207</v>
      </c>
      <c r="L34" s="29">
        <f t="shared" si="10"/>
        <v>0</v>
      </c>
      <c r="M34" s="29">
        <f t="shared" si="10"/>
        <v>2361474</v>
      </c>
      <c r="N34" s="29">
        <f t="shared" si="7"/>
        <v>2446037</v>
      </c>
      <c r="O34" s="41">
        <f t="shared" si="1"/>
        <v>1802.5327929255711</v>
      </c>
      <c r="P34" s="10"/>
    </row>
    <row r="35" spans="1:119">
      <c r="A35" s="12"/>
      <c r="B35" s="22">
        <v>361.1</v>
      </c>
      <c r="C35" s="18" t="s">
        <v>39</v>
      </c>
      <c r="D35" s="47">
        <v>11522</v>
      </c>
      <c r="E35" s="47">
        <v>478</v>
      </c>
      <c r="F35" s="47">
        <v>0</v>
      </c>
      <c r="G35" s="47">
        <v>0</v>
      </c>
      <c r="H35" s="47">
        <v>0</v>
      </c>
      <c r="I35" s="47">
        <v>2602</v>
      </c>
      <c r="J35" s="47">
        <v>0</v>
      </c>
      <c r="K35" s="47">
        <v>0</v>
      </c>
      <c r="L35" s="47">
        <v>0</v>
      </c>
      <c r="M35" s="47">
        <v>364</v>
      </c>
      <c r="N35" s="47">
        <f t="shared" si="7"/>
        <v>14966</v>
      </c>
      <c r="O35" s="48">
        <f t="shared" si="1"/>
        <v>11.028739867354458</v>
      </c>
      <c r="P35" s="9"/>
    </row>
    <row r="36" spans="1:119">
      <c r="A36" s="12"/>
      <c r="B36" s="22">
        <v>361.3</v>
      </c>
      <c r="C36" s="18" t="s">
        <v>40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1719</v>
      </c>
      <c r="L36" s="47">
        <v>0</v>
      </c>
      <c r="M36" s="47">
        <v>0</v>
      </c>
      <c r="N36" s="47">
        <f t="shared" si="7"/>
        <v>1719</v>
      </c>
      <c r="O36" s="48">
        <f t="shared" si="1"/>
        <v>1.2667649226234341</v>
      </c>
      <c r="P36" s="9"/>
    </row>
    <row r="37" spans="1:119">
      <c r="A37" s="12"/>
      <c r="B37" s="22">
        <v>362</v>
      </c>
      <c r="C37" s="18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15513</v>
      </c>
      <c r="J37" s="47">
        <v>0</v>
      </c>
      <c r="K37" s="47">
        <v>0</v>
      </c>
      <c r="L37" s="47">
        <v>0</v>
      </c>
      <c r="M37" s="47">
        <v>320030</v>
      </c>
      <c r="N37" s="47">
        <f t="shared" si="7"/>
        <v>335543</v>
      </c>
      <c r="O37" s="48">
        <f t="shared" si="1"/>
        <v>247.26823876197494</v>
      </c>
      <c r="P37" s="9"/>
    </row>
    <row r="38" spans="1:119">
      <c r="A38" s="12"/>
      <c r="B38" s="22">
        <v>368</v>
      </c>
      <c r="C38" s="18" t="s">
        <v>43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17488</v>
      </c>
      <c r="L38" s="47">
        <v>0</v>
      </c>
      <c r="M38" s="47">
        <v>0</v>
      </c>
      <c r="N38" s="47">
        <f t="shared" si="7"/>
        <v>17488</v>
      </c>
      <c r="O38" s="48">
        <f t="shared" si="1"/>
        <v>12.887251289609432</v>
      </c>
      <c r="P38" s="9"/>
    </row>
    <row r="39" spans="1:119">
      <c r="A39" s="12"/>
      <c r="B39" s="22">
        <v>369.3</v>
      </c>
      <c r="C39" s="18" t="s">
        <v>119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2041080</v>
      </c>
      <c r="N39" s="47">
        <f t="shared" si="7"/>
        <v>2041080</v>
      </c>
      <c r="O39" s="48">
        <f t="shared" si="1"/>
        <v>1504.1120117907149</v>
      </c>
      <c r="P39" s="9"/>
    </row>
    <row r="40" spans="1:119">
      <c r="A40" s="12"/>
      <c r="B40" s="22">
        <v>369.9</v>
      </c>
      <c r="C40" s="18" t="s">
        <v>44</v>
      </c>
      <c r="D40" s="47">
        <v>35241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35241</v>
      </c>
      <c r="O40" s="48">
        <f t="shared" si="1"/>
        <v>25.969786293294032</v>
      </c>
      <c r="P40" s="9"/>
    </row>
    <row r="41" spans="1:119" ht="15.75">
      <c r="A41" s="26" t="s">
        <v>31</v>
      </c>
      <c r="B41" s="27"/>
      <c r="C41" s="28"/>
      <c r="D41" s="29">
        <f t="shared" ref="D41:M41" si="11">SUM(D42:D42)</f>
        <v>0</v>
      </c>
      <c r="E41" s="29">
        <f t="shared" si="11"/>
        <v>19626</v>
      </c>
      <c r="F41" s="29">
        <f t="shared" si="11"/>
        <v>0</v>
      </c>
      <c r="G41" s="29">
        <f t="shared" si="11"/>
        <v>0</v>
      </c>
      <c r="H41" s="29">
        <f t="shared" si="11"/>
        <v>0</v>
      </c>
      <c r="I41" s="29">
        <f t="shared" si="11"/>
        <v>50000</v>
      </c>
      <c r="J41" s="29">
        <f t="shared" si="11"/>
        <v>0</v>
      </c>
      <c r="K41" s="29">
        <f t="shared" si="11"/>
        <v>0</v>
      </c>
      <c r="L41" s="29">
        <f t="shared" si="11"/>
        <v>0</v>
      </c>
      <c r="M41" s="29">
        <f t="shared" si="11"/>
        <v>0</v>
      </c>
      <c r="N41" s="29">
        <f t="shared" si="7"/>
        <v>69626</v>
      </c>
      <c r="O41" s="41">
        <f t="shared" si="1"/>
        <v>51.308769344141488</v>
      </c>
      <c r="P41" s="9"/>
    </row>
    <row r="42" spans="1:119" ht="15.75" thickBot="1">
      <c r="A42" s="12"/>
      <c r="B42" s="22">
        <v>381</v>
      </c>
      <c r="C42" s="18" t="s">
        <v>45</v>
      </c>
      <c r="D42" s="47">
        <v>0</v>
      </c>
      <c r="E42" s="47">
        <v>19626</v>
      </c>
      <c r="F42" s="47">
        <v>0</v>
      </c>
      <c r="G42" s="47">
        <v>0</v>
      </c>
      <c r="H42" s="47">
        <v>0</v>
      </c>
      <c r="I42" s="47">
        <v>50000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69626</v>
      </c>
      <c r="O42" s="48">
        <f t="shared" si="1"/>
        <v>51.308769344141488</v>
      </c>
      <c r="P42" s="9"/>
    </row>
    <row r="43" spans="1:119" ht="16.5" thickBot="1">
      <c r="A43" s="13" t="s">
        <v>37</v>
      </c>
      <c r="B43" s="20"/>
      <c r="C43" s="19"/>
      <c r="D43" s="14">
        <f t="shared" ref="D43:M43" si="12">SUM(D5,D13,D17,D27,D32,D34,D41)</f>
        <v>1257270</v>
      </c>
      <c r="E43" s="14">
        <f t="shared" si="12"/>
        <v>73983</v>
      </c>
      <c r="F43" s="14">
        <f t="shared" si="12"/>
        <v>0</v>
      </c>
      <c r="G43" s="14">
        <f t="shared" si="12"/>
        <v>0</v>
      </c>
      <c r="H43" s="14">
        <f t="shared" si="12"/>
        <v>0</v>
      </c>
      <c r="I43" s="14">
        <f t="shared" si="12"/>
        <v>90670</v>
      </c>
      <c r="J43" s="14">
        <f t="shared" si="12"/>
        <v>0</v>
      </c>
      <c r="K43" s="14">
        <f t="shared" si="12"/>
        <v>19207</v>
      </c>
      <c r="L43" s="14">
        <f t="shared" si="12"/>
        <v>0</v>
      </c>
      <c r="M43" s="14">
        <f t="shared" si="12"/>
        <v>6179495</v>
      </c>
      <c r="N43" s="14">
        <f t="shared" si="7"/>
        <v>7620625</v>
      </c>
      <c r="O43" s="35">
        <f t="shared" si="1"/>
        <v>5615.7885040530582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5"/>
      <c r="B44" s="17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46"/>
    </row>
    <row r="45" spans="1:119">
      <c r="A45" s="36"/>
      <c r="B45" s="37"/>
      <c r="C45" s="37"/>
      <c r="D45" s="38"/>
      <c r="E45" s="38"/>
      <c r="F45" s="38"/>
      <c r="G45" s="38"/>
      <c r="H45" s="38"/>
      <c r="I45" s="38"/>
      <c r="J45" s="38"/>
      <c r="K45" s="38"/>
      <c r="L45" s="119" t="s">
        <v>120</v>
      </c>
      <c r="M45" s="119"/>
      <c r="N45" s="119"/>
      <c r="O45" s="39">
        <v>1357</v>
      </c>
    </row>
    <row r="46" spans="1:119">
      <c r="A46" s="120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8"/>
    </row>
    <row r="47" spans="1:119" ht="15.75" customHeight="1" thickBot="1">
      <c r="A47" s="121" t="s">
        <v>71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1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757557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757557</v>
      </c>
      <c r="O5" s="30">
        <f t="shared" ref="O5:O42" si="1">(N5/O$44)</f>
        <v>555.39369501466274</v>
      </c>
      <c r="P5" s="6"/>
    </row>
    <row r="6" spans="1:133">
      <c r="A6" s="12"/>
      <c r="B6" s="22">
        <v>311</v>
      </c>
      <c r="C6" s="18" t="s">
        <v>2</v>
      </c>
      <c r="D6" s="47">
        <v>233142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233142</v>
      </c>
      <c r="O6" s="48">
        <f t="shared" si="1"/>
        <v>170.92521994134898</v>
      </c>
      <c r="P6" s="9"/>
    </row>
    <row r="7" spans="1:133">
      <c r="A7" s="12"/>
      <c r="B7" s="22">
        <v>312.10000000000002</v>
      </c>
      <c r="C7" s="18" t="s">
        <v>10</v>
      </c>
      <c r="D7" s="47">
        <v>94268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94268</v>
      </c>
      <c r="O7" s="48">
        <f t="shared" si="1"/>
        <v>69.111436950146626</v>
      </c>
      <c r="P7" s="9"/>
    </row>
    <row r="8" spans="1:133">
      <c r="A8" s="12"/>
      <c r="B8" s="22">
        <v>312.60000000000002</v>
      </c>
      <c r="C8" s="18" t="s">
        <v>11</v>
      </c>
      <c r="D8" s="47">
        <v>231673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231673</v>
      </c>
      <c r="O8" s="48">
        <f t="shared" si="1"/>
        <v>169.84824046920821</v>
      </c>
      <c r="P8" s="9"/>
    </row>
    <row r="9" spans="1:133">
      <c r="A9" s="12"/>
      <c r="B9" s="22">
        <v>314.10000000000002</v>
      </c>
      <c r="C9" s="18" t="s">
        <v>12</v>
      </c>
      <c r="D9" s="47">
        <v>98124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98124</v>
      </c>
      <c r="O9" s="48">
        <f t="shared" si="1"/>
        <v>71.938416422287389</v>
      </c>
      <c r="P9" s="9"/>
    </row>
    <row r="10" spans="1:133">
      <c r="A10" s="12"/>
      <c r="B10" s="22">
        <v>314.3</v>
      </c>
      <c r="C10" s="18" t="s">
        <v>13</v>
      </c>
      <c r="D10" s="47">
        <v>9015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9015</v>
      </c>
      <c r="O10" s="48">
        <f t="shared" si="1"/>
        <v>6.6092375366568916</v>
      </c>
      <c r="P10" s="9"/>
    </row>
    <row r="11" spans="1:133">
      <c r="A11" s="12"/>
      <c r="B11" s="22">
        <v>314.89999999999998</v>
      </c>
      <c r="C11" s="18" t="s">
        <v>15</v>
      </c>
      <c r="D11" s="47">
        <v>3443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3443</v>
      </c>
      <c r="O11" s="48">
        <f t="shared" si="1"/>
        <v>2.524193548387097</v>
      </c>
      <c r="P11" s="9"/>
    </row>
    <row r="12" spans="1:133">
      <c r="A12" s="12"/>
      <c r="B12" s="22">
        <v>315</v>
      </c>
      <c r="C12" s="18" t="s">
        <v>88</v>
      </c>
      <c r="D12" s="47">
        <v>87892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87892</v>
      </c>
      <c r="O12" s="48">
        <f t="shared" si="1"/>
        <v>64.436950146627566</v>
      </c>
      <c r="P12" s="9"/>
    </row>
    <row r="13" spans="1:133" ht="15.75">
      <c r="A13" s="26" t="s">
        <v>56</v>
      </c>
      <c r="B13" s="27"/>
      <c r="C13" s="28"/>
      <c r="D13" s="29">
        <f t="shared" ref="D13:M13" si="3">SUM(D14:D16)</f>
        <v>25456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9" si="4">SUM(D13:M13)</f>
        <v>25456</v>
      </c>
      <c r="O13" s="41">
        <f t="shared" si="1"/>
        <v>18.66275659824047</v>
      </c>
      <c r="P13" s="10"/>
    </row>
    <row r="14" spans="1:133">
      <c r="A14" s="12"/>
      <c r="B14" s="22">
        <v>322</v>
      </c>
      <c r="C14" s="18" t="s">
        <v>57</v>
      </c>
      <c r="D14" s="47">
        <v>1549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1549</v>
      </c>
      <c r="O14" s="48">
        <f t="shared" si="1"/>
        <v>1.1356304985337244</v>
      </c>
      <c r="P14" s="9"/>
    </row>
    <row r="15" spans="1:133">
      <c r="A15" s="12"/>
      <c r="B15" s="22">
        <v>323.3</v>
      </c>
      <c r="C15" s="18" t="s">
        <v>103</v>
      </c>
      <c r="D15" s="47">
        <v>18034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18034</v>
      </c>
      <c r="O15" s="48">
        <f t="shared" si="1"/>
        <v>13.22140762463343</v>
      </c>
      <c r="P15" s="9"/>
    </row>
    <row r="16" spans="1:133">
      <c r="A16" s="12"/>
      <c r="B16" s="22">
        <v>329</v>
      </c>
      <c r="C16" s="18" t="s">
        <v>89</v>
      </c>
      <c r="D16" s="47">
        <v>5873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5873</v>
      </c>
      <c r="O16" s="48">
        <f t="shared" si="1"/>
        <v>4.3057184750733137</v>
      </c>
      <c r="P16" s="9"/>
    </row>
    <row r="17" spans="1:16" ht="15.75">
      <c r="A17" s="26" t="s">
        <v>16</v>
      </c>
      <c r="B17" s="27"/>
      <c r="C17" s="28"/>
      <c r="D17" s="29">
        <f t="shared" ref="D17:M17" si="5">SUM(D18:D26)</f>
        <v>239011</v>
      </c>
      <c r="E17" s="29">
        <f t="shared" si="5"/>
        <v>49934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572222</v>
      </c>
      <c r="N17" s="40">
        <f t="shared" si="4"/>
        <v>861167</v>
      </c>
      <c r="O17" s="41">
        <f t="shared" si="1"/>
        <v>631.35410557184753</v>
      </c>
      <c r="P17" s="10"/>
    </row>
    <row r="18" spans="1:16">
      <c r="A18" s="12"/>
      <c r="B18" s="22">
        <v>331.41</v>
      </c>
      <c r="C18" s="18" t="s">
        <v>65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301786</v>
      </c>
      <c r="N18" s="47">
        <f t="shared" si="4"/>
        <v>301786</v>
      </c>
      <c r="O18" s="48">
        <f t="shared" si="1"/>
        <v>221.25073313782991</v>
      </c>
      <c r="P18" s="9"/>
    </row>
    <row r="19" spans="1:16">
      <c r="A19" s="12"/>
      <c r="B19" s="22">
        <v>331.5</v>
      </c>
      <c r="C19" s="18" t="s">
        <v>73</v>
      </c>
      <c r="D19" s="47">
        <v>30254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30254</v>
      </c>
      <c r="O19" s="48">
        <f t="shared" si="1"/>
        <v>22.180351906158357</v>
      </c>
      <c r="P19" s="9"/>
    </row>
    <row r="20" spans="1:16">
      <c r="A20" s="12"/>
      <c r="B20" s="22">
        <v>334.41</v>
      </c>
      <c r="C20" s="18" t="s">
        <v>17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270436</v>
      </c>
      <c r="N20" s="47">
        <f t="shared" ref="N20:N25" si="6">SUM(D20:M20)</f>
        <v>270436</v>
      </c>
      <c r="O20" s="48">
        <f t="shared" si="1"/>
        <v>198.26686217008799</v>
      </c>
      <c r="P20" s="9"/>
    </row>
    <row r="21" spans="1:16">
      <c r="A21" s="12"/>
      <c r="B21" s="22">
        <v>334.49</v>
      </c>
      <c r="C21" s="18" t="s">
        <v>18</v>
      </c>
      <c r="D21" s="47">
        <v>74213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74213</v>
      </c>
      <c r="O21" s="48">
        <f t="shared" si="1"/>
        <v>54.408357771260995</v>
      </c>
      <c r="P21" s="9"/>
    </row>
    <row r="22" spans="1:16">
      <c r="A22" s="12"/>
      <c r="B22" s="22">
        <v>335.12</v>
      </c>
      <c r="C22" s="18" t="s">
        <v>90</v>
      </c>
      <c r="D22" s="47">
        <v>53511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53511</v>
      </c>
      <c r="O22" s="48">
        <f t="shared" si="1"/>
        <v>39.230938416422291</v>
      </c>
      <c r="P22" s="9"/>
    </row>
    <row r="23" spans="1:16">
      <c r="A23" s="12"/>
      <c r="B23" s="22">
        <v>335.14</v>
      </c>
      <c r="C23" s="18" t="s">
        <v>91</v>
      </c>
      <c r="D23" s="47">
        <v>1373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1373</v>
      </c>
      <c r="O23" s="48">
        <f t="shared" si="1"/>
        <v>1.0065982404692082</v>
      </c>
      <c r="P23" s="9"/>
    </row>
    <row r="24" spans="1:16">
      <c r="A24" s="12"/>
      <c r="B24" s="22">
        <v>335.15</v>
      </c>
      <c r="C24" s="18" t="s">
        <v>92</v>
      </c>
      <c r="D24" s="47">
        <v>3459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3459</v>
      </c>
      <c r="O24" s="48">
        <f t="shared" si="1"/>
        <v>2.5359237536656893</v>
      </c>
      <c r="P24" s="9"/>
    </row>
    <row r="25" spans="1:16">
      <c r="A25" s="12"/>
      <c r="B25" s="22">
        <v>335.18</v>
      </c>
      <c r="C25" s="18" t="s">
        <v>93</v>
      </c>
      <c r="D25" s="47">
        <v>76201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76201</v>
      </c>
      <c r="O25" s="48">
        <f t="shared" si="1"/>
        <v>55.865835777126101</v>
      </c>
      <c r="P25" s="9"/>
    </row>
    <row r="26" spans="1:16">
      <c r="A26" s="12"/>
      <c r="B26" s="22">
        <v>337.5</v>
      </c>
      <c r="C26" s="18" t="s">
        <v>67</v>
      </c>
      <c r="D26" s="47">
        <v>0</v>
      </c>
      <c r="E26" s="47">
        <v>49934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7">SUM(D26:M26)</f>
        <v>49934</v>
      </c>
      <c r="O26" s="48">
        <f t="shared" si="1"/>
        <v>36.60850439882698</v>
      </c>
      <c r="P26" s="9"/>
    </row>
    <row r="27" spans="1:16" ht="15.75">
      <c r="A27" s="26" t="s">
        <v>30</v>
      </c>
      <c r="B27" s="27"/>
      <c r="C27" s="28"/>
      <c r="D27" s="29">
        <f t="shared" ref="D27:M27" si="8">SUM(D28:D31)</f>
        <v>33990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27310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262117</v>
      </c>
      <c r="N27" s="29">
        <f t="shared" si="7"/>
        <v>323417</v>
      </c>
      <c r="O27" s="41">
        <f t="shared" si="1"/>
        <v>237.10923753665688</v>
      </c>
      <c r="P27" s="10"/>
    </row>
    <row r="28" spans="1:16">
      <c r="A28" s="12"/>
      <c r="B28" s="22">
        <v>341.2</v>
      </c>
      <c r="C28" s="18" t="s">
        <v>105</v>
      </c>
      <c r="D28" s="47">
        <v>31842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31842</v>
      </c>
      <c r="O28" s="48">
        <f t="shared" si="1"/>
        <v>23.34457478005865</v>
      </c>
      <c r="P28" s="9"/>
    </row>
    <row r="29" spans="1:16">
      <c r="A29" s="12"/>
      <c r="B29" s="22">
        <v>343.8</v>
      </c>
      <c r="C29" s="18" t="s">
        <v>35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27310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27310</v>
      </c>
      <c r="O29" s="48">
        <f t="shared" si="1"/>
        <v>20.021994134897362</v>
      </c>
      <c r="P29" s="9"/>
    </row>
    <row r="30" spans="1:16">
      <c r="A30" s="12"/>
      <c r="B30" s="22">
        <v>344.1</v>
      </c>
      <c r="C30" s="18" t="s">
        <v>95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262117</v>
      </c>
      <c r="N30" s="47">
        <f t="shared" si="7"/>
        <v>262117</v>
      </c>
      <c r="O30" s="48">
        <f t="shared" si="1"/>
        <v>192.16788856304984</v>
      </c>
      <c r="P30" s="9"/>
    </row>
    <row r="31" spans="1:16">
      <c r="A31" s="12"/>
      <c r="B31" s="22">
        <v>349</v>
      </c>
      <c r="C31" s="18" t="s">
        <v>0</v>
      </c>
      <c r="D31" s="47">
        <v>2148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2148</v>
      </c>
      <c r="O31" s="48">
        <f t="shared" si="1"/>
        <v>1.5747800586510263</v>
      </c>
      <c r="P31" s="9"/>
    </row>
    <row r="32" spans="1:16" ht="15.75">
      <c r="A32" s="26" t="s">
        <v>60</v>
      </c>
      <c r="B32" s="27"/>
      <c r="C32" s="28"/>
      <c r="D32" s="29">
        <f t="shared" ref="D32:M32" si="9">SUM(D33:D33)</f>
        <v>327</v>
      </c>
      <c r="E32" s="29">
        <f t="shared" si="9"/>
        <v>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0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7"/>
        <v>327</v>
      </c>
      <c r="O32" s="41">
        <f t="shared" si="1"/>
        <v>0.23973607038123168</v>
      </c>
      <c r="P32" s="10"/>
    </row>
    <row r="33" spans="1:119">
      <c r="A33" s="43"/>
      <c r="B33" s="44">
        <v>351.5</v>
      </c>
      <c r="C33" s="45" t="s">
        <v>61</v>
      </c>
      <c r="D33" s="47">
        <v>327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327</v>
      </c>
      <c r="O33" s="48">
        <f t="shared" si="1"/>
        <v>0.23973607038123168</v>
      </c>
      <c r="P33" s="9"/>
    </row>
    <row r="34" spans="1:119" ht="15.75">
      <c r="A34" s="26" t="s">
        <v>3</v>
      </c>
      <c r="B34" s="27"/>
      <c r="C34" s="28"/>
      <c r="D34" s="29">
        <f t="shared" ref="D34:M34" si="10">SUM(D35:D39)</f>
        <v>18029</v>
      </c>
      <c r="E34" s="29">
        <f t="shared" si="10"/>
        <v>10093</v>
      </c>
      <c r="F34" s="29">
        <f t="shared" si="10"/>
        <v>0</v>
      </c>
      <c r="G34" s="29">
        <f t="shared" si="10"/>
        <v>0</v>
      </c>
      <c r="H34" s="29">
        <f t="shared" si="10"/>
        <v>0</v>
      </c>
      <c r="I34" s="29">
        <f t="shared" si="10"/>
        <v>16747</v>
      </c>
      <c r="J34" s="29">
        <f t="shared" si="10"/>
        <v>0</v>
      </c>
      <c r="K34" s="29">
        <f t="shared" si="10"/>
        <v>30706</v>
      </c>
      <c r="L34" s="29">
        <f t="shared" si="10"/>
        <v>0</v>
      </c>
      <c r="M34" s="29">
        <f t="shared" si="10"/>
        <v>315004</v>
      </c>
      <c r="N34" s="29">
        <f t="shared" si="7"/>
        <v>390579</v>
      </c>
      <c r="O34" s="41">
        <f t="shared" si="1"/>
        <v>286.34824046920824</v>
      </c>
      <c r="P34" s="10"/>
    </row>
    <row r="35" spans="1:119">
      <c r="A35" s="12"/>
      <c r="B35" s="22">
        <v>361.1</v>
      </c>
      <c r="C35" s="18" t="s">
        <v>39</v>
      </c>
      <c r="D35" s="47">
        <v>3883</v>
      </c>
      <c r="E35" s="47">
        <v>93</v>
      </c>
      <c r="F35" s="47">
        <v>0</v>
      </c>
      <c r="G35" s="47">
        <v>0</v>
      </c>
      <c r="H35" s="47">
        <v>0</v>
      </c>
      <c r="I35" s="47">
        <v>1234</v>
      </c>
      <c r="J35" s="47">
        <v>0</v>
      </c>
      <c r="K35" s="47">
        <v>0</v>
      </c>
      <c r="L35" s="47">
        <v>0</v>
      </c>
      <c r="M35" s="47">
        <v>236</v>
      </c>
      <c r="N35" s="47">
        <f t="shared" si="7"/>
        <v>5446</v>
      </c>
      <c r="O35" s="48">
        <f t="shared" si="1"/>
        <v>3.9926686217008798</v>
      </c>
      <c r="P35" s="9"/>
    </row>
    <row r="36" spans="1:119">
      <c r="A36" s="12"/>
      <c r="B36" s="22">
        <v>361.3</v>
      </c>
      <c r="C36" s="18" t="s">
        <v>40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11840</v>
      </c>
      <c r="L36" s="47">
        <v>0</v>
      </c>
      <c r="M36" s="47">
        <v>0</v>
      </c>
      <c r="N36" s="47">
        <f t="shared" si="7"/>
        <v>11840</v>
      </c>
      <c r="O36" s="48">
        <f t="shared" si="1"/>
        <v>8.6803519061583572</v>
      </c>
      <c r="P36" s="9"/>
    </row>
    <row r="37" spans="1:119">
      <c r="A37" s="12"/>
      <c r="B37" s="22">
        <v>362</v>
      </c>
      <c r="C37" s="18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15513</v>
      </c>
      <c r="J37" s="47">
        <v>0</v>
      </c>
      <c r="K37" s="47">
        <v>0</v>
      </c>
      <c r="L37" s="47">
        <v>0</v>
      </c>
      <c r="M37" s="47">
        <v>311451</v>
      </c>
      <c r="N37" s="47">
        <f t="shared" si="7"/>
        <v>326964</v>
      </c>
      <c r="O37" s="48">
        <f t="shared" si="1"/>
        <v>239.70967741935485</v>
      </c>
      <c r="P37" s="9"/>
    </row>
    <row r="38" spans="1:119">
      <c r="A38" s="12"/>
      <c r="B38" s="22">
        <v>368</v>
      </c>
      <c r="C38" s="18" t="s">
        <v>43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18866</v>
      </c>
      <c r="L38" s="47">
        <v>0</v>
      </c>
      <c r="M38" s="47">
        <v>0</v>
      </c>
      <c r="N38" s="47">
        <f t="shared" si="7"/>
        <v>18866</v>
      </c>
      <c r="O38" s="48">
        <f t="shared" si="1"/>
        <v>13.831378299120235</v>
      </c>
      <c r="P38" s="9"/>
    </row>
    <row r="39" spans="1:119">
      <c r="A39" s="12"/>
      <c r="B39" s="22">
        <v>369.9</v>
      </c>
      <c r="C39" s="18" t="s">
        <v>44</v>
      </c>
      <c r="D39" s="47">
        <v>14146</v>
      </c>
      <c r="E39" s="47">
        <v>10000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3317</v>
      </c>
      <c r="N39" s="47">
        <f t="shared" si="7"/>
        <v>27463</v>
      </c>
      <c r="O39" s="48">
        <f t="shared" si="1"/>
        <v>20.134164222873899</v>
      </c>
      <c r="P39" s="9"/>
    </row>
    <row r="40" spans="1:119" ht="15.75">
      <c r="A40" s="26" t="s">
        <v>31</v>
      </c>
      <c r="B40" s="27"/>
      <c r="C40" s="28"/>
      <c r="D40" s="29">
        <f t="shared" ref="D40:M40" si="11">SUM(D41:D41)</f>
        <v>0</v>
      </c>
      <c r="E40" s="29">
        <f t="shared" si="11"/>
        <v>25375</v>
      </c>
      <c r="F40" s="29">
        <f t="shared" si="11"/>
        <v>0</v>
      </c>
      <c r="G40" s="29">
        <f t="shared" si="11"/>
        <v>0</v>
      </c>
      <c r="H40" s="29">
        <f t="shared" si="11"/>
        <v>0</v>
      </c>
      <c r="I40" s="29">
        <f t="shared" si="11"/>
        <v>0</v>
      </c>
      <c r="J40" s="29">
        <f t="shared" si="11"/>
        <v>0</v>
      </c>
      <c r="K40" s="29">
        <f t="shared" si="11"/>
        <v>0</v>
      </c>
      <c r="L40" s="29">
        <f t="shared" si="11"/>
        <v>0</v>
      </c>
      <c r="M40" s="29">
        <f t="shared" si="11"/>
        <v>0</v>
      </c>
      <c r="N40" s="29">
        <f t="shared" si="7"/>
        <v>25375</v>
      </c>
      <c r="O40" s="41">
        <f t="shared" si="1"/>
        <v>18.603372434017594</v>
      </c>
      <c r="P40" s="9"/>
    </row>
    <row r="41" spans="1:119" ht="15.75" thickBot="1">
      <c r="A41" s="12"/>
      <c r="B41" s="22">
        <v>381</v>
      </c>
      <c r="C41" s="18" t="s">
        <v>45</v>
      </c>
      <c r="D41" s="47">
        <v>0</v>
      </c>
      <c r="E41" s="47">
        <v>25375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25375</v>
      </c>
      <c r="O41" s="48">
        <f t="shared" si="1"/>
        <v>18.603372434017594</v>
      </c>
      <c r="P41" s="9"/>
    </row>
    <row r="42" spans="1:119" ht="16.5" thickBot="1">
      <c r="A42" s="13" t="s">
        <v>37</v>
      </c>
      <c r="B42" s="20"/>
      <c r="C42" s="19"/>
      <c r="D42" s="14">
        <f t="shared" ref="D42:M42" si="12">SUM(D5,D13,D17,D27,D32,D34,D40)</f>
        <v>1074370</v>
      </c>
      <c r="E42" s="14">
        <f t="shared" si="12"/>
        <v>85402</v>
      </c>
      <c r="F42" s="14">
        <f t="shared" si="12"/>
        <v>0</v>
      </c>
      <c r="G42" s="14">
        <f t="shared" si="12"/>
        <v>0</v>
      </c>
      <c r="H42" s="14">
        <f t="shared" si="12"/>
        <v>0</v>
      </c>
      <c r="I42" s="14">
        <f t="shared" si="12"/>
        <v>44057</v>
      </c>
      <c r="J42" s="14">
        <f t="shared" si="12"/>
        <v>0</v>
      </c>
      <c r="K42" s="14">
        <f t="shared" si="12"/>
        <v>30706</v>
      </c>
      <c r="L42" s="14">
        <f t="shared" si="12"/>
        <v>0</v>
      </c>
      <c r="M42" s="14">
        <f t="shared" si="12"/>
        <v>1149343</v>
      </c>
      <c r="N42" s="14">
        <f t="shared" si="7"/>
        <v>2383878</v>
      </c>
      <c r="O42" s="35">
        <f t="shared" si="1"/>
        <v>1747.7111436950147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5"/>
      <c r="B43" s="17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46"/>
    </row>
    <row r="44" spans="1:119">
      <c r="A44" s="36"/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119" t="s">
        <v>117</v>
      </c>
      <c r="M44" s="119"/>
      <c r="N44" s="119"/>
      <c r="O44" s="39">
        <v>1364</v>
      </c>
    </row>
    <row r="45" spans="1:119">
      <c r="A45" s="120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8"/>
    </row>
    <row r="46" spans="1:119" ht="15.75" customHeight="1" thickBot="1">
      <c r="A46" s="121" t="s">
        <v>71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721281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721281</v>
      </c>
      <c r="O5" s="30">
        <f t="shared" ref="O5:O37" si="1">(N5/O$39)</f>
        <v>528.79838709677415</v>
      </c>
      <c r="P5" s="6"/>
    </row>
    <row r="6" spans="1:133">
      <c r="A6" s="12"/>
      <c r="B6" s="22">
        <v>311</v>
      </c>
      <c r="C6" s="18" t="s">
        <v>2</v>
      </c>
      <c r="D6" s="47">
        <v>203993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203993</v>
      </c>
      <c r="O6" s="48">
        <f t="shared" si="1"/>
        <v>149.55498533724341</v>
      </c>
      <c r="P6" s="9"/>
    </row>
    <row r="7" spans="1:133">
      <c r="A7" s="12"/>
      <c r="B7" s="22">
        <v>312.10000000000002</v>
      </c>
      <c r="C7" s="18" t="s">
        <v>10</v>
      </c>
      <c r="D7" s="47">
        <v>82115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82115</v>
      </c>
      <c r="O7" s="48">
        <f t="shared" si="1"/>
        <v>60.201612903225808</v>
      </c>
      <c r="P7" s="9"/>
    </row>
    <row r="8" spans="1:133">
      <c r="A8" s="12"/>
      <c r="B8" s="22">
        <v>312.60000000000002</v>
      </c>
      <c r="C8" s="18" t="s">
        <v>11</v>
      </c>
      <c r="D8" s="47">
        <v>222108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222108</v>
      </c>
      <c r="O8" s="48">
        <f t="shared" si="1"/>
        <v>162.83577712609971</v>
      </c>
      <c r="P8" s="9"/>
    </row>
    <row r="9" spans="1:133">
      <c r="A9" s="12"/>
      <c r="B9" s="22">
        <v>314.10000000000002</v>
      </c>
      <c r="C9" s="18" t="s">
        <v>12</v>
      </c>
      <c r="D9" s="47">
        <v>93847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93847</v>
      </c>
      <c r="O9" s="48">
        <f t="shared" si="1"/>
        <v>68.80278592375366</v>
      </c>
      <c r="P9" s="9"/>
    </row>
    <row r="10" spans="1:133">
      <c r="A10" s="12"/>
      <c r="B10" s="22">
        <v>314.3</v>
      </c>
      <c r="C10" s="18" t="s">
        <v>13</v>
      </c>
      <c r="D10" s="47">
        <v>30232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30232</v>
      </c>
      <c r="O10" s="48">
        <f t="shared" si="1"/>
        <v>22.164222873900293</v>
      </c>
      <c r="P10" s="9"/>
    </row>
    <row r="11" spans="1:133">
      <c r="A11" s="12"/>
      <c r="B11" s="22">
        <v>314.89999999999998</v>
      </c>
      <c r="C11" s="18" t="s">
        <v>15</v>
      </c>
      <c r="D11" s="47">
        <v>4156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4156</v>
      </c>
      <c r="O11" s="48">
        <f t="shared" si="1"/>
        <v>3.0469208211143695</v>
      </c>
      <c r="P11" s="9"/>
    </row>
    <row r="12" spans="1:133">
      <c r="A12" s="12"/>
      <c r="B12" s="22">
        <v>315</v>
      </c>
      <c r="C12" s="18" t="s">
        <v>88</v>
      </c>
      <c r="D12" s="47">
        <v>84830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84830</v>
      </c>
      <c r="O12" s="48">
        <f t="shared" si="1"/>
        <v>62.192082111436953</v>
      </c>
      <c r="P12" s="9"/>
    </row>
    <row r="13" spans="1:133" ht="15.75">
      <c r="A13" s="26" t="s">
        <v>56</v>
      </c>
      <c r="B13" s="27"/>
      <c r="C13" s="28"/>
      <c r="D13" s="29">
        <f t="shared" ref="D13:M13" si="3">SUM(D14:D15)</f>
        <v>6653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6653</v>
      </c>
      <c r="O13" s="41">
        <f t="shared" si="1"/>
        <v>4.8775659824046924</v>
      </c>
      <c r="P13" s="10"/>
    </row>
    <row r="14" spans="1:133">
      <c r="A14" s="12"/>
      <c r="B14" s="22">
        <v>322</v>
      </c>
      <c r="C14" s="18" t="s">
        <v>57</v>
      </c>
      <c r="D14" s="47">
        <v>771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771</v>
      </c>
      <c r="O14" s="48">
        <f t="shared" si="1"/>
        <v>0.56524926686217014</v>
      </c>
      <c r="P14" s="9"/>
    </row>
    <row r="15" spans="1:133">
      <c r="A15" s="12"/>
      <c r="B15" s="22">
        <v>329</v>
      </c>
      <c r="C15" s="18" t="s">
        <v>89</v>
      </c>
      <c r="D15" s="47">
        <v>5882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5882</v>
      </c>
      <c r="O15" s="48">
        <f t="shared" si="1"/>
        <v>4.3123167155425222</v>
      </c>
      <c r="P15" s="9"/>
    </row>
    <row r="16" spans="1:133" ht="15.75">
      <c r="A16" s="26" t="s">
        <v>16</v>
      </c>
      <c r="B16" s="27"/>
      <c r="C16" s="28"/>
      <c r="D16" s="29">
        <f t="shared" ref="D16:M16" si="4">SUM(D17:D23)</f>
        <v>204072</v>
      </c>
      <c r="E16" s="29">
        <f t="shared" si="4"/>
        <v>40664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113466</v>
      </c>
      <c r="N16" s="40">
        <f>SUM(D16:M16)</f>
        <v>358202</v>
      </c>
      <c r="O16" s="41">
        <f t="shared" si="1"/>
        <v>262.61143695014664</v>
      </c>
      <c r="P16" s="10"/>
    </row>
    <row r="17" spans="1:16">
      <c r="A17" s="12"/>
      <c r="B17" s="22">
        <v>334.41</v>
      </c>
      <c r="C17" s="18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113466</v>
      </c>
      <c r="N17" s="47">
        <f t="shared" ref="N17:N22" si="5">SUM(D17:M17)</f>
        <v>113466</v>
      </c>
      <c r="O17" s="48">
        <f t="shared" si="1"/>
        <v>83.186217008797655</v>
      </c>
      <c r="P17" s="9"/>
    </row>
    <row r="18" spans="1:16">
      <c r="A18" s="12"/>
      <c r="B18" s="22">
        <v>334.49</v>
      </c>
      <c r="C18" s="18" t="s">
        <v>18</v>
      </c>
      <c r="D18" s="47">
        <v>73587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73587</v>
      </c>
      <c r="O18" s="48">
        <f t="shared" si="1"/>
        <v>53.949413489736074</v>
      </c>
      <c r="P18" s="9"/>
    </row>
    <row r="19" spans="1:16">
      <c r="A19" s="12"/>
      <c r="B19" s="22">
        <v>335.12</v>
      </c>
      <c r="C19" s="18" t="s">
        <v>90</v>
      </c>
      <c r="D19" s="47">
        <v>53234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53234</v>
      </c>
      <c r="O19" s="48">
        <f t="shared" si="1"/>
        <v>39.02785923753666</v>
      </c>
      <c r="P19" s="9"/>
    </row>
    <row r="20" spans="1:16">
      <c r="A20" s="12"/>
      <c r="B20" s="22">
        <v>335.14</v>
      </c>
      <c r="C20" s="18" t="s">
        <v>91</v>
      </c>
      <c r="D20" s="47">
        <v>1404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1404</v>
      </c>
      <c r="O20" s="48">
        <f t="shared" si="1"/>
        <v>1.0293255131964809</v>
      </c>
      <c r="P20" s="9"/>
    </row>
    <row r="21" spans="1:16">
      <c r="A21" s="12"/>
      <c r="B21" s="22">
        <v>335.15</v>
      </c>
      <c r="C21" s="18" t="s">
        <v>92</v>
      </c>
      <c r="D21" s="47">
        <v>2140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2140</v>
      </c>
      <c r="O21" s="48">
        <f t="shared" si="1"/>
        <v>1.5689149560117301</v>
      </c>
      <c r="P21" s="9"/>
    </row>
    <row r="22" spans="1:16">
      <c r="A22" s="12"/>
      <c r="B22" s="22">
        <v>335.18</v>
      </c>
      <c r="C22" s="18" t="s">
        <v>93</v>
      </c>
      <c r="D22" s="47">
        <v>73707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73707</v>
      </c>
      <c r="O22" s="48">
        <f t="shared" si="1"/>
        <v>54.037390029325515</v>
      </c>
      <c r="P22" s="9"/>
    </row>
    <row r="23" spans="1:16">
      <c r="A23" s="12"/>
      <c r="B23" s="22">
        <v>337.5</v>
      </c>
      <c r="C23" s="18" t="s">
        <v>67</v>
      </c>
      <c r="D23" s="47">
        <v>0</v>
      </c>
      <c r="E23" s="47">
        <v>40664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6">SUM(D23:M23)</f>
        <v>40664</v>
      </c>
      <c r="O23" s="48">
        <f t="shared" si="1"/>
        <v>29.812316715542522</v>
      </c>
      <c r="P23" s="9"/>
    </row>
    <row r="24" spans="1:16" ht="15.75">
      <c r="A24" s="26" t="s">
        <v>30</v>
      </c>
      <c r="B24" s="27"/>
      <c r="C24" s="28"/>
      <c r="D24" s="29">
        <f t="shared" ref="D24:M24" si="7">SUM(D25:D28)</f>
        <v>44484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15360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358546</v>
      </c>
      <c r="N24" s="29">
        <f t="shared" si="6"/>
        <v>418390</v>
      </c>
      <c r="O24" s="41">
        <f t="shared" si="1"/>
        <v>306.73753665689151</v>
      </c>
      <c r="P24" s="10"/>
    </row>
    <row r="25" spans="1:16">
      <c r="A25" s="12"/>
      <c r="B25" s="22">
        <v>341.2</v>
      </c>
      <c r="C25" s="18" t="s">
        <v>105</v>
      </c>
      <c r="D25" s="47">
        <v>42179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42179</v>
      </c>
      <c r="O25" s="48">
        <f t="shared" si="1"/>
        <v>30.923020527859236</v>
      </c>
      <c r="P25" s="9"/>
    </row>
    <row r="26" spans="1:16">
      <c r="A26" s="12"/>
      <c r="B26" s="22">
        <v>341.9</v>
      </c>
      <c r="C26" s="18" t="s">
        <v>114</v>
      </c>
      <c r="D26" s="47">
        <v>2305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2305</v>
      </c>
      <c r="O26" s="48">
        <f t="shared" si="1"/>
        <v>1.6898826979472141</v>
      </c>
      <c r="P26" s="9"/>
    </row>
    <row r="27" spans="1:16">
      <c r="A27" s="12"/>
      <c r="B27" s="22">
        <v>343.8</v>
      </c>
      <c r="C27" s="18" t="s">
        <v>35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15360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15360</v>
      </c>
      <c r="O27" s="48">
        <f t="shared" si="1"/>
        <v>11.260997067448681</v>
      </c>
      <c r="P27" s="9"/>
    </row>
    <row r="28" spans="1:16">
      <c r="A28" s="12"/>
      <c r="B28" s="22">
        <v>344.1</v>
      </c>
      <c r="C28" s="18" t="s">
        <v>95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358546</v>
      </c>
      <c r="N28" s="47">
        <f t="shared" si="6"/>
        <v>358546</v>
      </c>
      <c r="O28" s="48">
        <f t="shared" si="1"/>
        <v>262.86363636363637</v>
      </c>
      <c r="P28" s="9"/>
    </row>
    <row r="29" spans="1:16" ht="15.75">
      <c r="A29" s="26" t="s">
        <v>60</v>
      </c>
      <c r="B29" s="27"/>
      <c r="C29" s="28"/>
      <c r="D29" s="29">
        <f t="shared" ref="D29:M29" si="8">SUM(D30:D30)</f>
        <v>353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6"/>
        <v>353</v>
      </c>
      <c r="O29" s="41">
        <f t="shared" si="1"/>
        <v>0.25879765395894427</v>
      </c>
      <c r="P29" s="10"/>
    </row>
    <row r="30" spans="1:16">
      <c r="A30" s="43"/>
      <c r="B30" s="44">
        <v>351.5</v>
      </c>
      <c r="C30" s="45" t="s">
        <v>61</v>
      </c>
      <c r="D30" s="47">
        <v>353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353</v>
      </c>
      <c r="O30" s="48">
        <f t="shared" si="1"/>
        <v>0.25879765395894427</v>
      </c>
      <c r="P30" s="9"/>
    </row>
    <row r="31" spans="1:16" ht="15.75">
      <c r="A31" s="26" t="s">
        <v>3</v>
      </c>
      <c r="B31" s="27"/>
      <c r="C31" s="28"/>
      <c r="D31" s="29">
        <f t="shared" ref="D31:M31" si="9">SUM(D32:D36)</f>
        <v>10730</v>
      </c>
      <c r="E31" s="29">
        <f t="shared" si="9"/>
        <v>90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16498</v>
      </c>
      <c r="J31" s="29">
        <f t="shared" si="9"/>
        <v>0</v>
      </c>
      <c r="K31" s="29">
        <f t="shared" si="9"/>
        <v>28716</v>
      </c>
      <c r="L31" s="29">
        <f t="shared" si="9"/>
        <v>0</v>
      </c>
      <c r="M31" s="29">
        <f t="shared" si="9"/>
        <v>295577</v>
      </c>
      <c r="N31" s="29">
        <f t="shared" si="6"/>
        <v>351611</v>
      </c>
      <c r="O31" s="41">
        <f t="shared" si="1"/>
        <v>257.77932551319645</v>
      </c>
      <c r="P31" s="10"/>
    </row>
    <row r="32" spans="1:16">
      <c r="A32" s="12"/>
      <c r="B32" s="22">
        <v>361.1</v>
      </c>
      <c r="C32" s="18" t="s">
        <v>39</v>
      </c>
      <c r="D32" s="47">
        <v>3272</v>
      </c>
      <c r="E32" s="47">
        <v>90</v>
      </c>
      <c r="F32" s="47">
        <v>0</v>
      </c>
      <c r="G32" s="47">
        <v>0</v>
      </c>
      <c r="H32" s="47">
        <v>0</v>
      </c>
      <c r="I32" s="47">
        <v>495</v>
      </c>
      <c r="J32" s="47">
        <v>0</v>
      </c>
      <c r="K32" s="47">
        <v>0</v>
      </c>
      <c r="L32" s="47">
        <v>0</v>
      </c>
      <c r="M32" s="47">
        <v>203</v>
      </c>
      <c r="N32" s="47">
        <f t="shared" si="6"/>
        <v>4060</v>
      </c>
      <c r="O32" s="48">
        <f t="shared" si="1"/>
        <v>2.9765395894428153</v>
      </c>
      <c r="P32" s="9"/>
    </row>
    <row r="33" spans="1:119">
      <c r="A33" s="12"/>
      <c r="B33" s="22">
        <v>361.3</v>
      </c>
      <c r="C33" s="18" t="s">
        <v>40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11154</v>
      </c>
      <c r="L33" s="47">
        <v>0</v>
      </c>
      <c r="M33" s="47">
        <v>0</v>
      </c>
      <c r="N33" s="47">
        <f t="shared" si="6"/>
        <v>11154</v>
      </c>
      <c r="O33" s="48">
        <f t="shared" si="1"/>
        <v>8.17741935483871</v>
      </c>
      <c r="P33" s="9"/>
    </row>
    <row r="34" spans="1:119">
      <c r="A34" s="12"/>
      <c r="B34" s="22">
        <v>362</v>
      </c>
      <c r="C34" s="18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15513</v>
      </c>
      <c r="J34" s="47">
        <v>0</v>
      </c>
      <c r="K34" s="47">
        <v>0</v>
      </c>
      <c r="L34" s="47">
        <v>0</v>
      </c>
      <c r="M34" s="47">
        <v>295374</v>
      </c>
      <c r="N34" s="47">
        <f t="shared" si="6"/>
        <v>310887</v>
      </c>
      <c r="O34" s="48">
        <f t="shared" si="1"/>
        <v>227.92302052785925</v>
      </c>
      <c r="P34" s="9"/>
    </row>
    <row r="35" spans="1:119">
      <c r="A35" s="12"/>
      <c r="B35" s="22">
        <v>368</v>
      </c>
      <c r="C35" s="18" t="s">
        <v>43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17562</v>
      </c>
      <c r="L35" s="47">
        <v>0</v>
      </c>
      <c r="M35" s="47">
        <v>0</v>
      </c>
      <c r="N35" s="47">
        <f t="shared" si="6"/>
        <v>17562</v>
      </c>
      <c r="O35" s="48">
        <f t="shared" si="1"/>
        <v>12.875366568914956</v>
      </c>
      <c r="P35" s="9"/>
    </row>
    <row r="36" spans="1:119" ht="15.75" thickBot="1">
      <c r="A36" s="12"/>
      <c r="B36" s="22">
        <v>369.9</v>
      </c>
      <c r="C36" s="18" t="s">
        <v>44</v>
      </c>
      <c r="D36" s="47">
        <v>7458</v>
      </c>
      <c r="E36" s="47">
        <v>0</v>
      </c>
      <c r="F36" s="47">
        <v>0</v>
      </c>
      <c r="G36" s="47">
        <v>0</v>
      </c>
      <c r="H36" s="47">
        <v>0</v>
      </c>
      <c r="I36" s="47">
        <v>490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7948</v>
      </c>
      <c r="O36" s="48">
        <f t="shared" si="1"/>
        <v>5.8269794721407626</v>
      </c>
      <c r="P36" s="9"/>
    </row>
    <row r="37" spans="1:119" ht="16.5" thickBot="1">
      <c r="A37" s="13" t="s">
        <v>37</v>
      </c>
      <c r="B37" s="20"/>
      <c r="C37" s="19"/>
      <c r="D37" s="14">
        <f t="shared" ref="D37:M37" si="10">SUM(D5,D13,D16,D24,D29,D31)</f>
        <v>987573</v>
      </c>
      <c r="E37" s="14">
        <f t="shared" si="10"/>
        <v>40754</v>
      </c>
      <c r="F37" s="14">
        <f t="shared" si="10"/>
        <v>0</v>
      </c>
      <c r="G37" s="14">
        <f t="shared" si="10"/>
        <v>0</v>
      </c>
      <c r="H37" s="14">
        <f t="shared" si="10"/>
        <v>0</v>
      </c>
      <c r="I37" s="14">
        <f t="shared" si="10"/>
        <v>31858</v>
      </c>
      <c r="J37" s="14">
        <f t="shared" si="10"/>
        <v>0</v>
      </c>
      <c r="K37" s="14">
        <f t="shared" si="10"/>
        <v>28716</v>
      </c>
      <c r="L37" s="14">
        <f t="shared" si="10"/>
        <v>0</v>
      </c>
      <c r="M37" s="14">
        <f t="shared" si="10"/>
        <v>767589</v>
      </c>
      <c r="N37" s="14">
        <f t="shared" si="6"/>
        <v>1856490</v>
      </c>
      <c r="O37" s="35">
        <f t="shared" si="1"/>
        <v>1361.0630498533724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46"/>
    </row>
    <row r="39" spans="1:119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119" t="s">
        <v>115</v>
      </c>
      <c r="M39" s="119"/>
      <c r="N39" s="119"/>
      <c r="O39" s="39">
        <v>1364</v>
      </c>
    </row>
    <row r="40" spans="1:119">
      <c r="A40" s="120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8"/>
    </row>
    <row r="41" spans="1:119" ht="15.75" customHeight="1" thickBot="1">
      <c r="A41" s="121" t="s">
        <v>71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SUM(D6:D11)</f>
        <v>674299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674299</v>
      </c>
      <c r="O5" s="30">
        <f t="shared" ref="O5:O25" si="2">(N5/O$46)</f>
        <v>494.35410557184753</v>
      </c>
      <c r="P5" s="6"/>
    </row>
    <row r="6" spans="1:133">
      <c r="A6" s="12"/>
      <c r="B6" s="22">
        <v>311</v>
      </c>
      <c r="C6" s="18" t="s">
        <v>2</v>
      </c>
      <c r="D6" s="47">
        <v>186601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186601</v>
      </c>
      <c r="O6" s="48">
        <f t="shared" si="2"/>
        <v>136.8042521994135</v>
      </c>
      <c r="P6" s="9"/>
    </row>
    <row r="7" spans="1:133">
      <c r="A7" s="12"/>
      <c r="B7" s="22">
        <v>312.10000000000002</v>
      </c>
      <c r="C7" s="18" t="s">
        <v>10</v>
      </c>
      <c r="D7" s="47">
        <v>84299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84299</v>
      </c>
      <c r="O7" s="48">
        <f t="shared" si="2"/>
        <v>61.802785923753667</v>
      </c>
      <c r="P7" s="9"/>
    </row>
    <row r="8" spans="1:133">
      <c r="A8" s="12"/>
      <c r="B8" s="22">
        <v>312.60000000000002</v>
      </c>
      <c r="C8" s="18" t="s">
        <v>11</v>
      </c>
      <c r="D8" s="47">
        <v>215063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215063</v>
      </c>
      <c r="O8" s="48">
        <f t="shared" si="2"/>
        <v>157.67082111436949</v>
      </c>
      <c r="P8" s="9"/>
    </row>
    <row r="9" spans="1:133">
      <c r="A9" s="12"/>
      <c r="B9" s="22">
        <v>314.10000000000002</v>
      </c>
      <c r="C9" s="18" t="s">
        <v>12</v>
      </c>
      <c r="D9" s="47">
        <v>101274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101274</v>
      </c>
      <c r="O9" s="48">
        <f t="shared" si="2"/>
        <v>74.247800586510266</v>
      </c>
      <c r="P9" s="9"/>
    </row>
    <row r="10" spans="1:133">
      <c r="A10" s="12"/>
      <c r="B10" s="22">
        <v>314.3</v>
      </c>
      <c r="C10" s="18" t="s">
        <v>13</v>
      </c>
      <c r="D10" s="47">
        <v>20383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20383</v>
      </c>
      <c r="O10" s="48">
        <f t="shared" si="2"/>
        <v>14.943548387096774</v>
      </c>
      <c r="P10" s="9"/>
    </row>
    <row r="11" spans="1:133">
      <c r="A11" s="12"/>
      <c r="B11" s="22">
        <v>315</v>
      </c>
      <c r="C11" s="18" t="s">
        <v>88</v>
      </c>
      <c r="D11" s="47">
        <v>66679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66679</v>
      </c>
      <c r="O11" s="48">
        <f t="shared" si="2"/>
        <v>48.88489736070381</v>
      </c>
      <c r="P11" s="9"/>
    </row>
    <row r="12" spans="1:133" ht="15.75">
      <c r="A12" s="26" t="s">
        <v>56</v>
      </c>
      <c r="B12" s="27"/>
      <c r="C12" s="28"/>
      <c r="D12" s="29">
        <f t="shared" ref="D12:M12" si="3">SUM(D13:D16)</f>
        <v>24907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24907</v>
      </c>
      <c r="O12" s="41">
        <f t="shared" si="2"/>
        <v>18.26026392961877</v>
      </c>
      <c r="P12" s="10"/>
    </row>
    <row r="13" spans="1:133">
      <c r="A13" s="12"/>
      <c r="B13" s="22">
        <v>322</v>
      </c>
      <c r="C13" s="18" t="s">
        <v>57</v>
      </c>
      <c r="D13" s="47">
        <v>1022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1022</v>
      </c>
      <c r="O13" s="48">
        <f t="shared" si="2"/>
        <v>0.74926686217008798</v>
      </c>
      <c r="P13" s="9"/>
    </row>
    <row r="14" spans="1:133">
      <c r="A14" s="12"/>
      <c r="B14" s="22">
        <v>323.3</v>
      </c>
      <c r="C14" s="18" t="s">
        <v>103</v>
      </c>
      <c r="D14" s="47">
        <v>11829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11829</v>
      </c>
      <c r="O14" s="48">
        <f t="shared" si="2"/>
        <v>8.6722873900293251</v>
      </c>
      <c r="P14" s="9"/>
    </row>
    <row r="15" spans="1:133">
      <c r="A15" s="12"/>
      <c r="B15" s="22">
        <v>323.60000000000002</v>
      </c>
      <c r="C15" s="18" t="s">
        <v>104</v>
      </c>
      <c r="D15" s="47">
        <v>3202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3202</v>
      </c>
      <c r="O15" s="48">
        <f t="shared" si="2"/>
        <v>2.3475073313782993</v>
      </c>
      <c r="P15" s="9"/>
    </row>
    <row r="16" spans="1:133">
      <c r="A16" s="12"/>
      <c r="B16" s="22">
        <v>329</v>
      </c>
      <c r="C16" s="18" t="s">
        <v>89</v>
      </c>
      <c r="D16" s="47">
        <v>8854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8854</v>
      </c>
      <c r="O16" s="48">
        <f t="shared" si="2"/>
        <v>6.4912023460410557</v>
      </c>
      <c r="P16" s="9"/>
    </row>
    <row r="17" spans="1:16" ht="15.75">
      <c r="A17" s="26" t="s">
        <v>16</v>
      </c>
      <c r="B17" s="27"/>
      <c r="C17" s="28"/>
      <c r="D17" s="29">
        <f t="shared" ref="D17:M17" si="4">SUM(D18:D25)</f>
        <v>201055</v>
      </c>
      <c r="E17" s="29">
        <f t="shared" si="4"/>
        <v>36530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391774</v>
      </c>
      <c r="N17" s="40">
        <f t="shared" si="1"/>
        <v>629359</v>
      </c>
      <c r="O17" s="41">
        <f t="shared" si="2"/>
        <v>461.4068914956012</v>
      </c>
      <c r="P17" s="10"/>
    </row>
    <row r="18" spans="1:16">
      <c r="A18" s="12"/>
      <c r="B18" s="22">
        <v>331.41</v>
      </c>
      <c r="C18" s="18" t="s">
        <v>65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373615</v>
      </c>
      <c r="N18" s="47">
        <f t="shared" si="1"/>
        <v>373615</v>
      </c>
      <c r="O18" s="48">
        <f t="shared" si="2"/>
        <v>273.91129032258067</v>
      </c>
      <c r="P18" s="9"/>
    </row>
    <row r="19" spans="1:16">
      <c r="A19" s="12"/>
      <c r="B19" s="22">
        <v>334.41</v>
      </c>
      <c r="C19" s="18" t="s">
        <v>17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18159</v>
      </c>
      <c r="N19" s="47">
        <f t="shared" ref="N19:N25" si="5">SUM(D19:M19)</f>
        <v>18159</v>
      </c>
      <c r="O19" s="48">
        <f t="shared" si="2"/>
        <v>13.313049853372434</v>
      </c>
      <c r="P19" s="9"/>
    </row>
    <row r="20" spans="1:16">
      <c r="A20" s="12"/>
      <c r="B20" s="22">
        <v>334.49</v>
      </c>
      <c r="C20" s="18" t="s">
        <v>18</v>
      </c>
      <c r="D20" s="47">
        <v>72864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72864</v>
      </c>
      <c r="O20" s="48">
        <f t="shared" si="2"/>
        <v>53.41935483870968</v>
      </c>
      <c r="P20" s="9"/>
    </row>
    <row r="21" spans="1:16">
      <c r="A21" s="12"/>
      <c r="B21" s="22">
        <v>335.12</v>
      </c>
      <c r="C21" s="18" t="s">
        <v>90</v>
      </c>
      <c r="D21" s="47">
        <v>52930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52930</v>
      </c>
      <c r="O21" s="48">
        <f t="shared" si="2"/>
        <v>38.804985337243401</v>
      </c>
      <c r="P21" s="9"/>
    </row>
    <row r="22" spans="1:16">
      <c r="A22" s="12"/>
      <c r="B22" s="22">
        <v>335.14</v>
      </c>
      <c r="C22" s="18" t="s">
        <v>91</v>
      </c>
      <c r="D22" s="47">
        <v>1533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1533</v>
      </c>
      <c r="O22" s="48">
        <f t="shared" si="2"/>
        <v>1.1239002932551319</v>
      </c>
      <c r="P22" s="9"/>
    </row>
    <row r="23" spans="1:16">
      <c r="A23" s="12"/>
      <c r="B23" s="22">
        <v>335.15</v>
      </c>
      <c r="C23" s="18" t="s">
        <v>92</v>
      </c>
      <c r="D23" s="47">
        <v>1204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1204</v>
      </c>
      <c r="O23" s="48">
        <f t="shared" si="2"/>
        <v>0.88269794721407624</v>
      </c>
      <c r="P23" s="9"/>
    </row>
    <row r="24" spans="1:16">
      <c r="A24" s="12"/>
      <c r="B24" s="22">
        <v>335.18</v>
      </c>
      <c r="C24" s="18" t="s">
        <v>93</v>
      </c>
      <c r="D24" s="47">
        <v>72524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72524</v>
      </c>
      <c r="O24" s="48">
        <f t="shared" si="2"/>
        <v>53.170087976539591</v>
      </c>
      <c r="P24" s="9"/>
    </row>
    <row r="25" spans="1:16">
      <c r="A25" s="12"/>
      <c r="B25" s="22">
        <v>337.5</v>
      </c>
      <c r="C25" s="18" t="s">
        <v>67</v>
      </c>
      <c r="D25" s="47">
        <v>0</v>
      </c>
      <c r="E25" s="47">
        <v>36530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36530</v>
      </c>
      <c r="O25" s="48">
        <f t="shared" si="2"/>
        <v>26.781524926686217</v>
      </c>
      <c r="P25" s="9"/>
    </row>
    <row r="26" spans="1:16" ht="15.75">
      <c r="A26" s="26" t="s">
        <v>30</v>
      </c>
      <c r="B26" s="27"/>
      <c r="C26" s="28"/>
      <c r="D26" s="29">
        <f t="shared" ref="D26:M26" si="6">SUM(D27:D32)</f>
        <v>53322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23930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282046</v>
      </c>
      <c r="N26" s="29">
        <f t="shared" si="1"/>
        <v>359298</v>
      </c>
      <c r="O26" s="41">
        <f t="shared" ref="O26:O44" si="7">(N26/O$46)</f>
        <v>263.41495601173023</v>
      </c>
      <c r="P26" s="10"/>
    </row>
    <row r="27" spans="1:16">
      <c r="A27" s="12"/>
      <c r="B27" s="22">
        <v>343.5</v>
      </c>
      <c r="C27" s="18" t="s">
        <v>109</v>
      </c>
      <c r="D27" s="47">
        <v>13834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2" si="8">SUM(D27:M27)</f>
        <v>13834</v>
      </c>
      <c r="O27" s="48">
        <f t="shared" si="7"/>
        <v>10.142228739002933</v>
      </c>
      <c r="P27" s="9"/>
    </row>
    <row r="28" spans="1:16">
      <c r="A28" s="12"/>
      <c r="B28" s="22">
        <v>343.8</v>
      </c>
      <c r="C28" s="18" t="s">
        <v>35</v>
      </c>
      <c r="D28" s="47">
        <v>7502</v>
      </c>
      <c r="E28" s="47">
        <v>0</v>
      </c>
      <c r="F28" s="47">
        <v>0</v>
      </c>
      <c r="G28" s="47">
        <v>0</v>
      </c>
      <c r="H28" s="47">
        <v>0</v>
      </c>
      <c r="I28" s="47">
        <v>23930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8"/>
        <v>31432</v>
      </c>
      <c r="O28" s="48">
        <f t="shared" si="7"/>
        <v>23.04398826979472</v>
      </c>
      <c r="P28" s="9"/>
    </row>
    <row r="29" spans="1:16">
      <c r="A29" s="12"/>
      <c r="B29" s="22">
        <v>343.9</v>
      </c>
      <c r="C29" s="18" t="s">
        <v>94</v>
      </c>
      <c r="D29" s="47">
        <v>20693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8"/>
        <v>20693</v>
      </c>
      <c r="O29" s="48">
        <f t="shared" si="7"/>
        <v>15.170821114369501</v>
      </c>
      <c r="P29" s="9"/>
    </row>
    <row r="30" spans="1:16">
      <c r="A30" s="12"/>
      <c r="B30" s="22">
        <v>344.1</v>
      </c>
      <c r="C30" s="18" t="s">
        <v>95</v>
      </c>
      <c r="D30" s="47">
        <v>3026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282046</v>
      </c>
      <c r="N30" s="47">
        <f t="shared" si="8"/>
        <v>285072</v>
      </c>
      <c r="O30" s="48">
        <f t="shared" si="7"/>
        <v>208.99706744868035</v>
      </c>
      <c r="P30" s="9"/>
    </row>
    <row r="31" spans="1:16">
      <c r="A31" s="12"/>
      <c r="B31" s="22">
        <v>345.9</v>
      </c>
      <c r="C31" s="18" t="s">
        <v>110</v>
      </c>
      <c r="D31" s="47">
        <v>4066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8"/>
        <v>4066</v>
      </c>
      <c r="O31" s="48">
        <f t="shared" si="7"/>
        <v>2.9809384164222874</v>
      </c>
      <c r="P31" s="9"/>
    </row>
    <row r="32" spans="1:16">
      <c r="A32" s="12"/>
      <c r="B32" s="22">
        <v>349</v>
      </c>
      <c r="C32" s="18" t="s">
        <v>0</v>
      </c>
      <c r="D32" s="47">
        <v>4201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8"/>
        <v>4201</v>
      </c>
      <c r="O32" s="48">
        <f t="shared" si="7"/>
        <v>3.0799120234604107</v>
      </c>
      <c r="P32" s="9"/>
    </row>
    <row r="33" spans="1:119" ht="15.75">
      <c r="A33" s="26" t="s">
        <v>60</v>
      </c>
      <c r="B33" s="27"/>
      <c r="C33" s="28"/>
      <c r="D33" s="29">
        <f t="shared" ref="D33:M33" si="9">SUM(D34:D34)</f>
        <v>428</v>
      </c>
      <c r="E33" s="29">
        <f t="shared" si="9"/>
        <v>0</v>
      </c>
      <c r="F33" s="29">
        <f t="shared" si="9"/>
        <v>0</v>
      </c>
      <c r="G33" s="29">
        <f t="shared" si="9"/>
        <v>0</v>
      </c>
      <c r="H33" s="29">
        <f t="shared" si="9"/>
        <v>0</v>
      </c>
      <c r="I33" s="29">
        <f t="shared" si="9"/>
        <v>0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ref="N33:N44" si="10">SUM(D33:M33)</f>
        <v>428</v>
      </c>
      <c r="O33" s="41">
        <f t="shared" si="7"/>
        <v>0.31378299120234604</v>
      </c>
      <c r="P33" s="10"/>
    </row>
    <row r="34" spans="1:119">
      <c r="A34" s="43"/>
      <c r="B34" s="44">
        <v>351.5</v>
      </c>
      <c r="C34" s="45" t="s">
        <v>61</v>
      </c>
      <c r="D34" s="47">
        <v>428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10"/>
        <v>428</v>
      </c>
      <c r="O34" s="48">
        <f t="shared" si="7"/>
        <v>0.31378299120234604</v>
      </c>
      <c r="P34" s="9"/>
    </row>
    <row r="35" spans="1:119" ht="15.75">
      <c r="A35" s="26" t="s">
        <v>3</v>
      </c>
      <c r="B35" s="27"/>
      <c r="C35" s="28"/>
      <c r="D35" s="29">
        <f t="shared" ref="D35:M35" si="11">SUM(D36:D41)</f>
        <v>12172</v>
      </c>
      <c r="E35" s="29">
        <f t="shared" si="11"/>
        <v>10029</v>
      </c>
      <c r="F35" s="29">
        <f t="shared" si="11"/>
        <v>0</v>
      </c>
      <c r="G35" s="29">
        <f t="shared" si="11"/>
        <v>0</v>
      </c>
      <c r="H35" s="29">
        <f t="shared" si="11"/>
        <v>0</v>
      </c>
      <c r="I35" s="29">
        <f t="shared" si="11"/>
        <v>18508</v>
      </c>
      <c r="J35" s="29">
        <f t="shared" si="11"/>
        <v>0</v>
      </c>
      <c r="K35" s="29">
        <f t="shared" si="11"/>
        <v>20698</v>
      </c>
      <c r="L35" s="29">
        <f t="shared" si="11"/>
        <v>0</v>
      </c>
      <c r="M35" s="29">
        <f t="shared" si="11"/>
        <v>273659</v>
      </c>
      <c r="N35" s="29">
        <f t="shared" si="10"/>
        <v>335066</v>
      </c>
      <c r="O35" s="41">
        <f t="shared" si="7"/>
        <v>245.64956011730206</v>
      </c>
      <c r="P35" s="10"/>
    </row>
    <row r="36" spans="1:119">
      <c r="A36" s="12"/>
      <c r="B36" s="22">
        <v>361.1</v>
      </c>
      <c r="C36" s="18" t="s">
        <v>39</v>
      </c>
      <c r="D36" s="47">
        <v>2219</v>
      </c>
      <c r="E36" s="47">
        <v>113</v>
      </c>
      <c r="F36" s="47">
        <v>0</v>
      </c>
      <c r="G36" s="47">
        <v>0</v>
      </c>
      <c r="H36" s="47">
        <v>0</v>
      </c>
      <c r="I36" s="47">
        <v>545</v>
      </c>
      <c r="J36" s="47">
        <v>0</v>
      </c>
      <c r="K36" s="47">
        <v>0</v>
      </c>
      <c r="L36" s="47">
        <v>0</v>
      </c>
      <c r="M36" s="47">
        <v>176</v>
      </c>
      <c r="N36" s="47">
        <f t="shared" si="10"/>
        <v>3053</v>
      </c>
      <c r="O36" s="48">
        <f t="shared" si="7"/>
        <v>2.2382697947214076</v>
      </c>
      <c r="P36" s="9"/>
    </row>
    <row r="37" spans="1:119">
      <c r="A37" s="12"/>
      <c r="B37" s="22">
        <v>361.3</v>
      </c>
      <c r="C37" s="18" t="s">
        <v>40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5860</v>
      </c>
      <c r="L37" s="47">
        <v>0</v>
      </c>
      <c r="M37" s="47">
        <v>0</v>
      </c>
      <c r="N37" s="47">
        <f t="shared" si="10"/>
        <v>5860</v>
      </c>
      <c r="O37" s="48">
        <f t="shared" si="7"/>
        <v>4.2961876832844572</v>
      </c>
      <c r="P37" s="9"/>
    </row>
    <row r="38" spans="1:119">
      <c r="A38" s="12"/>
      <c r="B38" s="22">
        <v>362</v>
      </c>
      <c r="C38" s="18" t="s">
        <v>41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15513</v>
      </c>
      <c r="J38" s="47">
        <v>0</v>
      </c>
      <c r="K38" s="47">
        <v>0</v>
      </c>
      <c r="L38" s="47">
        <v>0</v>
      </c>
      <c r="M38" s="47">
        <v>270291</v>
      </c>
      <c r="N38" s="47">
        <f t="shared" si="10"/>
        <v>285804</v>
      </c>
      <c r="O38" s="48">
        <f t="shared" si="7"/>
        <v>209.53372434017595</v>
      </c>
      <c r="P38" s="9"/>
    </row>
    <row r="39" spans="1:119">
      <c r="A39" s="12"/>
      <c r="B39" s="22">
        <v>368</v>
      </c>
      <c r="C39" s="18" t="s">
        <v>43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7419</v>
      </c>
      <c r="L39" s="47">
        <v>0</v>
      </c>
      <c r="M39" s="47">
        <v>0</v>
      </c>
      <c r="N39" s="47">
        <f t="shared" si="10"/>
        <v>7419</v>
      </c>
      <c r="O39" s="48">
        <f t="shared" si="7"/>
        <v>5.4391495601173023</v>
      </c>
      <c r="P39" s="9"/>
    </row>
    <row r="40" spans="1:119">
      <c r="A40" s="12"/>
      <c r="B40" s="22">
        <v>369.7</v>
      </c>
      <c r="C40" s="18" t="s">
        <v>111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7419</v>
      </c>
      <c r="L40" s="47">
        <v>0</v>
      </c>
      <c r="M40" s="47">
        <v>0</v>
      </c>
      <c r="N40" s="47">
        <f t="shared" si="10"/>
        <v>7419</v>
      </c>
      <c r="O40" s="48">
        <f t="shared" si="7"/>
        <v>5.4391495601173023</v>
      </c>
      <c r="P40" s="9"/>
    </row>
    <row r="41" spans="1:119">
      <c r="A41" s="12"/>
      <c r="B41" s="22">
        <v>369.9</v>
      </c>
      <c r="C41" s="18" t="s">
        <v>44</v>
      </c>
      <c r="D41" s="47">
        <v>9953</v>
      </c>
      <c r="E41" s="47">
        <v>9916</v>
      </c>
      <c r="F41" s="47">
        <v>0</v>
      </c>
      <c r="G41" s="47">
        <v>0</v>
      </c>
      <c r="H41" s="47">
        <v>0</v>
      </c>
      <c r="I41" s="47">
        <v>2450</v>
      </c>
      <c r="J41" s="47">
        <v>0</v>
      </c>
      <c r="K41" s="47">
        <v>0</v>
      </c>
      <c r="L41" s="47">
        <v>0</v>
      </c>
      <c r="M41" s="47">
        <v>3192</v>
      </c>
      <c r="N41" s="47">
        <f t="shared" si="10"/>
        <v>25511</v>
      </c>
      <c r="O41" s="48">
        <f t="shared" si="7"/>
        <v>18.703079178885631</v>
      </c>
      <c r="P41" s="9"/>
    </row>
    <row r="42" spans="1:119" ht="15.75">
      <c r="A42" s="26" t="s">
        <v>31</v>
      </c>
      <c r="B42" s="27"/>
      <c r="C42" s="28"/>
      <c r="D42" s="29">
        <f t="shared" ref="D42:M42" si="12">SUM(D43:D43)</f>
        <v>0</v>
      </c>
      <c r="E42" s="29">
        <f t="shared" si="12"/>
        <v>8480</v>
      </c>
      <c r="F42" s="29">
        <f t="shared" si="12"/>
        <v>0</v>
      </c>
      <c r="G42" s="29">
        <f t="shared" si="12"/>
        <v>0</v>
      </c>
      <c r="H42" s="29">
        <f t="shared" si="12"/>
        <v>0</v>
      </c>
      <c r="I42" s="29">
        <f t="shared" si="12"/>
        <v>0</v>
      </c>
      <c r="J42" s="29">
        <f t="shared" si="12"/>
        <v>0</v>
      </c>
      <c r="K42" s="29">
        <f t="shared" si="12"/>
        <v>0</v>
      </c>
      <c r="L42" s="29">
        <f t="shared" si="12"/>
        <v>0</v>
      </c>
      <c r="M42" s="29">
        <f t="shared" si="12"/>
        <v>0</v>
      </c>
      <c r="N42" s="29">
        <f t="shared" si="10"/>
        <v>8480</v>
      </c>
      <c r="O42" s="41">
        <f t="shared" si="7"/>
        <v>6.2170087976539588</v>
      </c>
      <c r="P42" s="9"/>
    </row>
    <row r="43" spans="1:119" ht="15.75" thickBot="1">
      <c r="A43" s="12"/>
      <c r="B43" s="22">
        <v>381</v>
      </c>
      <c r="C43" s="18" t="s">
        <v>45</v>
      </c>
      <c r="D43" s="47">
        <v>0</v>
      </c>
      <c r="E43" s="47">
        <v>8480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8480</v>
      </c>
      <c r="O43" s="48">
        <f t="shared" si="7"/>
        <v>6.2170087976539588</v>
      </c>
      <c r="P43" s="9"/>
    </row>
    <row r="44" spans="1:119" ht="16.5" thickBot="1">
      <c r="A44" s="13" t="s">
        <v>37</v>
      </c>
      <c r="B44" s="20"/>
      <c r="C44" s="19"/>
      <c r="D44" s="14">
        <f t="shared" ref="D44:M44" si="13">SUM(D5,D12,D17,D26,D33,D35,D42)</f>
        <v>966183</v>
      </c>
      <c r="E44" s="14">
        <f t="shared" si="13"/>
        <v>55039</v>
      </c>
      <c r="F44" s="14">
        <f t="shared" si="13"/>
        <v>0</v>
      </c>
      <c r="G44" s="14">
        <f t="shared" si="13"/>
        <v>0</v>
      </c>
      <c r="H44" s="14">
        <f t="shared" si="13"/>
        <v>0</v>
      </c>
      <c r="I44" s="14">
        <f t="shared" si="13"/>
        <v>42438</v>
      </c>
      <c r="J44" s="14">
        <f t="shared" si="13"/>
        <v>0</v>
      </c>
      <c r="K44" s="14">
        <f t="shared" si="13"/>
        <v>20698</v>
      </c>
      <c r="L44" s="14">
        <f t="shared" si="13"/>
        <v>0</v>
      </c>
      <c r="M44" s="14">
        <f t="shared" si="13"/>
        <v>947479</v>
      </c>
      <c r="N44" s="14">
        <f t="shared" si="10"/>
        <v>2031837</v>
      </c>
      <c r="O44" s="35">
        <f t="shared" si="7"/>
        <v>1489.6165689149559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5"/>
      <c r="B45" s="17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46"/>
    </row>
    <row r="46" spans="1:119">
      <c r="A46" s="36"/>
      <c r="B46" s="37"/>
      <c r="C46" s="37"/>
      <c r="D46" s="38"/>
      <c r="E46" s="38"/>
      <c r="F46" s="38"/>
      <c r="G46" s="38"/>
      <c r="H46" s="38"/>
      <c r="I46" s="38"/>
      <c r="J46" s="38"/>
      <c r="K46" s="38"/>
      <c r="L46" s="119" t="s">
        <v>112</v>
      </c>
      <c r="M46" s="119"/>
      <c r="N46" s="119"/>
      <c r="O46" s="39">
        <v>1364</v>
      </c>
    </row>
    <row r="47" spans="1:119">
      <c r="A47" s="120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1:119" ht="15.75" customHeight="1" thickBot="1">
      <c r="A48" s="121" t="s">
        <v>71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1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46</v>
      </c>
      <c r="B3" s="109"/>
      <c r="C3" s="110"/>
      <c r="D3" s="129" t="s">
        <v>26</v>
      </c>
      <c r="E3" s="130"/>
      <c r="F3" s="130"/>
      <c r="G3" s="130"/>
      <c r="H3" s="131"/>
      <c r="I3" s="129" t="s">
        <v>27</v>
      </c>
      <c r="J3" s="131"/>
      <c r="K3" s="129" t="s">
        <v>29</v>
      </c>
      <c r="L3" s="131"/>
      <c r="M3" s="33"/>
      <c r="N3" s="34"/>
      <c r="O3" s="132" t="s">
        <v>51</v>
      </c>
      <c r="P3" s="11"/>
      <c r="Q3"/>
    </row>
    <row r="4" spans="1:133" ht="32.25" customHeight="1" thickBot="1">
      <c r="A4" s="111"/>
      <c r="B4" s="112"/>
      <c r="C4" s="113"/>
      <c r="D4" s="31" t="s">
        <v>4</v>
      </c>
      <c r="E4" s="31" t="s">
        <v>47</v>
      </c>
      <c r="F4" s="31" t="s">
        <v>48</v>
      </c>
      <c r="G4" s="31" t="s">
        <v>49</v>
      </c>
      <c r="H4" s="31" t="s">
        <v>5</v>
      </c>
      <c r="I4" s="31" t="s">
        <v>6</v>
      </c>
      <c r="J4" s="32" t="s">
        <v>50</v>
      </c>
      <c r="K4" s="32" t="s">
        <v>7</v>
      </c>
      <c r="L4" s="32" t="s">
        <v>8</v>
      </c>
      <c r="M4" s="32" t="s">
        <v>9</v>
      </c>
      <c r="N4" s="32" t="s">
        <v>28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1" t="s">
        <v>1</v>
      </c>
      <c r="B5" s="23"/>
      <c r="C5" s="23"/>
      <c r="D5" s="24">
        <f t="shared" ref="D5:M5" si="0">SUM(D6:D12)</f>
        <v>667242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667242</v>
      </c>
      <c r="O5" s="30">
        <f t="shared" ref="O5:O42" si="1">(N5/O$44)</f>
        <v>488.10680321872712</v>
      </c>
      <c r="P5" s="6"/>
    </row>
    <row r="6" spans="1:133">
      <c r="A6" s="12"/>
      <c r="B6" s="22">
        <v>311</v>
      </c>
      <c r="C6" s="18" t="s">
        <v>2</v>
      </c>
      <c r="D6" s="47">
        <v>182526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182526</v>
      </c>
      <c r="O6" s="48">
        <f t="shared" si="1"/>
        <v>133.52304316020482</v>
      </c>
      <c r="P6" s="9"/>
    </row>
    <row r="7" spans="1:133">
      <c r="A7" s="12"/>
      <c r="B7" s="22">
        <v>312.10000000000002</v>
      </c>
      <c r="C7" s="18" t="s">
        <v>10</v>
      </c>
      <c r="D7" s="47">
        <v>81954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81954</v>
      </c>
      <c r="O7" s="48">
        <f t="shared" si="1"/>
        <v>59.95171909290417</v>
      </c>
      <c r="P7" s="9"/>
    </row>
    <row r="8" spans="1:133">
      <c r="A8" s="12"/>
      <c r="B8" s="22">
        <v>312.60000000000002</v>
      </c>
      <c r="C8" s="18" t="s">
        <v>11</v>
      </c>
      <c r="D8" s="47">
        <v>201176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201176</v>
      </c>
      <c r="O8" s="48">
        <f t="shared" si="1"/>
        <v>147.16605705925383</v>
      </c>
      <c r="P8" s="9"/>
    </row>
    <row r="9" spans="1:133">
      <c r="A9" s="12"/>
      <c r="B9" s="22">
        <v>314.10000000000002</v>
      </c>
      <c r="C9" s="18" t="s">
        <v>12</v>
      </c>
      <c r="D9" s="47">
        <v>102680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102680</v>
      </c>
      <c r="O9" s="48">
        <f t="shared" si="1"/>
        <v>75.113386978785655</v>
      </c>
      <c r="P9" s="9"/>
    </row>
    <row r="10" spans="1:133">
      <c r="A10" s="12"/>
      <c r="B10" s="22">
        <v>314.3</v>
      </c>
      <c r="C10" s="18" t="s">
        <v>13</v>
      </c>
      <c r="D10" s="47">
        <v>19235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19235</v>
      </c>
      <c r="O10" s="48">
        <f t="shared" si="1"/>
        <v>14.070958302852963</v>
      </c>
      <c r="P10" s="9"/>
    </row>
    <row r="11" spans="1:133">
      <c r="A11" s="12"/>
      <c r="B11" s="22">
        <v>315</v>
      </c>
      <c r="C11" s="18" t="s">
        <v>88</v>
      </c>
      <c r="D11" s="47">
        <v>74221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74221</v>
      </c>
      <c r="O11" s="48">
        <f t="shared" si="1"/>
        <v>54.294806144842724</v>
      </c>
      <c r="P11" s="9"/>
    </row>
    <row r="12" spans="1:133">
      <c r="A12" s="12"/>
      <c r="B12" s="22">
        <v>319</v>
      </c>
      <c r="C12" s="18" t="s">
        <v>102</v>
      </c>
      <c r="D12" s="47">
        <v>5450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5450</v>
      </c>
      <c r="O12" s="48">
        <f t="shared" si="1"/>
        <v>3.9868324798829553</v>
      </c>
      <c r="P12" s="9"/>
    </row>
    <row r="13" spans="1:133" ht="15.75">
      <c r="A13" s="26" t="s">
        <v>56</v>
      </c>
      <c r="B13" s="27"/>
      <c r="C13" s="28"/>
      <c r="D13" s="29">
        <f t="shared" ref="D13:M13" si="3">SUM(D14:D16)</f>
        <v>14722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14722</v>
      </c>
      <c r="O13" s="41">
        <f t="shared" si="1"/>
        <v>10.769568397951719</v>
      </c>
      <c r="P13" s="10"/>
    </row>
    <row r="14" spans="1:133">
      <c r="A14" s="12"/>
      <c r="B14" s="22">
        <v>322</v>
      </c>
      <c r="C14" s="18" t="s">
        <v>57</v>
      </c>
      <c r="D14" s="47">
        <v>1653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1653</v>
      </c>
      <c r="O14" s="48">
        <f t="shared" si="1"/>
        <v>1.2092172640819312</v>
      </c>
      <c r="P14" s="9"/>
    </row>
    <row r="15" spans="1:133">
      <c r="A15" s="12"/>
      <c r="B15" s="22">
        <v>323.3</v>
      </c>
      <c r="C15" s="18" t="s">
        <v>103</v>
      </c>
      <c r="D15" s="47">
        <v>9594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9594</v>
      </c>
      <c r="O15" s="48">
        <f t="shared" si="1"/>
        <v>7.0182882223847844</v>
      </c>
      <c r="P15" s="9"/>
    </row>
    <row r="16" spans="1:133">
      <c r="A16" s="12"/>
      <c r="B16" s="22">
        <v>323.60000000000002</v>
      </c>
      <c r="C16" s="18" t="s">
        <v>104</v>
      </c>
      <c r="D16" s="47">
        <v>3475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3475</v>
      </c>
      <c r="O16" s="48">
        <f t="shared" si="1"/>
        <v>2.5420629114850035</v>
      </c>
      <c r="P16" s="9"/>
    </row>
    <row r="17" spans="1:16" ht="15.75">
      <c r="A17" s="26" t="s">
        <v>16</v>
      </c>
      <c r="B17" s="27"/>
      <c r="C17" s="28"/>
      <c r="D17" s="29">
        <f t="shared" ref="D17:M17" si="4">SUM(D18:D24)</f>
        <v>194343</v>
      </c>
      <c r="E17" s="29">
        <f t="shared" si="4"/>
        <v>33659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201232</v>
      </c>
      <c r="N17" s="40">
        <f>SUM(D17:M17)</f>
        <v>429234</v>
      </c>
      <c r="O17" s="41">
        <f t="shared" si="1"/>
        <v>313.99707388441846</v>
      </c>
      <c r="P17" s="10"/>
    </row>
    <row r="18" spans="1:16">
      <c r="A18" s="12"/>
      <c r="B18" s="22">
        <v>334.41</v>
      </c>
      <c r="C18" s="18" t="s">
        <v>17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201232</v>
      </c>
      <c r="N18" s="47">
        <f t="shared" ref="N18:N23" si="5">SUM(D18:M18)</f>
        <v>201232</v>
      </c>
      <c r="O18" s="48">
        <f t="shared" si="1"/>
        <v>147.20702267739577</v>
      </c>
      <c r="P18" s="9"/>
    </row>
    <row r="19" spans="1:16">
      <c r="A19" s="12"/>
      <c r="B19" s="22">
        <v>334.49</v>
      </c>
      <c r="C19" s="18" t="s">
        <v>18</v>
      </c>
      <c r="D19" s="47">
        <v>70192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70192</v>
      </c>
      <c r="O19" s="48">
        <f t="shared" si="1"/>
        <v>51.347476225310899</v>
      </c>
      <c r="P19" s="9"/>
    </row>
    <row r="20" spans="1:16">
      <c r="A20" s="12"/>
      <c r="B20" s="22">
        <v>335.12</v>
      </c>
      <c r="C20" s="18" t="s">
        <v>90</v>
      </c>
      <c r="D20" s="47">
        <v>52842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52842</v>
      </c>
      <c r="O20" s="48">
        <f t="shared" si="1"/>
        <v>38.655449890270667</v>
      </c>
      <c r="P20" s="9"/>
    </row>
    <row r="21" spans="1:16">
      <c r="A21" s="12"/>
      <c r="B21" s="22">
        <v>335.14</v>
      </c>
      <c r="C21" s="18" t="s">
        <v>91</v>
      </c>
      <c r="D21" s="47">
        <v>1296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1296</v>
      </c>
      <c r="O21" s="48">
        <f t="shared" si="1"/>
        <v>0.94806144842721285</v>
      </c>
      <c r="P21" s="9"/>
    </row>
    <row r="22" spans="1:16">
      <c r="A22" s="12"/>
      <c r="B22" s="22">
        <v>335.15</v>
      </c>
      <c r="C22" s="18" t="s">
        <v>92</v>
      </c>
      <c r="D22" s="47">
        <v>1155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1155</v>
      </c>
      <c r="O22" s="48">
        <f t="shared" si="1"/>
        <v>0.84491587417702996</v>
      </c>
      <c r="P22" s="9"/>
    </row>
    <row r="23" spans="1:16">
      <c r="A23" s="12"/>
      <c r="B23" s="22">
        <v>335.18</v>
      </c>
      <c r="C23" s="18" t="s">
        <v>93</v>
      </c>
      <c r="D23" s="47">
        <v>68858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68858</v>
      </c>
      <c r="O23" s="48">
        <f t="shared" si="1"/>
        <v>50.371616678858814</v>
      </c>
      <c r="P23" s="9"/>
    </row>
    <row r="24" spans="1:16">
      <c r="A24" s="12"/>
      <c r="B24" s="22">
        <v>337.5</v>
      </c>
      <c r="C24" s="18" t="s">
        <v>67</v>
      </c>
      <c r="D24" s="47">
        <v>0</v>
      </c>
      <c r="E24" s="47">
        <v>33659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33659</v>
      </c>
      <c r="O24" s="48">
        <f t="shared" si="1"/>
        <v>24.622531089978054</v>
      </c>
      <c r="P24" s="9"/>
    </row>
    <row r="25" spans="1:16" ht="15.75">
      <c r="A25" s="26" t="s">
        <v>30</v>
      </c>
      <c r="B25" s="27"/>
      <c r="C25" s="28"/>
      <c r="D25" s="29">
        <f t="shared" ref="D25:M25" si="6">SUM(D26:D31)</f>
        <v>41931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21440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276463</v>
      </c>
      <c r="N25" s="29">
        <f>SUM(D25:M25)</f>
        <v>339834</v>
      </c>
      <c r="O25" s="41">
        <f t="shared" si="1"/>
        <v>248.59839063643014</v>
      </c>
      <c r="P25" s="10"/>
    </row>
    <row r="26" spans="1:16">
      <c r="A26" s="12"/>
      <c r="B26" s="22">
        <v>341.2</v>
      </c>
      <c r="C26" s="18" t="s">
        <v>105</v>
      </c>
      <c r="D26" s="47">
        <v>36907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1" si="7">SUM(D26:M26)</f>
        <v>36907</v>
      </c>
      <c r="O26" s="48">
        <f t="shared" si="1"/>
        <v>26.998536942209217</v>
      </c>
      <c r="P26" s="9"/>
    </row>
    <row r="27" spans="1:16">
      <c r="A27" s="12"/>
      <c r="B27" s="22">
        <v>343.8</v>
      </c>
      <c r="C27" s="18" t="s">
        <v>35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21440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21440</v>
      </c>
      <c r="O27" s="48">
        <f t="shared" si="1"/>
        <v>15.683979517190929</v>
      </c>
      <c r="P27" s="9"/>
    </row>
    <row r="28" spans="1:16">
      <c r="A28" s="12"/>
      <c r="B28" s="22">
        <v>344.1</v>
      </c>
      <c r="C28" s="18" t="s">
        <v>95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276463</v>
      </c>
      <c r="N28" s="47">
        <f t="shared" si="7"/>
        <v>276463</v>
      </c>
      <c r="O28" s="48">
        <f t="shared" si="1"/>
        <v>202.24067300658376</v>
      </c>
      <c r="P28" s="9"/>
    </row>
    <row r="29" spans="1:16">
      <c r="A29" s="12"/>
      <c r="B29" s="22">
        <v>344.9</v>
      </c>
      <c r="C29" s="18" t="s">
        <v>106</v>
      </c>
      <c r="D29" s="47">
        <v>3302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3302</v>
      </c>
      <c r="O29" s="48">
        <f t="shared" si="1"/>
        <v>2.4155084125822972</v>
      </c>
      <c r="P29" s="9"/>
    </row>
    <row r="30" spans="1:16">
      <c r="A30" s="12"/>
      <c r="B30" s="22">
        <v>347.9</v>
      </c>
      <c r="C30" s="18" t="s">
        <v>97</v>
      </c>
      <c r="D30" s="47">
        <v>1600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1600</v>
      </c>
      <c r="O30" s="48">
        <f t="shared" si="1"/>
        <v>1.1704462326261886</v>
      </c>
      <c r="P30" s="9"/>
    </row>
    <row r="31" spans="1:16">
      <c r="A31" s="12"/>
      <c r="B31" s="22">
        <v>349</v>
      </c>
      <c r="C31" s="18" t="s">
        <v>0</v>
      </c>
      <c r="D31" s="47">
        <v>122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122</v>
      </c>
      <c r="O31" s="48">
        <f t="shared" si="1"/>
        <v>8.9246525237746885E-2</v>
      </c>
      <c r="P31" s="9"/>
    </row>
    <row r="32" spans="1:16" ht="15.75">
      <c r="A32" s="26" t="s">
        <v>60</v>
      </c>
      <c r="B32" s="27"/>
      <c r="C32" s="28"/>
      <c r="D32" s="29">
        <f t="shared" ref="D32:M32" si="8">SUM(D33:D33)</f>
        <v>684</v>
      </c>
      <c r="E32" s="29">
        <f t="shared" si="8"/>
        <v>0</v>
      </c>
      <c r="F32" s="29">
        <f t="shared" si="8"/>
        <v>0</v>
      </c>
      <c r="G32" s="29">
        <f t="shared" si="8"/>
        <v>0</v>
      </c>
      <c r="H32" s="29">
        <f t="shared" si="8"/>
        <v>0</v>
      </c>
      <c r="I32" s="29">
        <f t="shared" si="8"/>
        <v>0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0</v>
      </c>
      <c r="N32" s="29">
        <f t="shared" ref="N32:N42" si="9">SUM(D32:M32)</f>
        <v>684</v>
      </c>
      <c r="O32" s="41">
        <f t="shared" si="1"/>
        <v>0.50036576444769565</v>
      </c>
      <c r="P32" s="10"/>
    </row>
    <row r="33" spans="1:119">
      <c r="A33" s="43"/>
      <c r="B33" s="44">
        <v>351.5</v>
      </c>
      <c r="C33" s="45" t="s">
        <v>61</v>
      </c>
      <c r="D33" s="47">
        <v>684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9"/>
        <v>684</v>
      </c>
      <c r="O33" s="48">
        <f t="shared" si="1"/>
        <v>0.50036576444769565</v>
      </c>
      <c r="P33" s="9"/>
    </row>
    <row r="34" spans="1:119" ht="15.75">
      <c r="A34" s="26" t="s">
        <v>3</v>
      </c>
      <c r="B34" s="27"/>
      <c r="C34" s="28"/>
      <c r="D34" s="29">
        <f t="shared" ref="D34:M34" si="10">SUM(D35:D39)</f>
        <v>16407</v>
      </c>
      <c r="E34" s="29">
        <f t="shared" si="10"/>
        <v>10145</v>
      </c>
      <c r="F34" s="29">
        <f t="shared" si="10"/>
        <v>0</v>
      </c>
      <c r="G34" s="29">
        <f t="shared" si="10"/>
        <v>0</v>
      </c>
      <c r="H34" s="29">
        <f t="shared" si="10"/>
        <v>0</v>
      </c>
      <c r="I34" s="29">
        <f t="shared" si="10"/>
        <v>14524</v>
      </c>
      <c r="J34" s="29">
        <f t="shared" si="10"/>
        <v>0</v>
      </c>
      <c r="K34" s="29">
        <f t="shared" si="10"/>
        <v>14274</v>
      </c>
      <c r="L34" s="29">
        <f t="shared" si="10"/>
        <v>0</v>
      </c>
      <c r="M34" s="29">
        <f t="shared" si="10"/>
        <v>264753</v>
      </c>
      <c r="N34" s="29">
        <f t="shared" si="9"/>
        <v>320103</v>
      </c>
      <c r="O34" s="41">
        <f t="shared" si="1"/>
        <v>234.16459400146306</v>
      </c>
      <c r="P34" s="10"/>
    </row>
    <row r="35" spans="1:119">
      <c r="A35" s="12"/>
      <c r="B35" s="22">
        <v>361.1</v>
      </c>
      <c r="C35" s="18" t="s">
        <v>39</v>
      </c>
      <c r="D35" s="47">
        <v>2222</v>
      </c>
      <c r="E35" s="47">
        <v>122</v>
      </c>
      <c r="F35" s="47">
        <v>0</v>
      </c>
      <c r="G35" s="47">
        <v>0</v>
      </c>
      <c r="H35" s="47">
        <v>0</v>
      </c>
      <c r="I35" s="47">
        <v>730</v>
      </c>
      <c r="J35" s="47">
        <v>0</v>
      </c>
      <c r="K35" s="47">
        <v>0</v>
      </c>
      <c r="L35" s="47">
        <v>0</v>
      </c>
      <c r="M35" s="47">
        <v>304</v>
      </c>
      <c r="N35" s="47">
        <f t="shared" si="9"/>
        <v>3378</v>
      </c>
      <c r="O35" s="48">
        <f t="shared" si="1"/>
        <v>2.4711046086320412</v>
      </c>
      <c r="P35" s="9"/>
    </row>
    <row r="36" spans="1:119">
      <c r="A36" s="12"/>
      <c r="B36" s="22">
        <v>361.3</v>
      </c>
      <c r="C36" s="18" t="s">
        <v>40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-2050</v>
      </c>
      <c r="L36" s="47">
        <v>0</v>
      </c>
      <c r="M36" s="47">
        <v>0</v>
      </c>
      <c r="N36" s="47">
        <f t="shared" si="9"/>
        <v>-2050</v>
      </c>
      <c r="O36" s="48">
        <f t="shared" si="1"/>
        <v>-1.4996342355523042</v>
      </c>
      <c r="P36" s="9"/>
    </row>
    <row r="37" spans="1:119">
      <c r="A37" s="12"/>
      <c r="B37" s="22">
        <v>362</v>
      </c>
      <c r="C37" s="18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13776</v>
      </c>
      <c r="J37" s="47">
        <v>0</v>
      </c>
      <c r="K37" s="47">
        <v>0</v>
      </c>
      <c r="L37" s="47">
        <v>0</v>
      </c>
      <c r="M37" s="47">
        <v>259569</v>
      </c>
      <c r="N37" s="47">
        <f t="shared" si="9"/>
        <v>273345</v>
      </c>
      <c r="O37" s="48">
        <f t="shared" si="1"/>
        <v>199.95976591075348</v>
      </c>
      <c r="P37" s="9"/>
    </row>
    <row r="38" spans="1:119">
      <c r="A38" s="12"/>
      <c r="B38" s="22">
        <v>368</v>
      </c>
      <c r="C38" s="18" t="s">
        <v>43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16324</v>
      </c>
      <c r="L38" s="47">
        <v>0</v>
      </c>
      <c r="M38" s="47">
        <v>0</v>
      </c>
      <c r="N38" s="47">
        <f t="shared" si="9"/>
        <v>16324</v>
      </c>
      <c r="O38" s="48">
        <f t="shared" si="1"/>
        <v>11.941477688368691</v>
      </c>
      <c r="P38" s="9"/>
    </row>
    <row r="39" spans="1:119">
      <c r="A39" s="12"/>
      <c r="B39" s="22">
        <v>369.9</v>
      </c>
      <c r="C39" s="18" t="s">
        <v>44</v>
      </c>
      <c r="D39" s="47">
        <v>14185</v>
      </c>
      <c r="E39" s="47">
        <v>10023</v>
      </c>
      <c r="F39" s="47">
        <v>0</v>
      </c>
      <c r="G39" s="47">
        <v>0</v>
      </c>
      <c r="H39" s="47">
        <v>0</v>
      </c>
      <c r="I39" s="47">
        <v>18</v>
      </c>
      <c r="J39" s="47">
        <v>0</v>
      </c>
      <c r="K39" s="47">
        <v>0</v>
      </c>
      <c r="L39" s="47">
        <v>0</v>
      </c>
      <c r="M39" s="47">
        <v>4880</v>
      </c>
      <c r="N39" s="47">
        <f t="shared" si="9"/>
        <v>29106</v>
      </c>
      <c r="O39" s="48">
        <f t="shared" si="1"/>
        <v>21.291880029261154</v>
      </c>
      <c r="P39" s="9"/>
    </row>
    <row r="40" spans="1:119" ht="15.75">
      <c r="A40" s="26" t="s">
        <v>31</v>
      </c>
      <c r="B40" s="27"/>
      <c r="C40" s="28"/>
      <c r="D40" s="29">
        <f t="shared" ref="D40:M40" si="11">SUM(D41:D41)</f>
        <v>0</v>
      </c>
      <c r="E40" s="29">
        <f t="shared" si="11"/>
        <v>6369</v>
      </c>
      <c r="F40" s="29">
        <f t="shared" si="11"/>
        <v>0</v>
      </c>
      <c r="G40" s="29">
        <f t="shared" si="11"/>
        <v>0</v>
      </c>
      <c r="H40" s="29">
        <f t="shared" si="11"/>
        <v>0</v>
      </c>
      <c r="I40" s="29">
        <f t="shared" si="11"/>
        <v>0</v>
      </c>
      <c r="J40" s="29">
        <f t="shared" si="11"/>
        <v>0</v>
      </c>
      <c r="K40" s="29">
        <f t="shared" si="11"/>
        <v>0</v>
      </c>
      <c r="L40" s="29">
        <f t="shared" si="11"/>
        <v>0</v>
      </c>
      <c r="M40" s="29">
        <f t="shared" si="11"/>
        <v>0</v>
      </c>
      <c r="N40" s="29">
        <f t="shared" si="9"/>
        <v>6369</v>
      </c>
      <c r="O40" s="41">
        <f t="shared" si="1"/>
        <v>4.6591075347476227</v>
      </c>
      <c r="P40" s="9"/>
    </row>
    <row r="41" spans="1:119" ht="15.75" thickBot="1">
      <c r="A41" s="12"/>
      <c r="B41" s="22">
        <v>381</v>
      </c>
      <c r="C41" s="18" t="s">
        <v>45</v>
      </c>
      <c r="D41" s="47">
        <v>0</v>
      </c>
      <c r="E41" s="47">
        <v>6369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6369</v>
      </c>
      <c r="O41" s="48">
        <f t="shared" si="1"/>
        <v>4.6591075347476227</v>
      </c>
      <c r="P41" s="9"/>
    </row>
    <row r="42" spans="1:119" ht="16.5" thickBot="1">
      <c r="A42" s="13" t="s">
        <v>37</v>
      </c>
      <c r="B42" s="20"/>
      <c r="C42" s="19"/>
      <c r="D42" s="14">
        <f t="shared" ref="D42:M42" si="12">SUM(D5,D13,D17,D25,D32,D34,D40)</f>
        <v>935329</v>
      </c>
      <c r="E42" s="14">
        <f t="shared" si="12"/>
        <v>50173</v>
      </c>
      <c r="F42" s="14">
        <f t="shared" si="12"/>
        <v>0</v>
      </c>
      <c r="G42" s="14">
        <f t="shared" si="12"/>
        <v>0</v>
      </c>
      <c r="H42" s="14">
        <f t="shared" si="12"/>
        <v>0</v>
      </c>
      <c r="I42" s="14">
        <f t="shared" si="12"/>
        <v>35964</v>
      </c>
      <c r="J42" s="14">
        <f t="shared" si="12"/>
        <v>0</v>
      </c>
      <c r="K42" s="14">
        <f t="shared" si="12"/>
        <v>14274</v>
      </c>
      <c r="L42" s="14">
        <f t="shared" si="12"/>
        <v>0</v>
      </c>
      <c r="M42" s="14">
        <f t="shared" si="12"/>
        <v>742448</v>
      </c>
      <c r="N42" s="14">
        <f t="shared" si="9"/>
        <v>1778188</v>
      </c>
      <c r="O42" s="35">
        <f t="shared" si="1"/>
        <v>1300.7959034381859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5"/>
      <c r="B43" s="17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46"/>
    </row>
    <row r="44" spans="1:119">
      <c r="A44" s="36"/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119" t="s">
        <v>107</v>
      </c>
      <c r="M44" s="119"/>
      <c r="N44" s="119"/>
      <c r="O44" s="39">
        <v>1367</v>
      </c>
    </row>
    <row r="45" spans="1:119">
      <c r="A45" s="120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8"/>
    </row>
    <row r="46" spans="1:119" ht="15.75" customHeight="1" thickBot="1">
      <c r="A46" s="121" t="s">
        <v>71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2025-03-28T21:35:48Z</cp:lastPrinted>
  <dcterms:created xsi:type="dcterms:W3CDTF">2000-08-31T21:26:31Z</dcterms:created>
  <dcterms:modified xsi:type="dcterms:W3CDTF">2025-03-28T21:35:52Z</dcterms:modified>
</cp:coreProperties>
</file>