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7" documentId="11_EE2C7F9501AB6F6F2430ADEC349A387A98421E81" xr6:coauthVersionLast="47" xr6:coauthVersionMax="47" xr10:uidLastSave="{2E850936-AC32-4D78-8CC5-A354A857AB4D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'2008'!$A$1:$O$34</definedName>
    <definedName name="_xlnm.Print_Area" localSheetId="14">'2009'!$A$1:$O$33</definedName>
    <definedName name="_xlnm.Print_Area" localSheetId="13">'2010'!$A$1:$O$33</definedName>
    <definedName name="_xlnm.Print_Area" localSheetId="12">'2011'!$A$1:$O$33</definedName>
    <definedName name="_xlnm.Print_Area" localSheetId="11">'2012'!$A$1:$O$32</definedName>
    <definedName name="_xlnm.Print_Area" localSheetId="10">'2013'!$A$1:$O$32</definedName>
    <definedName name="_xlnm.Print_Area" localSheetId="9">'2014'!$A$1:$O$30</definedName>
    <definedName name="_xlnm.Print_Area" localSheetId="8">'2015'!$A$1:$O$29</definedName>
    <definedName name="_xlnm.Print_Area" localSheetId="7">'2016'!$A$1:$O$30</definedName>
    <definedName name="_xlnm.Print_Area" localSheetId="6">'2017'!$A$1:$O$28</definedName>
    <definedName name="_xlnm.Print_Area" localSheetId="5">'2018'!$A$1:$O$29</definedName>
    <definedName name="_xlnm.Print_Area" localSheetId="4">'2019'!$A$1:$O$30</definedName>
    <definedName name="_xlnm.Print_Area" localSheetId="3">'2020'!$A$1:$O$29</definedName>
    <definedName name="_xlnm.Print_Area" localSheetId="2">'2021'!$A$1:$P$28</definedName>
    <definedName name="_xlnm.Print_Area" localSheetId="1">'2022'!$A$1:$P$28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50" l="1"/>
  <c r="F25" i="50"/>
  <c r="G25" i="50"/>
  <c r="H25" i="50"/>
  <c r="I25" i="50"/>
  <c r="J25" i="50"/>
  <c r="K25" i="50"/>
  <c r="L25" i="50"/>
  <c r="M25" i="50"/>
  <c r="N25" i="50"/>
  <c r="D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3" i="50" l="1"/>
  <c r="P23" i="50" s="1"/>
  <c r="O16" i="50"/>
  <c r="P16" i="50" s="1"/>
  <c r="O20" i="50"/>
  <c r="P20" i="50" s="1"/>
  <c r="O18" i="50"/>
  <c r="P18" i="50" s="1"/>
  <c r="O13" i="50"/>
  <c r="P13" i="50" s="1"/>
  <c r="O10" i="50"/>
  <c r="P10" i="50" s="1"/>
  <c r="O5" i="50"/>
  <c r="P5" i="50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N24" i="49" s="1"/>
  <c r="M5" i="49"/>
  <c r="M24" i="49" s="1"/>
  <c r="L5" i="49"/>
  <c r="K5" i="49"/>
  <c r="J5" i="49"/>
  <c r="I5" i="49"/>
  <c r="H5" i="49"/>
  <c r="G5" i="49"/>
  <c r="F5" i="49"/>
  <c r="E5" i="49"/>
  <c r="D5" i="49"/>
  <c r="O25" i="50" l="1"/>
  <c r="P25" i="50" s="1"/>
  <c r="L24" i="49"/>
  <c r="D24" i="49"/>
  <c r="E24" i="49"/>
  <c r="F24" i="49"/>
  <c r="G24" i="49"/>
  <c r="H24" i="49"/>
  <c r="I24" i="49"/>
  <c r="J24" i="49"/>
  <c r="K24" i="49"/>
  <c r="O12" i="49"/>
  <c r="P12" i="49" s="1"/>
  <c r="O22" i="49"/>
  <c r="P22" i="49" s="1"/>
  <c r="O17" i="49"/>
  <c r="P17" i="49" s="1"/>
  <c r="O19" i="49"/>
  <c r="P19" i="49" s="1"/>
  <c r="O15" i="49"/>
  <c r="P15" i="49" s="1"/>
  <c r="O9" i="49"/>
  <c r="P9" i="49" s="1"/>
  <c r="O5" i="49"/>
  <c r="P5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/>
  <c r="O20" i="48"/>
  <c r="P20" i="48" s="1"/>
  <c r="N19" i="48"/>
  <c r="M19" i="48"/>
  <c r="L19" i="48"/>
  <c r="K19" i="48"/>
  <c r="J19" i="48"/>
  <c r="I19" i="48"/>
  <c r="H19" i="48"/>
  <c r="G19" i="48"/>
  <c r="O19" i="48" s="1"/>
  <c r="P19" i="48" s="1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O9" i="48" s="1"/>
  <c r="P9" i="48" s="1"/>
  <c r="F9" i="48"/>
  <c r="E9" i="48"/>
  <c r="D9" i="48"/>
  <c r="O8" i="48"/>
  <c r="P8" i="48" s="1"/>
  <c r="O7" i="48"/>
  <c r="P7" i="48" s="1"/>
  <c r="O6" i="48"/>
  <c r="P6" i="48"/>
  <c r="N5" i="48"/>
  <c r="M5" i="48"/>
  <c r="L5" i="48"/>
  <c r="K5" i="48"/>
  <c r="J5" i="48"/>
  <c r="I5" i="48"/>
  <c r="H5" i="48"/>
  <c r="G5" i="48"/>
  <c r="F5" i="48"/>
  <c r="E5" i="48"/>
  <c r="D5" i="48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E25" i="46" s="1"/>
  <c r="D13" i="46"/>
  <c r="N12" i="46"/>
  <c r="O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/>
  <c r="N7" i="46"/>
  <c r="O7" i="46"/>
  <c r="N6" i="46"/>
  <c r="O6" i="46" s="1"/>
  <c r="M5" i="46"/>
  <c r="L5" i="46"/>
  <c r="K5" i="46"/>
  <c r="K25" i="46" s="1"/>
  <c r="J5" i="46"/>
  <c r="I5" i="46"/>
  <c r="H5" i="46"/>
  <c r="G5" i="46"/>
  <c r="F5" i="46"/>
  <c r="E5" i="46"/>
  <c r="D5" i="46"/>
  <c r="D25" i="46" s="1"/>
  <c r="M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O22" i="45"/>
  <c r="N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O11" i="45"/>
  <c r="N11" i="45"/>
  <c r="M10" i="45"/>
  <c r="L10" i="45"/>
  <c r="K10" i="45"/>
  <c r="J10" i="45"/>
  <c r="I10" i="45"/>
  <c r="H10" i="45"/>
  <c r="G10" i="45"/>
  <c r="F10" i="45"/>
  <c r="E10" i="45"/>
  <c r="D10" i="45"/>
  <c r="N9" i="45"/>
  <c r="O9" i="45"/>
  <c r="O8" i="45"/>
  <c r="N8" i="45"/>
  <c r="N7" i="45"/>
  <c r="O7" i="45" s="1"/>
  <c r="N6" i="45"/>
  <c r="O6" i="45" s="1"/>
  <c r="M5" i="45"/>
  <c r="L5" i="45"/>
  <c r="K5" i="45"/>
  <c r="J5" i="45"/>
  <c r="I5" i="45"/>
  <c r="H5" i="45"/>
  <c r="G5" i="45"/>
  <c r="G26" i="45" s="1"/>
  <c r="F5" i="45"/>
  <c r="E5" i="45"/>
  <c r="D5" i="45"/>
  <c r="N24" i="44"/>
  <c r="O24" i="44" s="1"/>
  <c r="M23" i="44"/>
  <c r="L23" i="44"/>
  <c r="K23" i="44"/>
  <c r="J23" i="44"/>
  <c r="I23" i="44"/>
  <c r="H23" i="44"/>
  <c r="G23" i="44"/>
  <c r="N23" i="44" s="1"/>
  <c r="O23" i="44" s="1"/>
  <c r="F23" i="44"/>
  <c r="E23" i="44"/>
  <c r="D23" i="44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N5" i="44" s="1"/>
  <c r="O5" i="44" s="1"/>
  <c r="E5" i="44"/>
  <c r="D5" i="44"/>
  <c r="E14" i="42"/>
  <c r="F14" i="42"/>
  <c r="G14" i="42"/>
  <c r="H14" i="42"/>
  <c r="I14" i="42"/>
  <c r="J14" i="42"/>
  <c r="K14" i="42"/>
  <c r="L14" i="42"/>
  <c r="M14" i="42"/>
  <c r="D14" i="42"/>
  <c r="N14" i="42" s="1"/>
  <c r="O14" i="42" s="1"/>
  <c r="N16" i="42"/>
  <c r="O16" i="42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H24" i="43" s="1"/>
  <c r="G5" i="43"/>
  <c r="F5" i="43"/>
  <c r="E5" i="43"/>
  <c r="D5" i="43"/>
  <c r="N25" i="42"/>
  <c r="O25" i="42"/>
  <c r="M24" i="42"/>
  <c r="L24" i="42"/>
  <c r="L26" i="42" s="1"/>
  <c r="K24" i="42"/>
  <c r="J24" i="42"/>
  <c r="I24" i="42"/>
  <c r="H24" i="42"/>
  <c r="G24" i="42"/>
  <c r="F24" i="42"/>
  <c r="E24" i="42"/>
  <c r="D24" i="42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5" i="42"/>
  <c r="O15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24" i="41"/>
  <c r="O24" i="41"/>
  <c r="M23" i="41"/>
  <c r="L23" i="41"/>
  <c r="K23" i="41"/>
  <c r="J23" i="41"/>
  <c r="I23" i="41"/>
  <c r="H23" i="41"/>
  <c r="G23" i="41"/>
  <c r="F23" i="41"/>
  <c r="N23" i="41" s="1"/>
  <c r="O23" i="41" s="1"/>
  <c r="E23" i="41"/>
  <c r="D23" i="4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/>
  <c r="M5" i="41"/>
  <c r="N5" i="41" s="1"/>
  <c r="O5" i="41" s="1"/>
  <c r="L5" i="41"/>
  <c r="K5" i="41"/>
  <c r="J5" i="41"/>
  <c r="I5" i="41"/>
  <c r="H5" i="41"/>
  <c r="G5" i="41"/>
  <c r="F5" i="41"/>
  <c r="E5" i="41"/>
  <c r="D5" i="41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D31" i="40" s="1"/>
  <c r="N16" i="40"/>
  <c r="O16" i="40" s="1"/>
  <c r="N15" i="40"/>
  <c r="O15" i="40" s="1"/>
  <c r="M14" i="40"/>
  <c r="L14" i="40"/>
  <c r="K14" i="40"/>
  <c r="J14" i="40"/>
  <c r="I14" i="40"/>
  <c r="H14" i="40"/>
  <c r="H31" i="40" s="1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25" i="39"/>
  <c r="O25" i="39" s="1"/>
  <c r="M24" i="39"/>
  <c r="L24" i="39"/>
  <c r="K24" i="39"/>
  <c r="J24" i="39"/>
  <c r="I24" i="39"/>
  <c r="N24" i="39" s="1"/>
  <c r="O24" i="39" s="1"/>
  <c r="H24" i="39"/>
  <c r="G24" i="39"/>
  <c r="F24" i="39"/>
  <c r="E24" i="39"/>
  <c r="D24" i="39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M11" i="39"/>
  <c r="L11" i="39"/>
  <c r="K11" i="39"/>
  <c r="J11" i="39"/>
  <c r="I11" i="39"/>
  <c r="H11" i="39"/>
  <c r="G11" i="39"/>
  <c r="G26" i="39" s="1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6" i="39" s="1"/>
  <c r="K5" i="39"/>
  <c r="J5" i="39"/>
  <c r="I5" i="39"/>
  <c r="H5" i="39"/>
  <c r="H26" i="39" s="1"/>
  <c r="G5" i="39"/>
  <c r="F5" i="39"/>
  <c r="E5" i="39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F28" i="38" s="1"/>
  <c r="E11" i="38"/>
  <c r="D11" i="38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G28" i="38" s="1"/>
  <c r="F5" i="38"/>
  <c r="E5" i="38"/>
  <c r="D5" i="38"/>
  <c r="D28" i="38" s="1"/>
  <c r="N29" i="37"/>
  <c r="O29" i="37" s="1"/>
  <c r="N28" i="37"/>
  <c r="O28" i="37" s="1"/>
  <c r="M27" i="37"/>
  <c r="L27" i="37"/>
  <c r="K27" i="37"/>
  <c r="J27" i="37"/>
  <c r="I27" i="37"/>
  <c r="I30" i="37" s="1"/>
  <c r="H27" i="37"/>
  <c r="H30" i="37" s="1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J30" i="37" s="1"/>
  <c r="I14" i="37"/>
  <c r="H14" i="37"/>
  <c r="G14" i="37"/>
  <c r="F14" i="37"/>
  <c r="E14" i="37"/>
  <c r="D14" i="37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J13" i="36"/>
  <c r="I13" i="36"/>
  <c r="N13" i="36" s="1"/>
  <c r="O13" i="36" s="1"/>
  <c r="H13" i="36"/>
  <c r="G13" i="36"/>
  <c r="F13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J28" i="36" s="1"/>
  <c r="I5" i="36"/>
  <c r="H5" i="36"/>
  <c r="G5" i="36"/>
  <c r="F5" i="36"/>
  <c r="F28" i="36" s="1"/>
  <c r="E5" i="36"/>
  <c r="D5" i="36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M29" i="35" s="1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E29" i="35" s="1"/>
  <c r="N19" i="35"/>
  <c r="O19" i="35" s="1"/>
  <c r="D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N14" i="35" s="1"/>
  <c r="O14" i="35" s="1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N5" i="35" s="1"/>
  <c r="O5" i="35" s="1"/>
  <c r="I5" i="35"/>
  <c r="H5" i="35"/>
  <c r="G5" i="35"/>
  <c r="F5" i="35"/>
  <c r="F29" i="35" s="1"/>
  <c r="E5" i="35"/>
  <c r="D5" i="35"/>
  <c r="D29" i="35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H12" i="34"/>
  <c r="G12" i="34"/>
  <c r="G29" i="34" s="1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29" i="34" s="1"/>
  <c r="I5" i="34"/>
  <c r="H5" i="34"/>
  <c r="H29" i="34" s="1"/>
  <c r="G5" i="34"/>
  <c r="F5" i="34"/>
  <c r="F29" i="34" s="1"/>
  <c r="E5" i="34"/>
  <c r="D5" i="34"/>
  <c r="E27" i="33"/>
  <c r="N27" i="33" s="1"/>
  <c r="O27" i="33" s="1"/>
  <c r="F27" i="33"/>
  <c r="G27" i="33"/>
  <c r="H27" i="33"/>
  <c r="I27" i="33"/>
  <c r="J27" i="33"/>
  <c r="K27" i="33"/>
  <c r="L27" i="33"/>
  <c r="M27" i="33"/>
  <c r="D27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H29" i="33" s="1"/>
  <c r="I14" i="33"/>
  <c r="J14" i="33"/>
  <c r="K14" i="33"/>
  <c r="L14" i="33"/>
  <c r="M14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24" i="33"/>
  <c r="D22" i="33"/>
  <c r="D17" i="33"/>
  <c r="D14" i="33"/>
  <c r="N14" i="33" s="1"/>
  <c r="O14" i="33" s="1"/>
  <c r="D12" i="33"/>
  <c r="D5" i="33"/>
  <c r="N28" i="33"/>
  <c r="O28" i="33" s="1"/>
  <c r="N23" i="33"/>
  <c r="O23" i="33" s="1"/>
  <c r="N25" i="33"/>
  <c r="O25" i="33" s="1"/>
  <c r="N26" i="33"/>
  <c r="O26" i="33" s="1"/>
  <c r="D20" i="33"/>
  <c r="N21" i="33"/>
  <c r="O21" i="33"/>
  <c r="N19" i="33"/>
  <c r="O19" i="33" s="1"/>
  <c r="N18" i="33"/>
  <c r="O18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5" i="33"/>
  <c r="O15" i="33" s="1"/>
  <c r="N16" i="33"/>
  <c r="O16" i="33"/>
  <c r="N13" i="33"/>
  <c r="O13" i="33" s="1"/>
  <c r="N5" i="34"/>
  <c r="O5" i="34" s="1"/>
  <c r="I31" i="40"/>
  <c r="N21" i="45" l="1"/>
  <c r="O21" i="45" s="1"/>
  <c r="N23" i="46"/>
  <c r="O23" i="46" s="1"/>
  <c r="N24" i="48"/>
  <c r="N5" i="42"/>
  <c r="O5" i="42" s="1"/>
  <c r="H25" i="44"/>
  <c r="G24" i="48"/>
  <c r="N13" i="41"/>
  <c r="O13" i="41" s="1"/>
  <c r="K29" i="34"/>
  <c r="N23" i="35"/>
  <c r="O23" i="35" s="1"/>
  <c r="I25" i="44"/>
  <c r="N20" i="44"/>
  <c r="O20" i="44" s="1"/>
  <c r="N5" i="33"/>
  <c r="O5" i="33" s="1"/>
  <c r="E29" i="34"/>
  <c r="N23" i="36"/>
  <c r="O23" i="36" s="1"/>
  <c r="N14" i="37"/>
  <c r="O14" i="37" s="1"/>
  <c r="N19" i="38"/>
  <c r="O19" i="38" s="1"/>
  <c r="K26" i="39"/>
  <c r="M26" i="39"/>
  <c r="N21" i="40"/>
  <c r="O21" i="40" s="1"/>
  <c r="N18" i="41"/>
  <c r="O18" i="41" s="1"/>
  <c r="N5" i="43"/>
  <c r="O5" i="43" s="1"/>
  <c r="F24" i="43"/>
  <c r="J25" i="44"/>
  <c r="M25" i="44"/>
  <c r="N19" i="45"/>
  <c r="O19" i="45" s="1"/>
  <c r="F25" i="46"/>
  <c r="N16" i="34"/>
  <c r="O16" i="34" s="1"/>
  <c r="N11" i="36"/>
  <c r="O11" i="36" s="1"/>
  <c r="E28" i="38"/>
  <c r="N26" i="38"/>
  <c r="O26" i="38" s="1"/>
  <c r="L31" i="40"/>
  <c r="G31" i="40"/>
  <c r="G26" i="42"/>
  <c r="E24" i="43"/>
  <c r="K25" i="44"/>
  <c r="J26" i="45"/>
  <c r="G25" i="46"/>
  <c r="N11" i="37"/>
  <c r="O11" i="37" s="1"/>
  <c r="E26" i="42"/>
  <c r="N12" i="42"/>
  <c r="O12" i="42" s="1"/>
  <c r="G28" i="36"/>
  <c r="L25" i="44"/>
  <c r="N10" i="46"/>
  <c r="O10" i="46" s="1"/>
  <c r="N20" i="34"/>
  <c r="O20" i="34" s="1"/>
  <c r="N12" i="34"/>
  <c r="O12" i="34" s="1"/>
  <c r="N11" i="35"/>
  <c r="O11" i="35" s="1"/>
  <c r="N11" i="40"/>
  <c r="O11" i="40" s="1"/>
  <c r="H26" i="42"/>
  <c r="N19" i="42"/>
  <c r="O19" i="42" s="1"/>
  <c r="N11" i="43"/>
  <c r="O11" i="43" s="1"/>
  <c r="N12" i="33"/>
  <c r="O12" i="33" s="1"/>
  <c r="E28" i="36"/>
  <c r="N28" i="36" s="1"/>
  <c r="O28" i="36" s="1"/>
  <c r="K28" i="36"/>
  <c r="D30" i="37"/>
  <c r="N24" i="37"/>
  <c r="O24" i="37" s="1"/>
  <c r="K28" i="38"/>
  <c r="N14" i="39"/>
  <c r="O14" i="39" s="1"/>
  <c r="F31" i="40"/>
  <c r="G24" i="43"/>
  <c r="I24" i="43"/>
  <c r="N17" i="43"/>
  <c r="O17" i="43" s="1"/>
  <c r="I25" i="46"/>
  <c r="O12" i="48"/>
  <c r="P12" i="48" s="1"/>
  <c r="N13" i="44"/>
  <c r="O13" i="44" s="1"/>
  <c r="J25" i="46"/>
  <c r="N16" i="46"/>
  <c r="O16" i="46" s="1"/>
  <c r="N19" i="39"/>
  <c r="O19" i="39" s="1"/>
  <c r="K26" i="42"/>
  <c r="N5" i="45"/>
  <c r="O5" i="45" s="1"/>
  <c r="N24" i="45"/>
  <c r="O24" i="45" s="1"/>
  <c r="N21" i="46"/>
  <c r="O21" i="46" s="1"/>
  <c r="O17" i="48"/>
  <c r="P17" i="48" s="1"/>
  <c r="H29" i="35"/>
  <c r="N16" i="35"/>
  <c r="O16" i="35" s="1"/>
  <c r="H28" i="36"/>
  <c r="G30" i="37"/>
  <c r="N11" i="41"/>
  <c r="O11" i="41" s="1"/>
  <c r="J24" i="43"/>
  <c r="L24" i="43"/>
  <c r="E26" i="45"/>
  <c r="N10" i="45"/>
  <c r="O10" i="45" s="1"/>
  <c r="N22" i="33"/>
  <c r="O22" i="33" s="1"/>
  <c r="E30" i="37"/>
  <c r="N11" i="38"/>
  <c r="O11" i="38" s="1"/>
  <c r="N23" i="38"/>
  <c r="O23" i="38" s="1"/>
  <c r="J26" i="42"/>
  <c r="N24" i="33"/>
  <c r="O24" i="33" s="1"/>
  <c r="I29" i="34"/>
  <c r="G29" i="35"/>
  <c r="F30" i="37"/>
  <c r="M29" i="33"/>
  <c r="N20" i="33"/>
  <c r="O20" i="33" s="1"/>
  <c r="N22" i="34"/>
  <c r="O22" i="34" s="1"/>
  <c r="L29" i="33"/>
  <c r="I29" i="35"/>
  <c r="I28" i="36"/>
  <c r="N5" i="38"/>
  <c r="O5" i="38" s="1"/>
  <c r="D25" i="41"/>
  <c r="N25" i="41" s="1"/>
  <c r="O25" i="41" s="1"/>
  <c r="G25" i="41"/>
  <c r="M26" i="42"/>
  <c r="K24" i="43"/>
  <c r="N21" i="43"/>
  <c r="O21" i="43" s="1"/>
  <c r="N18" i="44"/>
  <c r="O18" i="44" s="1"/>
  <c r="F26" i="45"/>
  <c r="M25" i="46"/>
  <c r="E24" i="48"/>
  <c r="K29" i="33"/>
  <c r="L29" i="34"/>
  <c r="D26" i="39"/>
  <c r="E25" i="41"/>
  <c r="N16" i="41"/>
  <c r="O16" i="41" s="1"/>
  <c r="N16" i="45"/>
  <c r="O16" i="45" s="1"/>
  <c r="F24" i="48"/>
  <c r="O22" i="48"/>
  <c r="P22" i="48" s="1"/>
  <c r="H28" i="38"/>
  <c r="N16" i="38"/>
  <c r="O16" i="38" s="1"/>
  <c r="N22" i="37"/>
  <c r="O22" i="37" s="1"/>
  <c r="N14" i="34"/>
  <c r="O14" i="34" s="1"/>
  <c r="N21" i="36"/>
  <c r="O21" i="36" s="1"/>
  <c r="J29" i="33"/>
  <c r="M24" i="43"/>
  <c r="J28" i="38"/>
  <c r="L28" i="38"/>
  <c r="N11" i="39"/>
  <c r="O11" i="39" s="1"/>
  <c r="J31" i="40"/>
  <c r="N23" i="40"/>
  <c r="O23" i="40" s="1"/>
  <c r="H25" i="41"/>
  <c r="H25" i="46"/>
  <c r="I24" i="48"/>
  <c r="M29" i="34"/>
  <c r="L29" i="35"/>
  <c r="L28" i="36"/>
  <c r="K30" i="37"/>
  <c r="N30" i="37" s="1"/>
  <c r="O30" i="37" s="1"/>
  <c r="F26" i="39"/>
  <c r="N17" i="42"/>
  <c r="O17" i="42" s="1"/>
  <c r="M28" i="36"/>
  <c r="N26" i="36"/>
  <c r="O26" i="36" s="1"/>
  <c r="L30" i="37"/>
  <c r="I28" i="38"/>
  <c r="J26" i="39"/>
  <c r="M31" i="40"/>
  <c r="I25" i="41"/>
  <c r="N20" i="41"/>
  <c r="O20" i="41" s="1"/>
  <c r="N14" i="43"/>
  <c r="O14" i="43" s="1"/>
  <c r="K26" i="45"/>
  <c r="J24" i="48"/>
  <c r="G29" i="33"/>
  <c r="F29" i="33"/>
  <c r="M30" i="37"/>
  <c r="N5" i="39"/>
  <c r="O5" i="39" s="1"/>
  <c r="N17" i="39"/>
  <c r="O17" i="39" s="1"/>
  <c r="N14" i="40"/>
  <c r="O14" i="40" s="1"/>
  <c r="N28" i="40"/>
  <c r="O28" i="40" s="1"/>
  <c r="J25" i="41"/>
  <c r="M25" i="41"/>
  <c r="I26" i="42"/>
  <c r="N11" i="44"/>
  <c r="O11" i="44" s="1"/>
  <c r="L26" i="45"/>
  <c r="N13" i="46"/>
  <c r="O13" i="46" s="1"/>
  <c r="K24" i="48"/>
  <c r="N24" i="42"/>
  <c r="O24" i="42" s="1"/>
  <c r="K31" i="40"/>
  <c r="M24" i="48"/>
  <c r="E29" i="33"/>
  <c r="N26" i="35"/>
  <c r="O26" i="35" s="1"/>
  <c r="N27" i="37"/>
  <c r="O27" i="37" s="1"/>
  <c r="M28" i="38"/>
  <c r="N28" i="38" s="1"/>
  <c r="O28" i="38" s="1"/>
  <c r="E26" i="39"/>
  <c r="K25" i="41"/>
  <c r="N21" i="42"/>
  <c r="O21" i="42" s="1"/>
  <c r="D25" i="44"/>
  <c r="G25" i="44"/>
  <c r="N19" i="46"/>
  <c r="O19" i="46" s="1"/>
  <c r="L24" i="48"/>
  <c r="O15" i="48"/>
  <c r="P15" i="48" s="1"/>
  <c r="K29" i="35"/>
  <c r="H26" i="45"/>
  <c r="I29" i="33"/>
  <c r="I26" i="45"/>
  <c r="H24" i="48"/>
  <c r="N27" i="34"/>
  <c r="O27" i="34" s="1"/>
  <c r="D28" i="36"/>
  <c r="N17" i="33"/>
  <c r="O17" i="33" s="1"/>
  <c r="N21" i="35"/>
  <c r="O21" i="35" s="1"/>
  <c r="L25" i="41"/>
  <c r="N19" i="43"/>
  <c r="O19" i="43" s="1"/>
  <c r="E25" i="44"/>
  <c r="N16" i="44"/>
  <c r="O16" i="44" s="1"/>
  <c r="O24" i="49"/>
  <c r="P24" i="49" s="1"/>
  <c r="N29" i="35"/>
  <c r="O29" i="35" s="1"/>
  <c r="D24" i="48"/>
  <c r="N5" i="40"/>
  <c r="O5" i="40" s="1"/>
  <c r="N17" i="40"/>
  <c r="O17" i="40" s="1"/>
  <c r="D26" i="42"/>
  <c r="D24" i="43"/>
  <c r="N14" i="38"/>
  <c r="O14" i="38" s="1"/>
  <c r="D29" i="33"/>
  <c r="I26" i="39"/>
  <c r="N15" i="36"/>
  <c r="O15" i="36" s="1"/>
  <c r="N5" i="37"/>
  <c r="O5" i="37" s="1"/>
  <c r="D29" i="34"/>
  <c r="O5" i="48"/>
  <c r="P5" i="48" s="1"/>
  <c r="N5" i="46"/>
  <c r="O5" i="46" s="1"/>
  <c r="N5" i="36"/>
  <c r="O5" i="36" s="1"/>
  <c r="E31" i="40"/>
  <c r="N31" i="40" s="1"/>
  <c r="O31" i="40" s="1"/>
  <c r="L25" i="46"/>
  <c r="J29" i="35"/>
  <c r="N18" i="36"/>
  <c r="O18" i="36" s="1"/>
  <c r="N16" i="37"/>
  <c r="O16" i="37" s="1"/>
  <c r="D26" i="45"/>
  <c r="F25" i="41"/>
  <c r="F26" i="42"/>
  <c r="F25" i="44"/>
  <c r="N24" i="43" l="1"/>
  <c r="O24" i="43" s="1"/>
  <c r="N25" i="44"/>
  <c r="O25" i="44" s="1"/>
  <c r="O24" i="48"/>
  <c r="P24" i="48" s="1"/>
  <c r="N26" i="42"/>
  <c r="O26" i="42" s="1"/>
  <c r="N26" i="45"/>
  <c r="O26" i="45" s="1"/>
  <c r="N25" i="46"/>
  <c r="O25" i="46" s="1"/>
  <c r="N29" i="34"/>
  <c r="O29" i="34" s="1"/>
  <c r="N26" i="39"/>
  <c r="O26" i="39" s="1"/>
  <c r="N29" i="33"/>
  <c r="O29" i="33" s="1"/>
</calcChain>
</file>

<file path=xl/sharedStrings.xml><?xml version="1.0" encoding="utf-8"?>
<sst xmlns="http://schemas.openxmlformats.org/spreadsheetml/2006/main" count="729" uniqueCount="98">
  <si>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</si>
  <si>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</si>
  <si>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</si>
  <si>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</si>
  <si>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</si>
  <si>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</si>
  <si>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</si>
  <si>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</si>
  <si>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</si>
  <si>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</si>
  <si>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</si>
  <si>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</si>
  <si>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</si>
  <si>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</si>
  <si>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</si>
  <si>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</si>
  <si>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</si>
  <si>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</si>
  <si>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</si>
  <si>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</si>
  <si>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</si>
  <si>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</si>
  <si>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</si>
  <si>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</si>
  <si>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</si>
  <si>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</si>
  <si>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</si>
  <si>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</si>
  <si>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</si>
  <si>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Sewer / Wastewater Services</t>
  </si>
  <si>
    <t>Transportation</t>
  </si>
  <si>
    <t>Road and Street Facilities</t>
  </si>
  <si>
    <t>Airports</t>
  </si>
  <si>
    <t>Economic Environment</t>
  </si>
  <si>
    <t>Other Economic Environment</t>
  </si>
  <si>
    <t>Human Services</t>
  </si>
  <si>
    <t>Other Human Services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</si>
  <si>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</si>
  <si>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</si>
  <si>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</si>
  <si>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</si>
  <si>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</si>
  <si>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</si>
  <si>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Keystone Heights Expenditures Reported by Account Code and Fund Type</t>
  </si>
  <si>
    <t>Local Fiscal Year Ended September 30, 2010</t>
  </si>
  <si>
    <t>Other Transportation Systems /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</si>
  <si>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</si>
  <si>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</si>
  <si>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</si>
  <si>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Protective Inspections</t>
  </si>
  <si>
    <t>Other Culture / Recreation</t>
  </si>
  <si>
    <t>Payment to Refunded Bond Escrow Agent</t>
  </si>
  <si>
    <t>2011 Municipal Population:</t>
  </si>
  <si>
    <t>Local Fiscal Year Ended September 30, 2012</t>
  </si>
  <si>
    <t>Emergency and Disaster Relief Services</t>
  </si>
  <si>
    <t>Housing and Urban Development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</si>
  <si>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</si>
  <si>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</si>
  <si>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</si>
  <si>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</si>
  <si>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</si>
  <si>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Other Physical Environment</t>
  </si>
  <si>
    <t>2013 Municipal Population:</t>
  </si>
  <si>
    <t>Local Fiscal Year Ended September 30, 2014</t>
  </si>
  <si>
    <t>Emergency and Disaster Relief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</si>
  <si>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</si>
  <si>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</si>
  <si>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</si>
  <si>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</si>
  <si>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</si>
  <si>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</si>
  <si>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Water-Sewer Combination Services</t>
  </si>
  <si>
    <t>2007 Municipal Population:</t>
  </si>
  <si>
    <t>Local Fiscal Year Ended September 30, 2015</t>
  </si>
  <si>
    <t>Cultural Services</t>
  </si>
  <si>
    <t>2015 Municipal Population:</t>
  </si>
  <si>
    <t>Local Fiscal Year Ended September 30, 2016</t>
  </si>
  <si>
    <t>Other General Government</t>
  </si>
  <si>
    <t>2016 Municipal Population:</t>
  </si>
  <si>
    <t>Local Fiscal Year Ended September 30, 2017</t>
  </si>
  <si>
    <t>2017 Municipal Population:</t>
  </si>
  <si>
    <t>Local Fiscal Year Ended September 30, 2018</t>
  </si>
  <si>
    <t>Other Public Safety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</si>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</sst>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9083-D02C-4781-8F33-3D514F686063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494757</v>
      </c>
      <c r="E5" s="103">
        <f>SUM(E6:E9)</f>
        <v>15625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31857</v>
      </c>
      <c r="N5" s="103">
        <f>SUM(N6:N9)</f>
        <v>0</v>
      </c>
      <c r="O5" s="104">
        <f>SUM(D5:N5)</f>
        <v>542239</v>
      </c>
      <c r="P5" s="105">
        <f>(O5/P$27)</f>
        <v>370.38183060109287</v>
      </c>
      <c r="Q5" s="106"/>
    </row>
    <row r="6" spans="1:134">
      <c r="A6" s="108"/>
      <c r="B6" s="109">
        <v>511</v>
      </c>
      <c r="C6" s="110" t="s">
        <v>19</v>
      </c>
      <c r="D6" s="111">
        <v>24000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24000</v>
      </c>
      <c r="P6" s="112">
        <f>(O6/P$27)</f>
        <v>16.393442622950818</v>
      </c>
      <c r="Q6" s="113"/>
    </row>
    <row r="7" spans="1:134">
      <c r="A7" s="108"/>
      <c r="B7" s="109">
        <v>513</v>
      </c>
      <c r="C7" s="110" t="s">
        <v>20</v>
      </c>
      <c r="D7" s="111">
        <v>404757</v>
      </c>
      <c r="E7" s="111">
        <v>15625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420382</v>
      </c>
      <c r="P7" s="112">
        <f>(O7/P$27)</f>
        <v>287.14617486338796</v>
      </c>
      <c r="Q7" s="113"/>
    </row>
    <row r="8" spans="1:134">
      <c r="A8" s="108"/>
      <c r="B8" s="109">
        <v>514</v>
      </c>
      <c r="C8" s="110" t="s">
        <v>21</v>
      </c>
      <c r="D8" s="111">
        <v>66000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66000</v>
      </c>
      <c r="P8" s="112">
        <f>(O8/P$27)</f>
        <v>45.081967213114751</v>
      </c>
      <c r="Q8" s="113"/>
    </row>
    <row r="9" spans="1:134">
      <c r="A9" s="108"/>
      <c r="B9" s="109">
        <v>518</v>
      </c>
      <c r="C9" s="110" t="s">
        <v>23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31857</v>
      </c>
      <c r="N9" s="111">
        <v>0</v>
      </c>
      <c r="O9" s="111">
        <f t="shared" si="0"/>
        <v>31857</v>
      </c>
      <c r="P9" s="112">
        <f>(O9/P$27)</f>
        <v>21.760245901639344</v>
      </c>
      <c r="Q9" s="113"/>
    </row>
    <row r="10" spans="1:134" ht="15.75">
      <c r="A10" s="114" t="s">
        <v>25</v>
      </c>
      <c r="B10" s="115"/>
      <c r="C10" s="116"/>
      <c r="D10" s="117">
        <f>SUM(D11:D12)</f>
        <v>41503</v>
      </c>
      <c r="E10" s="117">
        <f>SUM(E11:E12)</f>
        <v>0</v>
      </c>
      <c r="F10" s="117">
        <f>SUM(F11:F12)</f>
        <v>0</v>
      </c>
      <c r="G10" s="117">
        <f>SUM(G11:G12)</f>
        <v>0</v>
      </c>
      <c r="H10" s="117">
        <f>SUM(H11:H12)</f>
        <v>0</v>
      </c>
      <c r="I10" s="117">
        <f>SUM(I11:I12)</f>
        <v>0</v>
      </c>
      <c r="J10" s="117">
        <f>SUM(J11:J12)</f>
        <v>0</v>
      </c>
      <c r="K10" s="117">
        <f>SUM(K11:K12)</f>
        <v>0</v>
      </c>
      <c r="L10" s="117">
        <f>SUM(L11:L12)</f>
        <v>0</v>
      </c>
      <c r="M10" s="117">
        <f>SUM(M11:M12)</f>
        <v>0</v>
      </c>
      <c r="N10" s="117">
        <f>SUM(N11:N12)</f>
        <v>0</v>
      </c>
      <c r="O10" s="118">
        <f>SUM(D10:N10)</f>
        <v>41503</v>
      </c>
      <c r="P10" s="119">
        <f>(O10/P$27)</f>
        <v>28.349043715846996</v>
      </c>
      <c r="Q10" s="120"/>
    </row>
    <row r="11" spans="1:134">
      <c r="A11" s="108"/>
      <c r="B11" s="109">
        <v>524</v>
      </c>
      <c r="C11" s="110" t="s">
        <v>49</v>
      </c>
      <c r="D11" s="111">
        <v>27424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:O12" si="1">SUM(D11:N11)</f>
        <v>27424</v>
      </c>
      <c r="P11" s="112">
        <f>(O11/P$27)</f>
        <v>18.73224043715847</v>
      </c>
      <c r="Q11" s="113"/>
    </row>
    <row r="12" spans="1:134">
      <c r="A12" s="108"/>
      <c r="B12" s="109">
        <v>525</v>
      </c>
      <c r="C12" s="110" t="s">
        <v>54</v>
      </c>
      <c r="D12" s="111">
        <v>14079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14079</v>
      </c>
      <c r="P12" s="112">
        <f>(O12/P$27)</f>
        <v>9.6168032786885238</v>
      </c>
      <c r="Q12" s="113"/>
    </row>
    <row r="13" spans="1:134" ht="15.75">
      <c r="A13" s="114" t="s">
        <v>30</v>
      </c>
      <c r="B13" s="115"/>
      <c r="C13" s="116"/>
      <c r="D13" s="117">
        <f>SUM(D14:D15)</f>
        <v>216033</v>
      </c>
      <c r="E13" s="117">
        <f>SUM(E14:E15)</f>
        <v>0</v>
      </c>
      <c r="F13" s="117">
        <f>SUM(F14:F15)</f>
        <v>0</v>
      </c>
      <c r="G13" s="117">
        <f>SUM(G14:G15)</f>
        <v>0</v>
      </c>
      <c r="H13" s="117">
        <f>SUM(H14:H15)</f>
        <v>0</v>
      </c>
      <c r="I13" s="117">
        <f>SUM(I14:I15)</f>
        <v>0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2144701</v>
      </c>
      <c r="O13" s="117">
        <f t="shared" ref="O13:O22" si="2">SUM(D13:N13)</f>
        <v>2360734</v>
      </c>
      <c r="P13" s="119">
        <f>(O13/P$27)</f>
        <v>1612.5232240437158</v>
      </c>
      <c r="Q13" s="120"/>
    </row>
    <row r="14" spans="1:134">
      <c r="A14" s="108"/>
      <c r="B14" s="109">
        <v>541</v>
      </c>
      <c r="C14" s="110" t="s">
        <v>31</v>
      </c>
      <c r="D14" s="111">
        <v>216033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216033</v>
      </c>
      <c r="P14" s="112">
        <f>(O14/P$27)</f>
        <v>147.56352459016392</v>
      </c>
      <c r="Q14" s="113"/>
    </row>
    <row r="15" spans="1:134">
      <c r="A15" s="108"/>
      <c r="B15" s="109">
        <v>542</v>
      </c>
      <c r="C15" s="110" t="s">
        <v>32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2144701</v>
      </c>
      <c r="O15" s="111">
        <f t="shared" si="2"/>
        <v>2144701</v>
      </c>
      <c r="P15" s="112">
        <f>(O15/P$27)</f>
        <v>1464.9596994535518</v>
      </c>
      <c r="Q15" s="113"/>
    </row>
    <row r="16" spans="1:134" ht="15.75">
      <c r="A16" s="114" t="s">
        <v>33</v>
      </c>
      <c r="B16" s="115"/>
      <c r="C16" s="116"/>
      <c r="D16" s="117">
        <f>SUM(D17:D17)</f>
        <v>51531</v>
      </c>
      <c r="E16" s="117">
        <f>SUM(E17:E17)</f>
        <v>85223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 t="shared" si="2"/>
        <v>136754</v>
      </c>
      <c r="P16" s="119">
        <f>(O16/P$27)</f>
        <v>93.411202185792348</v>
      </c>
      <c r="Q16" s="120"/>
    </row>
    <row r="17" spans="1:120">
      <c r="A17" s="121"/>
      <c r="B17" s="122">
        <v>559</v>
      </c>
      <c r="C17" s="123" t="s">
        <v>34</v>
      </c>
      <c r="D17" s="111">
        <v>51531</v>
      </c>
      <c r="E17" s="111">
        <v>85223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136754</v>
      </c>
      <c r="P17" s="112">
        <f>(O17/P$27)</f>
        <v>93.411202185792348</v>
      </c>
      <c r="Q17" s="113"/>
    </row>
    <row r="18" spans="1:120" ht="15.75">
      <c r="A18" s="114" t="s">
        <v>35</v>
      </c>
      <c r="B18" s="115"/>
      <c r="C18" s="116"/>
      <c r="D18" s="117">
        <f>SUM(D19:D19)</f>
        <v>9916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31368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41284</v>
      </c>
      <c r="P18" s="119">
        <f>(O18/P$27)</f>
        <v>28.199453551912569</v>
      </c>
      <c r="Q18" s="120"/>
    </row>
    <row r="19" spans="1:120">
      <c r="A19" s="108"/>
      <c r="B19" s="109">
        <v>569</v>
      </c>
      <c r="C19" s="110" t="s">
        <v>36</v>
      </c>
      <c r="D19" s="111">
        <v>9916</v>
      </c>
      <c r="E19" s="111">
        <v>0</v>
      </c>
      <c r="F19" s="111">
        <v>0</v>
      </c>
      <c r="G19" s="111">
        <v>0</v>
      </c>
      <c r="H19" s="111">
        <v>0</v>
      </c>
      <c r="I19" s="111">
        <v>31368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41284</v>
      </c>
      <c r="P19" s="112">
        <f>(O19/P$27)</f>
        <v>28.199453551912569</v>
      </c>
      <c r="Q19" s="113"/>
    </row>
    <row r="20" spans="1:120" ht="15.75">
      <c r="A20" s="114" t="s">
        <v>37</v>
      </c>
      <c r="B20" s="115"/>
      <c r="C20" s="116"/>
      <c r="D20" s="117">
        <f>SUM(D21:D22)</f>
        <v>51990</v>
      </c>
      <c r="E20" s="117">
        <f>SUM(E21:E22)</f>
        <v>0</v>
      </c>
      <c r="F20" s="117">
        <f>SUM(F21:F22)</f>
        <v>0</v>
      </c>
      <c r="G20" s="117">
        <f>SUM(G21:G22)</f>
        <v>0</v>
      </c>
      <c r="H20" s="117">
        <f>SUM(H21:H22)</f>
        <v>0</v>
      </c>
      <c r="I20" s="117">
        <f>SUM(I21:I22)</f>
        <v>0</v>
      </c>
      <c r="J20" s="117">
        <f>SUM(J21:J22)</f>
        <v>0</v>
      </c>
      <c r="K20" s="117">
        <f>SUM(K21:K22)</f>
        <v>0</v>
      </c>
      <c r="L20" s="117">
        <f>SUM(L21:L22)</f>
        <v>0</v>
      </c>
      <c r="M20" s="117">
        <f>SUM(M21:M22)</f>
        <v>0</v>
      </c>
      <c r="N20" s="117">
        <f>SUM(N21:N22)</f>
        <v>0</v>
      </c>
      <c r="O20" s="117">
        <f>SUM(D20:N20)</f>
        <v>51990</v>
      </c>
      <c r="P20" s="119">
        <f>(O20/P$27)</f>
        <v>35.51229508196721</v>
      </c>
      <c r="Q20" s="113"/>
    </row>
    <row r="21" spans="1:120">
      <c r="A21" s="108"/>
      <c r="B21" s="109">
        <v>572</v>
      </c>
      <c r="C21" s="110" t="s">
        <v>38</v>
      </c>
      <c r="D21" s="111">
        <v>43886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43886</v>
      </c>
      <c r="P21" s="112">
        <f>(O21/P$27)</f>
        <v>29.976775956284154</v>
      </c>
      <c r="Q21" s="113"/>
    </row>
    <row r="22" spans="1:120">
      <c r="A22" s="108"/>
      <c r="B22" s="109">
        <v>573</v>
      </c>
      <c r="C22" s="110" t="s">
        <v>74</v>
      </c>
      <c r="D22" s="111">
        <v>8104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8104</v>
      </c>
      <c r="P22" s="112">
        <f>(O22/P$27)</f>
        <v>5.5355191256830603</v>
      </c>
      <c r="Q22" s="113"/>
    </row>
    <row r="23" spans="1:120" ht="15.75">
      <c r="A23" s="114" t="s">
        <v>41</v>
      </c>
      <c r="B23" s="115"/>
      <c r="C23" s="116"/>
      <c r="D23" s="117">
        <f>SUM(D24:D24)</f>
        <v>79864</v>
      </c>
      <c r="E23" s="117">
        <f>SUM(E24:E24)</f>
        <v>0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>SUM(D23:N23)</f>
        <v>79864</v>
      </c>
      <c r="P23" s="119">
        <f>(O23/P$27)</f>
        <v>54.551912568306008</v>
      </c>
      <c r="Q23" s="113"/>
    </row>
    <row r="24" spans="1:120" ht="15.75" thickBot="1">
      <c r="A24" s="108"/>
      <c r="B24" s="109">
        <v>581</v>
      </c>
      <c r="C24" s="110" t="s">
        <v>93</v>
      </c>
      <c r="D24" s="111">
        <v>79864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>SUM(D24:N24)</f>
        <v>79864</v>
      </c>
      <c r="P24" s="112">
        <f>(O24/P$27)</f>
        <v>54.551912568306008</v>
      </c>
      <c r="Q24" s="113"/>
    </row>
    <row r="25" spans="1:120" ht="16.5" thickBot="1">
      <c r="A25" s="124" t="s">
        <v>10</v>
      </c>
      <c r="B25" s="125"/>
      <c r="C25" s="126"/>
      <c r="D25" s="127">
        <f>SUM(D5,D10,D13,D16,D18,D20,D23)</f>
        <v>945594</v>
      </c>
      <c r="E25" s="127">
        <f t="shared" ref="E25:N25" si="3">SUM(E5,E10,E13,E16,E18,E20,E23)</f>
        <v>100848</v>
      </c>
      <c r="F25" s="127">
        <f t="shared" si="3"/>
        <v>0</v>
      </c>
      <c r="G25" s="127">
        <f t="shared" si="3"/>
        <v>0</v>
      </c>
      <c r="H25" s="127">
        <f t="shared" si="3"/>
        <v>0</v>
      </c>
      <c r="I25" s="127">
        <f t="shared" si="3"/>
        <v>31368</v>
      </c>
      <c r="J25" s="127">
        <f t="shared" si="3"/>
        <v>0</v>
      </c>
      <c r="K25" s="127">
        <f t="shared" si="3"/>
        <v>0</v>
      </c>
      <c r="L25" s="127">
        <f t="shared" si="3"/>
        <v>0</v>
      </c>
      <c r="M25" s="127">
        <f t="shared" si="3"/>
        <v>31857</v>
      </c>
      <c r="N25" s="127">
        <f t="shared" si="3"/>
        <v>2144701</v>
      </c>
      <c r="O25" s="127">
        <f>SUM(D25:N25)</f>
        <v>3254368</v>
      </c>
      <c r="P25" s="128">
        <f>(O25/P$27)</f>
        <v>2222.9289617486338</v>
      </c>
      <c r="Q25" s="106"/>
      <c r="R25" s="129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</row>
    <row r="26" spans="1:120">
      <c r="A26" s="130"/>
      <c r="B26" s="131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3"/>
    </row>
    <row r="27" spans="1:120">
      <c r="A27" s="134"/>
      <c r="B27" s="135"/>
      <c r="C27" s="135"/>
      <c r="D27" s="136"/>
      <c r="E27" s="136"/>
      <c r="F27" s="136"/>
      <c r="G27" s="136"/>
      <c r="H27" s="136"/>
      <c r="I27" s="136"/>
      <c r="J27" s="136"/>
      <c r="K27" s="136"/>
      <c r="L27" s="136"/>
      <c r="M27" s="139" t="s">
        <v>97</v>
      </c>
      <c r="N27" s="139"/>
      <c r="O27" s="139"/>
      <c r="P27" s="137">
        <v>1464</v>
      </c>
    </row>
    <row r="28" spans="1:120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  <row r="29" spans="1:120" ht="15.75" customHeight="1" thickBot="1">
      <c r="A29" s="143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5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348877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104581</v>
      </c>
      <c r="L5" s="59">
        <f t="shared" si="0"/>
        <v>0</v>
      </c>
      <c r="M5" s="59">
        <f t="shared" si="0"/>
        <v>0</v>
      </c>
      <c r="N5" s="60">
        <f t="shared" ref="N5:N13" si="1">SUM(D5:M5)</f>
        <v>453458</v>
      </c>
      <c r="O5" s="61">
        <f t="shared" ref="O5:O26" si="2">(N5/O$28)</f>
        <v>334.40855457227138</v>
      </c>
      <c r="P5" s="62"/>
    </row>
    <row r="6" spans="1:133">
      <c r="A6" s="64"/>
      <c r="B6" s="65">
        <v>511</v>
      </c>
      <c r="C6" s="66" t="s">
        <v>19</v>
      </c>
      <c r="D6" s="67">
        <v>15906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15906</v>
      </c>
      <c r="O6" s="68">
        <f t="shared" si="2"/>
        <v>11.730088495575222</v>
      </c>
      <c r="P6" s="69"/>
    </row>
    <row r="7" spans="1:133">
      <c r="A7" s="64"/>
      <c r="B7" s="65">
        <v>513</v>
      </c>
      <c r="C7" s="66" t="s">
        <v>20</v>
      </c>
      <c r="D7" s="67">
        <v>268285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268285</v>
      </c>
      <c r="O7" s="68">
        <f t="shared" si="2"/>
        <v>197.85029498525074</v>
      </c>
      <c r="P7" s="69"/>
    </row>
    <row r="8" spans="1:133">
      <c r="A8" s="64"/>
      <c r="B8" s="65">
        <v>514</v>
      </c>
      <c r="C8" s="66" t="s">
        <v>21</v>
      </c>
      <c r="D8" s="67">
        <v>42000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42000</v>
      </c>
      <c r="O8" s="68">
        <f t="shared" si="2"/>
        <v>30.973451327433629</v>
      </c>
      <c r="P8" s="69"/>
    </row>
    <row r="9" spans="1:133">
      <c r="A9" s="64"/>
      <c r="B9" s="65">
        <v>515</v>
      </c>
      <c r="C9" s="66" t="s">
        <v>22</v>
      </c>
      <c r="D9" s="67">
        <v>22686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22686</v>
      </c>
      <c r="O9" s="68">
        <f t="shared" si="2"/>
        <v>16.73008849557522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104581</v>
      </c>
      <c r="L10" s="67">
        <v>0</v>
      </c>
      <c r="M10" s="67">
        <v>0</v>
      </c>
      <c r="N10" s="67">
        <f t="shared" si="1"/>
        <v>104581</v>
      </c>
      <c r="O10" s="68">
        <f t="shared" si="2"/>
        <v>77.124631268436573</v>
      </c>
      <c r="P10" s="69"/>
    </row>
    <row r="11" spans="1:133" ht="15.75">
      <c r="A11" s="70" t="s">
        <v>25</v>
      </c>
      <c r="B11" s="71"/>
      <c r="C11" s="72"/>
      <c r="D11" s="73">
        <f t="shared" ref="D11:M11" si="3">SUM(D12:D13)</f>
        <v>36713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36713</v>
      </c>
      <c r="O11" s="75">
        <f t="shared" si="2"/>
        <v>27.07448377581121</v>
      </c>
      <c r="P11" s="76"/>
    </row>
    <row r="12" spans="1:133">
      <c r="A12" s="64"/>
      <c r="B12" s="65">
        <v>524</v>
      </c>
      <c r="C12" s="66" t="s">
        <v>49</v>
      </c>
      <c r="D12" s="67">
        <v>28275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28275</v>
      </c>
      <c r="O12" s="68">
        <f t="shared" si="2"/>
        <v>20.851769911504423</v>
      </c>
      <c r="P12" s="69"/>
    </row>
    <row r="13" spans="1:133">
      <c r="A13" s="64"/>
      <c r="B13" s="65">
        <v>525</v>
      </c>
      <c r="C13" s="66" t="s">
        <v>64</v>
      </c>
      <c r="D13" s="67">
        <v>8438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8438</v>
      </c>
      <c r="O13" s="68">
        <f t="shared" si="2"/>
        <v>6.222713864306785</v>
      </c>
      <c r="P13" s="69"/>
    </row>
    <row r="14" spans="1:133" ht="15.75">
      <c r="A14" s="70" t="s">
        <v>30</v>
      </c>
      <c r="B14" s="71"/>
      <c r="C14" s="72"/>
      <c r="D14" s="73">
        <f t="shared" ref="D14:M14" si="4">SUM(D15:D16)</f>
        <v>396743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0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985315</v>
      </c>
      <c r="N14" s="73">
        <f t="shared" ref="N14:N19" si="5">SUM(D14:M14)</f>
        <v>1382058</v>
      </c>
      <c r="O14" s="75">
        <f t="shared" si="2"/>
        <v>1019.2168141592921</v>
      </c>
      <c r="P14" s="76"/>
    </row>
    <row r="15" spans="1:133">
      <c r="A15" s="64"/>
      <c r="B15" s="65">
        <v>541</v>
      </c>
      <c r="C15" s="66" t="s">
        <v>65</v>
      </c>
      <c r="D15" s="67">
        <v>396743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5"/>
        <v>396743</v>
      </c>
      <c r="O15" s="68">
        <f t="shared" si="2"/>
        <v>292.58333333333331</v>
      </c>
      <c r="P15" s="69"/>
    </row>
    <row r="16" spans="1:133">
      <c r="A16" s="64"/>
      <c r="B16" s="65">
        <v>542</v>
      </c>
      <c r="C16" s="66" t="s">
        <v>32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985315</v>
      </c>
      <c r="N16" s="67">
        <f t="shared" si="5"/>
        <v>985315</v>
      </c>
      <c r="O16" s="68">
        <f t="shared" si="2"/>
        <v>726.63348082595871</v>
      </c>
      <c r="P16" s="69"/>
    </row>
    <row r="17" spans="1:119" ht="15.75">
      <c r="A17" s="70" t="s">
        <v>33</v>
      </c>
      <c r="B17" s="71"/>
      <c r="C17" s="72"/>
      <c r="D17" s="73">
        <f t="shared" ref="D17:M17" si="6">SUM(D18:D18)</f>
        <v>94813</v>
      </c>
      <c r="E17" s="73">
        <f t="shared" si="6"/>
        <v>39966</v>
      </c>
      <c r="F17" s="73">
        <f t="shared" si="6"/>
        <v>0</v>
      </c>
      <c r="G17" s="73">
        <f t="shared" si="6"/>
        <v>0</v>
      </c>
      <c r="H17" s="73">
        <f t="shared" si="6"/>
        <v>0</v>
      </c>
      <c r="I17" s="73">
        <f t="shared" si="6"/>
        <v>0</v>
      </c>
      <c r="J17" s="73">
        <f t="shared" si="6"/>
        <v>0</v>
      </c>
      <c r="K17" s="73">
        <f t="shared" si="6"/>
        <v>0</v>
      </c>
      <c r="L17" s="73">
        <f t="shared" si="6"/>
        <v>0</v>
      </c>
      <c r="M17" s="73">
        <f t="shared" si="6"/>
        <v>0</v>
      </c>
      <c r="N17" s="73">
        <f t="shared" si="5"/>
        <v>134779</v>
      </c>
      <c r="O17" s="75">
        <f t="shared" si="2"/>
        <v>99.394542772861357</v>
      </c>
      <c r="P17" s="76"/>
    </row>
    <row r="18" spans="1:119">
      <c r="A18" s="64"/>
      <c r="B18" s="65">
        <v>559</v>
      </c>
      <c r="C18" s="66" t="s">
        <v>34</v>
      </c>
      <c r="D18" s="67">
        <v>94813</v>
      </c>
      <c r="E18" s="67">
        <v>39966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5"/>
        <v>134779</v>
      </c>
      <c r="O18" s="68">
        <f t="shared" si="2"/>
        <v>99.394542772861357</v>
      </c>
      <c r="P18" s="69"/>
    </row>
    <row r="19" spans="1:119" ht="15.75">
      <c r="A19" s="70" t="s">
        <v>35</v>
      </c>
      <c r="B19" s="71"/>
      <c r="C19" s="72"/>
      <c r="D19" s="73">
        <f t="shared" ref="D19:M19" si="7">SUM(D20:D20)</f>
        <v>4228</v>
      </c>
      <c r="E19" s="73">
        <f t="shared" si="7"/>
        <v>0</v>
      </c>
      <c r="F19" s="73">
        <f t="shared" si="7"/>
        <v>0</v>
      </c>
      <c r="G19" s="73">
        <f t="shared" si="7"/>
        <v>0</v>
      </c>
      <c r="H19" s="73">
        <f t="shared" si="7"/>
        <v>0</v>
      </c>
      <c r="I19" s="73">
        <f t="shared" si="7"/>
        <v>16062</v>
      </c>
      <c r="J19" s="73">
        <f t="shared" si="7"/>
        <v>0</v>
      </c>
      <c r="K19" s="73">
        <f t="shared" si="7"/>
        <v>0</v>
      </c>
      <c r="L19" s="73">
        <f t="shared" si="7"/>
        <v>0</v>
      </c>
      <c r="M19" s="73">
        <f t="shared" si="7"/>
        <v>0</v>
      </c>
      <c r="N19" s="73">
        <f t="shared" si="5"/>
        <v>20290</v>
      </c>
      <c r="O19" s="75">
        <f t="shared" si="2"/>
        <v>14.963126843657816</v>
      </c>
      <c r="P19" s="76"/>
    </row>
    <row r="20" spans="1:119">
      <c r="A20" s="64"/>
      <c r="B20" s="65">
        <v>569</v>
      </c>
      <c r="C20" s="66" t="s">
        <v>36</v>
      </c>
      <c r="D20" s="67">
        <v>4228</v>
      </c>
      <c r="E20" s="67">
        <v>0</v>
      </c>
      <c r="F20" s="67">
        <v>0</v>
      </c>
      <c r="G20" s="67">
        <v>0</v>
      </c>
      <c r="H20" s="67">
        <v>0</v>
      </c>
      <c r="I20" s="67">
        <v>16062</v>
      </c>
      <c r="J20" s="67">
        <v>0</v>
      </c>
      <c r="K20" s="67">
        <v>0</v>
      </c>
      <c r="L20" s="67">
        <v>0</v>
      </c>
      <c r="M20" s="67">
        <v>0</v>
      </c>
      <c r="N20" s="67">
        <f t="shared" ref="N20:N26" si="8">SUM(D20:M20)</f>
        <v>20290</v>
      </c>
      <c r="O20" s="68">
        <f t="shared" si="2"/>
        <v>14.963126843657816</v>
      </c>
      <c r="P20" s="69"/>
    </row>
    <row r="21" spans="1:119" ht="15.75">
      <c r="A21" s="70" t="s">
        <v>37</v>
      </c>
      <c r="B21" s="71"/>
      <c r="C21" s="72"/>
      <c r="D21" s="73">
        <f t="shared" ref="D21:M21" si="9">SUM(D22:D23)</f>
        <v>32065</v>
      </c>
      <c r="E21" s="73">
        <f t="shared" si="9"/>
        <v>0</v>
      </c>
      <c r="F21" s="73">
        <f t="shared" si="9"/>
        <v>0</v>
      </c>
      <c r="G21" s="73">
        <f t="shared" si="9"/>
        <v>0</v>
      </c>
      <c r="H21" s="73">
        <f t="shared" si="9"/>
        <v>0</v>
      </c>
      <c r="I21" s="73">
        <f t="shared" si="9"/>
        <v>0</v>
      </c>
      <c r="J21" s="73">
        <f t="shared" si="9"/>
        <v>0</v>
      </c>
      <c r="K21" s="73">
        <f t="shared" si="9"/>
        <v>0</v>
      </c>
      <c r="L21" s="73">
        <f t="shared" si="9"/>
        <v>0</v>
      </c>
      <c r="M21" s="73">
        <f t="shared" si="9"/>
        <v>0</v>
      </c>
      <c r="N21" s="73">
        <f t="shared" si="8"/>
        <v>32065</v>
      </c>
      <c r="O21" s="75">
        <f t="shared" si="2"/>
        <v>23.646755162241888</v>
      </c>
      <c r="P21" s="69"/>
    </row>
    <row r="22" spans="1:119">
      <c r="A22" s="64"/>
      <c r="B22" s="65">
        <v>572</v>
      </c>
      <c r="C22" s="66" t="s">
        <v>66</v>
      </c>
      <c r="D22" s="67">
        <v>24061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8"/>
        <v>24061</v>
      </c>
      <c r="O22" s="68">
        <f t="shared" si="2"/>
        <v>17.744100294985252</v>
      </c>
      <c r="P22" s="69"/>
    </row>
    <row r="23" spans="1:119">
      <c r="A23" s="64"/>
      <c r="B23" s="65">
        <v>579</v>
      </c>
      <c r="C23" s="66" t="s">
        <v>50</v>
      </c>
      <c r="D23" s="67">
        <v>8004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8"/>
        <v>8004</v>
      </c>
      <c r="O23" s="68">
        <f t="shared" si="2"/>
        <v>5.9026548672566372</v>
      </c>
      <c r="P23" s="69"/>
    </row>
    <row r="24" spans="1:119" ht="15.75">
      <c r="A24" s="70" t="s">
        <v>67</v>
      </c>
      <c r="B24" s="71"/>
      <c r="C24" s="72"/>
      <c r="D24" s="73">
        <f t="shared" ref="D24:M24" si="10">SUM(D25:D25)</f>
        <v>3702</v>
      </c>
      <c r="E24" s="73">
        <f t="shared" si="10"/>
        <v>0</v>
      </c>
      <c r="F24" s="73">
        <f t="shared" si="10"/>
        <v>0</v>
      </c>
      <c r="G24" s="73">
        <f t="shared" si="10"/>
        <v>0</v>
      </c>
      <c r="H24" s="73">
        <f t="shared" si="10"/>
        <v>0</v>
      </c>
      <c r="I24" s="73">
        <f t="shared" si="10"/>
        <v>0</v>
      </c>
      <c r="J24" s="73">
        <f t="shared" si="10"/>
        <v>0</v>
      </c>
      <c r="K24" s="73">
        <f t="shared" si="10"/>
        <v>0</v>
      </c>
      <c r="L24" s="73">
        <f t="shared" si="10"/>
        <v>0</v>
      </c>
      <c r="M24" s="73">
        <f t="shared" si="10"/>
        <v>0</v>
      </c>
      <c r="N24" s="73">
        <f t="shared" si="8"/>
        <v>3702</v>
      </c>
      <c r="O24" s="75">
        <f t="shared" si="2"/>
        <v>2.7300884955752212</v>
      </c>
      <c r="P24" s="69"/>
    </row>
    <row r="25" spans="1:119" ht="15.75" thickBot="1">
      <c r="A25" s="64"/>
      <c r="B25" s="65">
        <v>581</v>
      </c>
      <c r="C25" s="66" t="s">
        <v>68</v>
      </c>
      <c r="D25" s="67">
        <v>3702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8"/>
        <v>3702</v>
      </c>
      <c r="O25" s="68">
        <f t="shared" si="2"/>
        <v>2.7300884955752212</v>
      </c>
      <c r="P25" s="69"/>
    </row>
    <row r="26" spans="1:119" ht="16.5" thickBot="1">
      <c r="A26" s="77" t="s">
        <v>10</v>
      </c>
      <c r="B26" s="78"/>
      <c r="C26" s="79"/>
      <c r="D26" s="80">
        <f>SUM(D5,D11,D14,D17,D19,D21,D24)</f>
        <v>917141</v>
      </c>
      <c r="E26" s="80">
        <f t="shared" ref="E26:M26" si="11">SUM(E5,E11,E14,E17,E19,E21,E24)</f>
        <v>39966</v>
      </c>
      <c r="F26" s="80">
        <f t="shared" si="11"/>
        <v>0</v>
      </c>
      <c r="G26" s="80">
        <f t="shared" si="11"/>
        <v>0</v>
      </c>
      <c r="H26" s="80">
        <f t="shared" si="11"/>
        <v>0</v>
      </c>
      <c r="I26" s="80">
        <f t="shared" si="11"/>
        <v>16062</v>
      </c>
      <c r="J26" s="80">
        <f t="shared" si="11"/>
        <v>0</v>
      </c>
      <c r="K26" s="80">
        <f t="shared" si="11"/>
        <v>104581</v>
      </c>
      <c r="L26" s="80">
        <f t="shared" si="11"/>
        <v>0</v>
      </c>
      <c r="M26" s="80">
        <f t="shared" si="11"/>
        <v>985315</v>
      </c>
      <c r="N26" s="80">
        <f t="shared" si="8"/>
        <v>2063065</v>
      </c>
      <c r="O26" s="81">
        <f t="shared" si="2"/>
        <v>1521.434365781711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77" t="s">
        <v>69</v>
      </c>
      <c r="M28" s="177"/>
      <c r="N28" s="177"/>
      <c r="O28" s="91">
        <v>1356</v>
      </c>
    </row>
    <row r="29" spans="1:119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  <row r="30" spans="1:119" ht="15.75" customHeight="1" thickBot="1">
      <c r="A30" s="181" t="s">
        <v>47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304512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108578</v>
      </c>
      <c r="L5" s="26">
        <f t="shared" si="0"/>
        <v>0</v>
      </c>
      <c r="M5" s="26">
        <f t="shared" si="0"/>
        <v>0</v>
      </c>
      <c r="N5" s="27">
        <f t="shared" ref="N5:N15" si="1">SUM(D5:M5)</f>
        <v>413090</v>
      </c>
      <c r="O5" s="32">
        <f t="shared" ref="O5:O28" si="2">(N5/O$30)</f>
        <v>309.19910179640721</v>
      </c>
      <c r="P5" s="6"/>
    </row>
    <row r="6" spans="1:133">
      <c r="A6" s="12"/>
      <c r="B6" s="44">
        <v>511</v>
      </c>
      <c r="C6" s="20" t="s">
        <v>19</v>
      </c>
      <c r="D6" s="46">
        <v>25533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25533</v>
      </c>
      <c r="O6" s="47">
        <f t="shared" si="2"/>
        <v>19.111526946107784</v>
      </c>
      <c r="P6" s="9"/>
    </row>
    <row r="7" spans="1:133">
      <c r="A7" s="12"/>
      <c r="B7" s="44">
        <v>513</v>
      </c>
      <c r="C7" s="20" t="s">
        <v>20</v>
      </c>
      <c r="D7" s="46">
        <v>232290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232290</v>
      </c>
      <c r="O7" s="47">
        <f t="shared" si="2"/>
        <v>173.86976047904193</v>
      </c>
      <c r="P7" s="9"/>
    </row>
    <row r="8" spans="1:133">
      <c r="A8" s="12"/>
      <c r="B8" s="44">
        <v>514</v>
      </c>
      <c r="C8" s="20" t="s">
        <v>21</v>
      </c>
      <c r="D8" s="46">
        <v>42000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42000</v>
      </c>
      <c r="O8" s="47">
        <f t="shared" si="2"/>
        <v>31.437125748502993</v>
      </c>
      <c r="P8" s="9"/>
    </row>
    <row r="9" spans="1:133">
      <c r="A9" s="12"/>
      <c r="B9" s="44">
        <v>515</v>
      </c>
      <c r="C9" s="20" t="s">
        <v>22</v>
      </c>
      <c r="D9" s="46">
        <v>4689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4689</v>
      </c>
      <c r="O9" s="47">
        <f t="shared" si="2"/>
        <v>3.5097305389221556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108578</v>
      </c>
      <c r="L10" s="46">
        <v>0</v>
      </c>
      <c r="M10" s="46">
        <v>0</v>
      </c>
      <c r="N10" s="46">
        <f t="shared" si="1"/>
        <v>108578</v>
      </c>
      <c r="O10" s="47">
        <f t="shared" si="2"/>
        <v>81.27095808383234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19703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19703</v>
      </c>
      <c r="O11" s="43">
        <f t="shared" si="2"/>
        <v>14.747754491017965</v>
      </c>
      <c r="P11" s="10"/>
    </row>
    <row r="12" spans="1:133">
      <c r="A12" s="12"/>
      <c r="B12" s="44">
        <v>524</v>
      </c>
      <c r="C12" s="20" t="s">
        <v>49</v>
      </c>
      <c r="D12" s="46">
        <v>19445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19445</v>
      </c>
      <c r="O12" s="47">
        <f t="shared" si="2"/>
        <v>14.554640718562874</v>
      </c>
      <c r="P12" s="9"/>
    </row>
    <row r="13" spans="1:133">
      <c r="A13" s="12"/>
      <c r="B13" s="44">
        <v>525</v>
      </c>
      <c r="C13" s="20" t="s">
        <v>54</v>
      </c>
      <c r="D13" s="46">
        <v>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258</v>
      </c>
      <c r="O13" s="47">
        <f t="shared" si="2"/>
        <v>0.19311377245508982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17837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17837</v>
      </c>
      <c r="O14" s="43">
        <f t="shared" si="2"/>
        <v>13.351047904191617</v>
      </c>
      <c r="P14" s="10"/>
    </row>
    <row r="15" spans="1:133">
      <c r="A15" s="12"/>
      <c r="B15" s="44">
        <v>539</v>
      </c>
      <c r="C15" s="20" t="s">
        <v>61</v>
      </c>
      <c r="D15" s="46">
        <v>17837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17837</v>
      </c>
      <c r="O15" s="47">
        <f t="shared" si="2"/>
        <v>13.351047904191617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SUM(D17:D18)</f>
        <v>414954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929283</v>
      </c>
      <c r="N16" s="31">
        <f t="shared" ref="N16:N21" si="6">SUM(D16:M16)</f>
        <v>1344237</v>
      </c>
      <c r="O16" s="43">
        <f t="shared" si="2"/>
        <v>1006.1654191616766</v>
      </c>
      <c r="P16" s="10"/>
    </row>
    <row r="17" spans="1:119">
      <c r="A17" s="12"/>
      <c r="B17" s="44">
        <v>541</v>
      </c>
      <c r="C17" s="20" t="s">
        <v>31</v>
      </c>
      <c r="D17" s="46">
        <v>414954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414954</v>
      </c>
      <c r="O17" s="47">
        <f t="shared" si="2"/>
        <v>310.5943113772455</v>
      </c>
      <c r="P17" s="9"/>
    </row>
    <row r="18" spans="1:119">
      <c r="A18" s="12"/>
      <c r="B18" s="44">
        <v>542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929283</v>
      </c>
      <c r="N18" s="46">
        <f t="shared" si="6"/>
        <v>929283</v>
      </c>
      <c r="O18" s="47">
        <f t="shared" si="2"/>
        <v>695.57110778443109</v>
      </c>
      <c r="P18" s="9"/>
    </row>
    <row r="19" spans="1:119" ht="15.75">
      <c r="A19" s="28" t="s">
        <v>33</v>
      </c>
      <c r="B19" s="29"/>
      <c r="C19" s="30"/>
      <c r="D19" s="31">
        <f t="shared" ref="D19:M19" si="7">SUM(D20:D20)</f>
        <v>528329</v>
      </c>
      <c r="E19" s="31">
        <f t="shared" si="7"/>
        <v>29456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557785</v>
      </c>
      <c r="O19" s="43">
        <f t="shared" si="2"/>
        <v>417.50374251497004</v>
      </c>
      <c r="P19" s="10"/>
    </row>
    <row r="20" spans="1:119">
      <c r="A20" s="13"/>
      <c r="B20" s="45">
        <v>559</v>
      </c>
      <c r="C20" s="21" t="s">
        <v>34</v>
      </c>
      <c r="D20" s="46">
        <v>528329</v>
      </c>
      <c r="E20" s="46">
        <v>29456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557785</v>
      </c>
      <c r="O20" s="47">
        <f t="shared" si="2"/>
        <v>417.50374251497004</v>
      </c>
      <c r="P20" s="9"/>
    </row>
    <row r="21" spans="1:119" ht="15.75">
      <c r="A21" s="28" t="s">
        <v>35</v>
      </c>
      <c r="B21" s="29"/>
      <c r="C21" s="30"/>
      <c r="D21" s="31">
        <f t="shared" ref="D21:M21" si="8">SUM(D22:D22)</f>
        <v>4608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18671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23279</v>
      </c>
      <c r="O21" s="43">
        <f t="shared" si="2"/>
        <v>17.424401197604791</v>
      </c>
      <c r="P21" s="10"/>
    </row>
    <row r="22" spans="1:119">
      <c r="A22" s="12"/>
      <c r="B22" s="44">
        <v>569</v>
      </c>
      <c r="C22" s="20" t="s">
        <v>36</v>
      </c>
      <c r="D22" s="46">
        <v>4608</v>
      </c>
      <c r="E22" s="46">
        <v>0</v>
      </c>
      <c r="F22" s="46">
        <v>0</v>
      </c>
      <c r="G22" s="46">
        <v>0</v>
      </c>
      <c r="H22" s="46">
        <v>0</v>
      </c>
      <c r="I22" s="46">
        <v>18671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9">SUM(D22:M22)</f>
        <v>23279</v>
      </c>
      <c r="O22" s="47">
        <f t="shared" si="2"/>
        <v>17.424401197604791</v>
      </c>
      <c r="P22" s="9"/>
    </row>
    <row r="23" spans="1:119" ht="15.75">
      <c r="A23" s="28" t="s">
        <v>37</v>
      </c>
      <c r="B23" s="29"/>
      <c r="C23" s="30"/>
      <c r="D23" s="31">
        <f t="shared" ref="D23:M23" si="10">SUM(D24:D25)</f>
        <v>34998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9"/>
        <v>34998</v>
      </c>
      <c r="O23" s="43">
        <f t="shared" si="2"/>
        <v>26.196107784431138</v>
      </c>
      <c r="P23" s="9"/>
    </row>
    <row r="24" spans="1:119">
      <c r="A24" s="12"/>
      <c r="B24" s="44">
        <v>572</v>
      </c>
      <c r="C24" s="20" t="s">
        <v>38</v>
      </c>
      <c r="D24" s="46">
        <v>25094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25094</v>
      </c>
      <c r="O24" s="47">
        <f t="shared" si="2"/>
        <v>18.782934131736528</v>
      </c>
      <c r="P24" s="9"/>
    </row>
    <row r="25" spans="1:119">
      <c r="A25" s="12"/>
      <c r="B25" s="44">
        <v>579</v>
      </c>
      <c r="C25" s="20" t="s">
        <v>50</v>
      </c>
      <c r="D25" s="46">
        <v>9904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9904</v>
      </c>
      <c r="O25" s="47">
        <f t="shared" si="2"/>
        <v>7.4131736526946108</v>
      </c>
      <c r="P25" s="9"/>
    </row>
    <row r="26" spans="1:119" ht="15.75">
      <c r="A26" s="28" t="s">
        <v>41</v>
      </c>
      <c r="B26" s="29"/>
      <c r="C26" s="30"/>
      <c r="D26" s="31">
        <f t="shared" ref="D26:M26" si="11">SUM(D27:D27)</f>
        <v>2650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 t="shared" si="9"/>
        <v>2650</v>
      </c>
      <c r="O26" s="43">
        <f t="shared" si="2"/>
        <v>1.9835329341317365</v>
      </c>
      <c r="P26" s="9"/>
    </row>
    <row r="27" spans="1:119" ht="15.75" thickBot="1">
      <c r="A27" s="12"/>
      <c r="B27" s="44">
        <v>581</v>
      </c>
      <c r="C27" s="20" t="s">
        <v>40</v>
      </c>
      <c r="D27" s="46">
        <v>2650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2650</v>
      </c>
      <c r="O27" s="47">
        <f t="shared" si="2"/>
        <v>1.9835329341317365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2">SUM(D5,D11,D14,D16,D19,D21,D23,D26)</f>
        <v>1327591</v>
      </c>
      <c r="E28" s="15">
        <f t="shared" si="12"/>
        <v>29456</v>
      </c>
      <c r="F28" s="15">
        <f t="shared" si="12"/>
        <v>0</v>
      </c>
      <c r="G28" s="15">
        <f t="shared" si="12"/>
        <v>0</v>
      </c>
      <c r="H28" s="15">
        <f t="shared" si="12"/>
        <v>0</v>
      </c>
      <c r="I28" s="15">
        <f t="shared" si="12"/>
        <v>18671</v>
      </c>
      <c r="J28" s="15">
        <f t="shared" si="12"/>
        <v>0</v>
      </c>
      <c r="K28" s="15">
        <f t="shared" si="12"/>
        <v>108578</v>
      </c>
      <c r="L28" s="15">
        <f t="shared" si="12"/>
        <v>0</v>
      </c>
      <c r="M28" s="15">
        <f t="shared" si="12"/>
        <v>929283</v>
      </c>
      <c r="N28" s="15">
        <f t="shared" si="9"/>
        <v>2413579</v>
      </c>
      <c r="O28" s="37">
        <f t="shared" si="2"/>
        <v>1806.5711077844312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62</v>
      </c>
      <c r="M30" s="163"/>
      <c r="N30" s="163"/>
      <c r="O30" s="41">
        <v>1336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314253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3678</v>
      </c>
      <c r="L5" s="26">
        <f t="shared" si="0"/>
        <v>0</v>
      </c>
      <c r="M5" s="26">
        <f t="shared" si="0"/>
        <v>0</v>
      </c>
      <c r="N5" s="27">
        <f t="shared" ref="N5:N14" si="1">SUM(D5:M5)</f>
        <v>317931</v>
      </c>
      <c r="O5" s="32">
        <f t="shared" ref="O5:O28" si="2">(N5/O$30)</f>
        <v>237.97230538922156</v>
      </c>
      <c r="P5" s="6"/>
    </row>
    <row r="6" spans="1:133">
      <c r="A6" s="12"/>
      <c r="B6" s="44">
        <v>511</v>
      </c>
      <c r="C6" s="20" t="s">
        <v>19</v>
      </c>
      <c r="D6" s="46">
        <v>24773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24773</v>
      </c>
      <c r="O6" s="47">
        <f t="shared" si="2"/>
        <v>18.542664670658684</v>
      </c>
      <c r="P6" s="9"/>
    </row>
    <row r="7" spans="1:133">
      <c r="A7" s="12"/>
      <c r="B7" s="44">
        <v>513</v>
      </c>
      <c r="C7" s="20" t="s">
        <v>20</v>
      </c>
      <c r="D7" s="46">
        <v>243238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243238</v>
      </c>
      <c r="O7" s="47">
        <f t="shared" si="2"/>
        <v>182.06437125748502</v>
      </c>
      <c r="P7" s="9"/>
    </row>
    <row r="8" spans="1:133">
      <c r="A8" s="12"/>
      <c r="B8" s="44">
        <v>514</v>
      </c>
      <c r="C8" s="20" t="s">
        <v>21</v>
      </c>
      <c r="D8" s="46">
        <v>42000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42000</v>
      </c>
      <c r="O8" s="47">
        <f t="shared" si="2"/>
        <v>31.437125748502993</v>
      </c>
      <c r="P8" s="9"/>
    </row>
    <row r="9" spans="1:133">
      <c r="A9" s="12"/>
      <c r="B9" s="44">
        <v>515</v>
      </c>
      <c r="C9" s="20" t="s">
        <v>22</v>
      </c>
      <c r="D9" s="46">
        <v>4242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4242</v>
      </c>
      <c r="O9" s="47">
        <f t="shared" si="2"/>
        <v>3.1751497005988023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3678</v>
      </c>
      <c r="L10" s="46">
        <v>0</v>
      </c>
      <c r="M10" s="46">
        <v>0</v>
      </c>
      <c r="N10" s="46">
        <f t="shared" si="1"/>
        <v>3678</v>
      </c>
      <c r="O10" s="47">
        <f t="shared" si="2"/>
        <v>2.7529940119760479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SUM(D12:D12)</f>
        <v>946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946</v>
      </c>
      <c r="O11" s="43">
        <f t="shared" si="2"/>
        <v>0.70808383233532934</v>
      </c>
      <c r="P11" s="10"/>
    </row>
    <row r="12" spans="1:133">
      <c r="A12" s="12"/>
      <c r="B12" s="44">
        <v>525</v>
      </c>
      <c r="C12" s="20" t="s">
        <v>54</v>
      </c>
      <c r="D12" s="46">
        <v>946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946</v>
      </c>
      <c r="O12" s="47">
        <f t="shared" si="2"/>
        <v>0.70808383233532934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SUM(D14:D14)</f>
        <v>60000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60000</v>
      </c>
      <c r="O13" s="43">
        <f t="shared" si="2"/>
        <v>44.91017964071856</v>
      </c>
      <c r="P13" s="10"/>
    </row>
    <row r="14" spans="1:133">
      <c r="A14" s="12"/>
      <c r="B14" s="44">
        <v>535</v>
      </c>
      <c r="C14" s="20" t="s">
        <v>29</v>
      </c>
      <c r="D14" s="46">
        <v>60000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60000</v>
      </c>
      <c r="O14" s="47">
        <f t="shared" si="2"/>
        <v>44.91017964071856</v>
      </c>
      <c r="P14" s="9"/>
    </row>
    <row r="15" spans="1:133" ht="15.75">
      <c r="A15" s="28" t="s">
        <v>30</v>
      </c>
      <c r="B15" s="29"/>
      <c r="C15" s="30"/>
      <c r="D15" s="31">
        <f t="shared" ref="D15:M15" si="5">SUM(D16:D17)</f>
        <v>410669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989405</v>
      </c>
      <c r="N15" s="31">
        <f t="shared" ref="N15:N21" si="6">SUM(D15:M15)</f>
        <v>1400074</v>
      </c>
      <c r="O15" s="43">
        <f t="shared" si="2"/>
        <v>1047.9595808383233</v>
      </c>
      <c r="P15" s="10"/>
    </row>
    <row r="16" spans="1:133">
      <c r="A16" s="12"/>
      <c r="B16" s="44">
        <v>541</v>
      </c>
      <c r="C16" s="20" t="s">
        <v>31</v>
      </c>
      <c r="D16" s="46">
        <v>410669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6"/>
        <v>410669</v>
      </c>
      <c r="O16" s="47">
        <f t="shared" si="2"/>
        <v>307.38697604790417</v>
      </c>
      <c r="P16" s="9"/>
    </row>
    <row r="17" spans="1:119">
      <c r="A17" s="12"/>
      <c r="B17" s="44">
        <v>542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989405</v>
      </c>
      <c r="N17" s="46">
        <f t="shared" si="6"/>
        <v>989405</v>
      </c>
      <c r="O17" s="47">
        <f t="shared" si="2"/>
        <v>740.57260479041918</v>
      </c>
      <c r="P17" s="9"/>
    </row>
    <row r="18" spans="1:119" ht="15.75">
      <c r="A18" s="28" t="s">
        <v>33</v>
      </c>
      <c r="B18" s="29"/>
      <c r="C18" s="30"/>
      <c r="D18" s="31">
        <f t="shared" ref="D18:M18" si="7">SUM(D19:D20)</f>
        <v>8939</v>
      </c>
      <c r="E18" s="31">
        <f t="shared" si="7"/>
        <v>16530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6"/>
        <v>25469</v>
      </c>
      <c r="O18" s="43">
        <f t="shared" si="2"/>
        <v>19.063622754491018</v>
      </c>
      <c r="P18" s="10"/>
    </row>
    <row r="19" spans="1:119">
      <c r="A19" s="13"/>
      <c r="B19" s="45">
        <v>554</v>
      </c>
      <c r="C19" s="21" t="s">
        <v>55</v>
      </c>
      <c r="D19" s="46">
        <v>8939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8939</v>
      </c>
      <c r="O19" s="47">
        <f t="shared" si="2"/>
        <v>6.6908682634730541</v>
      </c>
      <c r="P19" s="9"/>
    </row>
    <row r="20" spans="1:119">
      <c r="A20" s="13"/>
      <c r="B20" s="45">
        <v>559</v>
      </c>
      <c r="C20" s="21" t="s">
        <v>34</v>
      </c>
      <c r="D20" s="46">
        <v>0</v>
      </c>
      <c r="E20" s="46">
        <v>16530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16530</v>
      </c>
      <c r="O20" s="47">
        <f t="shared" si="2"/>
        <v>12.372754491017965</v>
      </c>
      <c r="P20" s="9"/>
    </row>
    <row r="21" spans="1:119" ht="15.75">
      <c r="A21" s="28" t="s">
        <v>35</v>
      </c>
      <c r="B21" s="29"/>
      <c r="C21" s="30"/>
      <c r="D21" s="31">
        <f t="shared" ref="D21:M21" si="8">SUM(D22:D22)</f>
        <v>7079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20809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27888</v>
      </c>
      <c r="O21" s="43">
        <f t="shared" si="2"/>
        <v>20.874251497005989</v>
      </c>
      <c r="P21" s="10"/>
    </row>
    <row r="22" spans="1:119">
      <c r="A22" s="12"/>
      <c r="B22" s="44">
        <v>569</v>
      </c>
      <c r="C22" s="20" t="s">
        <v>36</v>
      </c>
      <c r="D22" s="46">
        <v>7079</v>
      </c>
      <c r="E22" s="46">
        <v>0</v>
      </c>
      <c r="F22" s="46">
        <v>0</v>
      </c>
      <c r="G22" s="46">
        <v>0</v>
      </c>
      <c r="H22" s="46">
        <v>0</v>
      </c>
      <c r="I22" s="46">
        <v>20809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9">SUM(D22:M22)</f>
        <v>27888</v>
      </c>
      <c r="O22" s="47">
        <f t="shared" si="2"/>
        <v>20.874251497005989</v>
      </c>
      <c r="P22" s="9"/>
    </row>
    <row r="23" spans="1:119" ht="15.75">
      <c r="A23" s="28" t="s">
        <v>37</v>
      </c>
      <c r="B23" s="29"/>
      <c r="C23" s="30"/>
      <c r="D23" s="31">
        <f t="shared" ref="D23:M23" si="10">SUM(D24:D25)</f>
        <v>24586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9"/>
        <v>24586</v>
      </c>
      <c r="O23" s="43">
        <f t="shared" si="2"/>
        <v>18.402694610778443</v>
      </c>
      <c r="P23" s="9"/>
    </row>
    <row r="24" spans="1:119">
      <c r="A24" s="12"/>
      <c r="B24" s="44">
        <v>572</v>
      </c>
      <c r="C24" s="20" t="s">
        <v>38</v>
      </c>
      <c r="D24" s="46">
        <v>16862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16862</v>
      </c>
      <c r="O24" s="47">
        <f t="shared" si="2"/>
        <v>12.62125748502994</v>
      </c>
      <c r="P24" s="9"/>
    </row>
    <row r="25" spans="1:119">
      <c r="A25" s="12"/>
      <c r="B25" s="44">
        <v>574</v>
      </c>
      <c r="C25" s="20" t="s">
        <v>39</v>
      </c>
      <c r="D25" s="46">
        <v>7724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7724</v>
      </c>
      <c r="O25" s="47">
        <f t="shared" si="2"/>
        <v>5.7814371257485027</v>
      </c>
      <c r="P25" s="9"/>
    </row>
    <row r="26" spans="1:119" ht="15.75">
      <c r="A26" s="28" t="s">
        <v>41</v>
      </c>
      <c r="B26" s="29"/>
      <c r="C26" s="30"/>
      <c r="D26" s="31">
        <f t="shared" ref="D26:M26" si="11">SUM(D27:D27)</f>
        <v>3391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 t="shared" si="9"/>
        <v>3391</v>
      </c>
      <c r="O26" s="43">
        <f t="shared" si="2"/>
        <v>2.5381736526946108</v>
      </c>
      <c r="P26" s="9"/>
    </row>
    <row r="27" spans="1:119" ht="15.75" thickBot="1">
      <c r="A27" s="12"/>
      <c r="B27" s="44">
        <v>581</v>
      </c>
      <c r="C27" s="20" t="s">
        <v>40</v>
      </c>
      <c r="D27" s="46">
        <v>3391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3391</v>
      </c>
      <c r="O27" s="47">
        <f t="shared" si="2"/>
        <v>2.5381736526946108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2">SUM(D5,D11,D13,D15,D18,D21,D23,D26)</f>
        <v>829863</v>
      </c>
      <c r="E28" s="15">
        <f t="shared" si="12"/>
        <v>16530</v>
      </c>
      <c r="F28" s="15">
        <f t="shared" si="12"/>
        <v>0</v>
      </c>
      <c r="G28" s="15">
        <f t="shared" si="12"/>
        <v>0</v>
      </c>
      <c r="H28" s="15">
        <f t="shared" si="12"/>
        <v>0</v>
      </c>
      <c r="I28" s="15">
        <f t="shared" si="12"/>
        <v>20809</v>
      </c>
      <c r="J28" s="15">
        <f t="shared" si="12"/>
        <v>0</v>
      </c>
      <c r="K28" s="15">
        <f t="shared" si="12"/>
        <v>3678</v>
      </c>
      <c r="L28" s="15">
        <f t="shared" si="12"/>
        <v>0</v>
      </c>
      <c r="M28" s="15">
        <f t="shared" si="12"/>
        <v>989405</v>
      </c>
      <c r="N28" s="15">
        <f t="shared" si="9"/>
        <v>1860285</v>
      </c>
      <c r="O28" s="37">
        <f t="shared" si="2"/>
        <v>1392.4288922155688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56</v>
      </c>
      <c r="M30" s="163"/>
      <c r="N30" s="163"/>
      <c r="O30" s="41">
        <v>1336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387131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34469</v>
      </c>
      <c r="L5" s="26">
        <f t="shared" si="0"/>
        <v>0</v>
      </c>
      <c r="M5" s="26">
        <f t="shared" si="0"/>
        <v>0</v>
      </c>
      <c r="N5" s="27">
        <f t="shared" ref="N5:N15" si="1">SUM(D5:M5)</f>
        <v>421600</v>
      </c>
      <c r="O5" s="32">
        <f t="shared" ref="O5:O29" si="2">(N5/O$31)</f>
        <v>315.09715994020928</v>
      </c>
      <c r="P5" s="6"/>
    </row>
    <row r="6" spans="1:133">
      <c r="A6" s="12"/>
      <c r="B6" s="44">
        <v>511</v>
      </c>
      <c r="C6" s="20" t="s">
        <v>19</v>
      </c>
      <c r="D6" s="46">
        <v>27283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27283</v>
      </c>
      <c r="O6" s="47">
        <f t="shared" si="2"/>
        <v>20.390881913303438</v>
      </c>
      <c r="P6" s="9"/>
    </row>
    <row r="7" spans="1:133">
      <c r="A7" s="12"/>
      <c r="B7" s="44">
        <v>513</v>
      </c>
      <c r="C7" s="20" t="s">
        <v>20</v>
      </c>
      <c r="D7" s="46">
        <v>295253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295253</v>
      </c>
      <c r="O7" s="47">
        <f t="shared" si="2"/>
        <v>220.66741405082212</v>
      </c>
      <c r="P7" s="9"/>
    </row>
    <row r="8" spans="1:133">
      <c r="A8" s="12"/>
      <c r="B8" s="44">
        <v>514</v>
      </c>
      <c r="C8" s="20" t="s">
        <v>21</v>
      </c>
      <c r="D8" s="46">
        <v>42476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42476</v>
      </c>
      <c r="O8" s="47">
        <f t="shared" si="2"/>
        <v>31.745889387144992</v>
      </c>
      <c r="P8" s="9"/>
    </row>
    <row r="9" spans="1:133">
      <c r="A9" s="12"/>
      <c r="B9" s="44">
        <v>515</v>
      </c>
      <c r="C9" s="20" t="s">
        <v>22</v>
      </c>
      <c r="D9" s="46">
        <v>22119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22119</v>
      </c>
      <c r="O9" s="47">
        <f t="shared" si="2"/>
        <v>16.531390134529147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34469</v>
      </c>
      <c r="L10" s="46">
        <v>0</v>
      </c>
      <c r="M10" s="46">
        <v>0</v>
      </c>
      <c r="N10" s="46">
        <f t="shared" si="1"/>
        <v>34469</v>
      </c>
      <c r="O10" s="47">
        <f t="shared" si="2"/>
        <v>25.761584454409565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10658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10658</v>
      </c>
      <c r="O11" s="43">
        <f t="shared" si="2"/>
        <v>7.9656203288490284</v>
      </c>
      <c r="P11" s="10"/>
    </row>
    <row r="12" spans="1:133">
      <c r="A12" s="12"/>
      <c r="B12" s="44">
        <v>521</v>
      </c>
      <c r="C12" s="20" t="s">
        <v>26</v>
      </c>
      <c r="D12" s="46">
        <v>1274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1274</v>
      </c>
      <c r="O12" s="47">
        <f t="shared" si="2"/>
        <v>0.95216741405082217</v>
      </c>
      <c r="P12" s="9"/>
    </row>
    <row r="13" spans="1:133">
      <c r="A13" s="12"/>
      <c r="B13" s="44">
        <v>524</v>
      </c>
      <c r="C13" s="20" t="s">
        <v>49</v>
      </c>
      <c r="D13" s="46">
        <v>9384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9384</v>
      </c>
      <c r="O13" s="47">
        <f t="shared" si="2"/>
        <v>7.0134529147982061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3623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3623</v>
      </c>
      <c r="O14" s="43">
        <f t="shared" si="2"/>
        <v>2.7077727952167412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3623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3623</v>
      </c>
      <c r="O15" s="47">
        <f t="shared" si="2"/>
        <v>2.7077727952167412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SUM(D17:D18)</f>
        <v>442446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818872</v>
      </c>
      <c r="N16" s="31">
        <f t="shared" ref="N16:N21" si="6">SUM(D16:M16)</f>
        <v>1261318</v>
      </c>
      <c r="O16" s="43">
        <f t="shared" si="2"/>
        <v>942.68908819133037</v>
      </c>
      <c r="P16" s="10"/>
    </row>
    <row r="17" spans="1:119">
      <c r="A17" s="12"/>
      <c r="B17" s="44">
        <v>541</v>
      </c>
      <c r="C17" s="20" t="s">
        <v>31</v>
      </c>
      <c r="D17" s="46">
        <v>442446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442446</v>
      </c>
      <c r="O17" s="47">
        <f t="shared" si="2"/>
        <v>330.67713004484307</v>
      </c>
      <c r="P17" s="9"/>
    </row>
    <row r="18" spans="1:119">
      <c r="A18" s="12"/>
      <c r="B18" s="44">
        <v>542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818872</v>
      </c>
      <c r="N18" s="46">
        <f t="shared" si="6"/>
        <v>818872</v>
      </c>
      <c r="O18" s="47">
        <f t="shared" si="2"/>
        <v>612.01195814648725</v>
      </c>
      <c r="P18" s="9"/>
    </row>
    <row r="19" spans="1:119" ht="15.75">
      <c r="A19" s="28" t="s">
        <v>33</v>
      </c>
      <c r="B19" s="29"/>
      <c r="C19" s="30"/>
      <c r="D19" s="31">
        <f t="shared" ref="D19:M19" si="7">SUM(D20:D20)</f>
        <v>0</v>
      </c>
      <c r="E19" s="31">
        <f t="shared" si="7"/>
        <v>70016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70016</v>
      </c>
      <c r="O19" s="43">
        <f t="shared" si="2"/>
        <v>52.328849028400597</v>
      </c>
      <c r="P19" s="10"/>
    </row>
    <row r="20" spans="1:119">
      <c r="A20" s="13"/>
      <c r="B20" s="45">
        <v>559</v>
      </c>
      <c r="C20" s="21" t="s">
        <v>34</v>
      </c>
      <c r="D20" s="46">
        <v>0</v>
      </c>
      <c r="E20" s="46">
        <v>70016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70016</v>
      </c>
      <c r="O20" s="47">
        <f t="shared" si="2"/>
        <v>52.328849028400597</v>
      </c>
      <c r="P20" s="9"/>
    </row>
    <row r="21" spans="1:119" ht="15.75">
      <c r="A21" s="28" t="s">
        <v>35</v>
      </c>
      <c r="B21" s="29"/>
      <c r="C21" s="30"/>
      <c r="D21" s="31">
        <f t="shared" ref="D21:M21" si="8">SUM(D22:D22)</f>
        <v>11414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22557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33971</v>
      </c>
      <c r="O21" s="43">
        <f t="shared" si="2"/>
        <v>25.389387144992526</v>
      </c>
      <c r="P21" s="10"/>
    </row>
    <row r="22" spans="1:119">
      <c r="A22" s="12"/>
      <c r="B22" s="44">
        <v>569</v>
      </c>
      <c r="C22" s="20" t="s">
        <v>36</v>
      </c>
      <c r="D22" s="46">
        <v>11414</v>
      </c>
      <c r="E22" s="46">
        <v>0</v>
      </c>
      <c r="F22" s="46">
        <v>0</v>
      </c>
      <c r="G22" s="46">
        <v>0</v>
      </c>
      <c r="H22" s="46">
        <v>0</v>
      </c>
      <c r="I22" s="46">
        <v>22557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9">SUM(D22:M22)</f>
        <v>33971</v>
      </c>
      <c r="O22" s="47">
        <f t="shared" si="2"/>
        <v>25.389387144992526</v>
      </c>
      <c r="P22" s="9"/>
    </row>
    <row r="23" spans="1:119" ht="15.75">
      <c r="A23" s="28" t="s">
        <v>37</v>
      </c>
      <c r="B23" s="29"/>
      <c r="C23" s="30"/>
      <c r="D23" s="31">
        <f t="shared" ref="D23:M23" si="10">SUM(D24:D25)</f>
        <v>49531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9"/>
        <v>49531</v>
      </c>
      <c r="O23" s="43">
        <f t="shared" si="2"/>
        <v>37.018684603886399</v>
      </c>
      <c r="P23" s="9"/>
    </row>
    <row r="24" spans="1:119">
      <c r="A24" s="12"/>
      <c r="B24" s="44">
        <v>572</v>
      </c>
      <c r="C24" s="20" t="s">
        <v>38</v>
      </c>
      <c r="D24" s="46">
        <v>42051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42051</v>
      </c>
      <c r="O24" s="47">
        <f t="shared" si="2"/>
        <v>31.428251121076233</v>
      </c>
      <c r="P24" s="9"/>
    </row>
    <row r="25" spans="1:119">
      <c r="A25" s="12"/>
      <c r="B25" s="44">
        <v>579</v>
      </c>
      <c r="C25" s="20" t="s">
        <v>50</v>
      </c>
      <c r="D25" s="46">
        <v>7480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7480</v>
      </c>
      <c r="O25" s="47">
        <f t="shared" si="2"/>
        <v>5.5904334828101643</v>
      </c>
      <c r="P25" s="9"/>
    </row>
    <row r="26" spans="1:119" ht="15.75">
      <c r="A26" s="28" t="s">
        <v>41</v>
      </c>
      <c r="B26" s="29"/>
      <c r="C26" s="30"/>
      <c r="D26" s="31">
        <f t="shared" ref="D26:M26" si="11">SUM(D27:D28)</f>
        <v>24498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28447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 t="shared" si="9"/>
        <v>52945</v>
      </c>
      <c r="O26" s="43">
        <f t="shared" si="2"/>
        <v>39.570254110612858</v>
      </c>
      <c r="P26" s="9"/>
    </row>
    <row r="27" spans="1:119">
      <c r="A27" s="12"/>
      <c r="B27" s="44">
        <v>581</v>
      </c>
      <c r="C27" s="20" t="s">
        <v>40</v>
      </c>
      <c r="D27" s="46">
        <v>6119</v>
      </c>
      <c r="E27" s="46">
        <v>0</v>
      </c>
      <c r="F27" s="46">
        <v>0</v>
      </c>
      <c r="G27" s="46">
        <v>0</v>
      </c>
      <c r="H27" s="46">
        <v>0</v>
      </c>
      <c r="I27" s="46">
        <v>28447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34566</v>
      </c>
      <c r="O27" s="47">
        <f t="shared" si="2"/>
        <v>25.834080717488789</v>
      </c>
      <c r="P27" s="9"/>
    </row>
    <row r="28" spans="1:119" ht="15.75" thickBot="1">
      <c r="A28" s="12"/>
      <c r="B28" s="44">
        <v>585</v>
      </c>
      <c r="C28" s="20" t="s">
        <v>51</v>
      </c>
      <c r="D28" s="46">
        <v>18379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18379</v>
      </c>
      <c r="O28" s="47">
        <f t="shared" si="2"/>
        <v>13.736173393124066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2">SUM(D5,D11,D14,D16,D19,D21,D23,D26)</f>
        <v>925678</v>
      </c>
      <c r="E29" s="15">
        <f t="shared" si="12"/>
        <v>70016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54627</v>
      </c>
      <c r="J29" s="15">
        <f t="shared" si="12"/>
        <v>0</v>
      </c>
      <c r="K29" s="15">
        <f t="shared" si="12"/>
        <v>34469</v>
      </c>
      <c r="L29" s="15">
        <f t="shared" si="12"/>
        <v>0</v>
      </c>
      <c r="M29" s="15">
        <f t="shared" si="12"/>
        <v>818872</v>
      </c>
      <c r="N29" s="15">
        <f t="shared" si="9"/>
        <v>1903662</v>
      </c>
      <c r="O29" s="37">
        <f t="shared" si="2"/>
        <v>1422.7668161434979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52</v>
      </c>
      <c r="M31" s="163"/>
      <c r="N31" s="163"/>
      <c r="O31" s="41">
        <v>1338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343628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3453</v>
      </c>
      <c r="L5" s="26">
        <f t="shared" si="0"/>
        <v>0</v>
      </c>
      <c r="M5" s="26">
        <f t="shared" si="0"/>
        <v>0</v>
      </c>
      <c r="N5" s="27">
        <f t="shared" ref="N5:N15" si="1">SUM(D5:M5)</f>
        <v>347081</v>
      </c>
      <c r="O5" s="32">
        <f t="shared" ref="O5:O29" si="2">(N5/O$31)</f>
        <v>257.09703703703701</v>
      </c>
      <c r="P5" s="6"/>
    </row>
    <row r="6" spans="1:133">
      <c r="A6" s="12"/>
      <c r="B6" s="44">
        <v>511</v>
      </c>
      <c r="C6" s="20" t="s">
        <v>19</v>
      </c>
      <c r="D6" s="46">
        <v>26397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26397</v>
      </c>
      <c r="O6" s="47">
        <f t="shared" si="2"/>
        <v>19.553333333333335</v>
      </c>
      <c r="P6" s="9"/>
    </row>
    <row r="7" spans="1:133">
      <c r="A7" s="12"/>
      <c r="B7" s="44">
        <v>513</v>
      </c>
      <c r="C7" s="20" t="s">
        <v>20</v>
      </c>
      <c r="D7" s="46">
        <v>252334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252334</v>
      </c>
      <c r="O7" s="47">
        <f t="shared" si="2"/>
        <v>186.91407407407408</v>
      </c>
      <c r="P7" s="9"/>
    </row>
    <row r="8" spans="1:133">
      <c r="A8" s="12"/>
      <c r="B8" s="44">
        <v>514</v>
      </c>
      <c r="C8" s="20" t="s">
        <v>21</v>
      </c>
      <c r="D8" s="46">
        <v>42000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42000</v>
      </c>
      <c r="O8" s="47">
        <f t="shared" si="2"/>
        <v>31.111111111111111</v>
      </c>
      <c r="P8" s="9"/>
    </row>
    <row r="9" spans="1:133">
      <c r="A9" s="12"/>
      <c r="B9" s="44">
        <v>515</v>
      </c>
      <c r="C9" s="20" t="s">
        <v>22</v>
      </c>
      <c r="D9" s="46">
        <v>11256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11256</v>
      </c>
      <c r="O9" s="47">
        <f t="shared" si="2"/>
        <v>8.3377777777777773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3453</v>
      </c>
      <c r="L10" s="46">
        <v>0</v>
      </c>
      <c r="M10" s="46">
        <v>0</v>
      </c>
      <c r="N10" s="46">
        <f t="shared" si="1"/>
        <v>3453</v>
      </c>
      <c r="O10" s="47">
        <f t="shared" si="2"/>
        <v>2.5577777777777779</v>
      </c>
      <c r="P10" s="9"/>
    </row>
    <row r="11" spans="1:133">
      <c r="A11" s="12"/>
      <c r="B11" s="44">
        <v>519</v>
      </c>
      <c r="C11" s="20" t="s">
        <v>24</v>
      </c>
      <c r="D11" s="46">
        <v>11641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11641</v>
      </c>
      <c r="O11" s="47">
        <f t="shared" si="2"/>
        <v>8.6229629629629638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SUM(D13:D13)</f>
        <v>36238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36238</v>
      </c>
      <c r="O12" s="43">
        <f t="shared" si="2"/>
        <v>26.842962962962964</v>
      </c>
      <c r="P12" s="10"/>
    </row>
    <row r="13" spans="1:133">
      <c r="A13" s="12"/>
      <c r="B13" s="44">
        <v>521</v>
      </c>
      <c r="C13" s="20" t="s">
        <v>26</v>
      </c>
      <c r="D13" s="46">
        <v>36238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36238</v>
      </c>
      <c r="O13" s="47">
        <f t="shared" si="2"/>
        <v>26.842962962962964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17588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17588</v>
      </c>
      <c r="O14" s="43">
        <f t="shared" si="2"/>
        <v>13.028148148148148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17588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17588</v>
      </c>
      <c r="O15" s="47">
        <f t="shared" si="2"/>
        <v>13.028148148148148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413984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758952</v>
      </c>
      <c r="N16" s="31">
        <f t="shared" ref="N16:N22" si="6">SUM(D16:M16)</f>
        <v>1172936</v>
      </c>
      <c r="O16" s="43">
        <f t="shared" si="2"/>
        <v>868.84148148148154</v>
      </c>
      <c r="P16" s="10"/>
    </row>
    <row r="17" spans="1:119">
      <c r="A17" s="12"/>
      <c r="B17" s="44">
        <v>541</v>
      </c>
      <c r="C17" s="20" t="s">
        <v>31</v>
      </c>
      <c r="D17" s="46">
        <v>310189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310189</v>
      </c>
      <c r="O17" s="47">
        <f t="shared" si="2"/>
        <v>229.76962962962963</v>
      </c>
      <c r="P17" s="9"/>
    </row>
    <row r="18" spans="1:119">
      <c r="A18" s="12"/>
      <c r="B18" s="44">
        <v>542</v>
      </c>
      <c r="C18" s="20" t="s">
        <v>32</v>
      </c>
      <c r="D18" s="46">
        <v>84597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758952</v>
      </c>
      <c r="N18" s="46">
        <f t="shared" si="6"/>
        <v>843549</v>
      </c>
      <c r="O18" s="47">
        <f t="shared" si="2"/>
        <v>624.85111111111109</v>
      </c>
      <c r="P18" s="9"/>
    </row>
    <row r="19" spans="1:119">
      <c r="A19" s="12"/>
      <c r="B19" s="44">
        <v>549</v>
      </c>
      <c r="C19" s="20" t="s">
        <v>45</v>
      </c>
      <c r="D19" s="46">
        <v>19198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19198</v>
      </c>
      <c r="O19" s="47">
        <f t="shared" si="2"/>
        <v>14.220740740740741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0</v>
      </c>
      <c r="E20" s="31">
        <f t="shared" si="7"/>
        <v>59739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59739</v>
      </c>
      <c r="O20" s="43">
        <f t="shared" si="2"/>
        <v>44.251111111111108</v>
      </c>
      <c r="P20" s="10"/>
    </row>
    <row r="21" spans="1:119">
      <c r="A21" s="13"/>
      <c r="B21" s="45">
        <v>559</v>
      </c>
      <c r="C21" s="21" t="s">
        <v>34</v>
      </c>
      <c r="D21" s="46">
        <v>0</v>
      </c>
      <c r="E21" s="46">
        <v>59739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59739</v>
      </c>
      <c r="O21" s="47">
        <f t="shared" si="2"/>
        <v>44.251111111111108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SUM(D23:D23)</f>
        <v>16240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29874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46114</v>
      </c>
      <c r="O22" s="43">
        <f t="shared" si="2"/>
        <v>34.15851851851852</v>
      </c>
      <c r="P22" s="10"/>
    </row>
    <row r="23" spans="1:119">
      <c r="A23" s="12"/>
      <c r="B23" s="44">
        <v>569</v>
      </c>
      <c r="C23" s="20" t="s">
        <v>36</v>
      </c>
      <c r="D23" s="46">
        <v>16240</v>
      </c>
      <c r="E23" s="46">
        <v>0</v>
      </c>
      <c r="F23" s="46">
        <v>0</v>
      </c>
      <c r="G23" s="46">
        <v>0</v>
      </c>
      <c r="H23" s="46">
        <v>0</v>
      </c>
      <c r="I23" s="46">
        <v>29874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9">SUM(D23:M23)</f>
        <v>46114</v>
      </c>
      <c r="O23" s="47">
        <f t="shared" si="2"/>
        <v>34.15851851851852</v>
      </c>
      <c r="P23" s="9"/>
    </row>
    <row r="24" spans="1:119" ht="15.75">
      <c r="A24" s="28" t="s">
        <v>37</v>
      </c>
      <c r="B24" s="29"/>
      <c r="C24" s="30"/>
      <c r="D24" s="31">
        <f t="shared" ref="D24:M24" si="10">SUM(D25:D26)</f>
        <v>29072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9"/>
        <v>29072</v>
      </c>
      <c r="O24" s="43">
        <f t="shared" si="2"/>
        <v>21.534814814814816</v>
      </c>
      <c r="P24" s="9"/>
    </row>
    <row r="25" spans="1:119">
      <c r="A25" s="12"/>
      <c r="B25" s="44">
        <v>572</v>
      </c>
      <c r="C25" s="20" t="s">
        <v>38</v>
      </c>
      <c r="D25" s="46">
        <v>24841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24841</v>
      </c>
      <c r="O25" s="47">
        <f t="shared" si="2"/>
        <v>18.400740740740741</v>
      </c>
      <c r="P25" s="9"/>
    </row>
    <row r="26" spans="1:119">
      <c r="A26" s="12"/>
      <c r="B26" s="44">
        <v>574</v>
      </c>
      <c r="C26" s="20" t="s">
        <v>39</v>
      </c>
      <c r="D26" s="46">
        <v>4231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4231</v>
      </c>
      <c r="O26" s="47">
        <f t="shared" si="2"/>
        <v>3.134074074074074</v>
      </c>
      <c r="P26" s="9"/>
    </row>
    <row r="27" spans="1:119" ht="15.75">
      <c r="A27" s="28" t="s">
        <v>41</v>
      </c>
      <c r="B27" s="29"/>
      <c r="C27" s="30"/>
      <c r="D27" s="31">
        <f t="shared" ref="D27:M27" si="11">SUM(D28:D28)</f>
        <v>10103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10103</v>
      </c>
      <c r="O27" s="43">
        <f t="shared" si="2"/>
        <v>7.4837037037037035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10103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10103</v>
      </c>
      <c r="O28" s="47">
        <f t="shared" si="2"/>
        <v>7.4837037037037035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2">SUM(D5,D12,D14,D16,D20,D22,D24,D27)</f>
        <v>849265</v>
      </c>
      <c r="E29" s="15">
        <f t="shared" si="12"/>
        <v>59739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47462</v>
      </c>
      <c r="J29" s="15">
        <f t="shared" si="12"/>
        <v>0</v>
      </c>
      <c r="K29" s="15">
        <f t="shared" si="12"/>
        <v>3453</v>
      </c>
      <c r="L29" s="15">
        <f t="shared" si="12"/>
        <v>0</v>
      </c>
      <c r="M29" s="15">
        <f t="shared" si="12"/>
        <v>758952</v>
      </c>
      <c r="N29" s="15">
        <f t="shared" si="9"/>
        <v>1718871</v>
      </c>
      <c r="O29" s="37">
        <f t="shared" si="2"/>
        <v>1273.2377777777779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46</v>
      </c>
      <c r="M31" s="163"/>
      <c r="N31" s="163"/>
      <c r="O31" s="41">
        <v>1350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358778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19647</v>
      </c>
      <c r="L5" s="26">
        <f t="shared" si="0"/>
        <v>0</v>
      </c>
      <c r="M5" s="26">
        <f t="shared" si="0"/>
        <v>0</v>
      </c>
      <c r="N5" s="27">
        <f t="shared" ref="N5:N16" si="1">SUM(D5:M5)</f>
        <v>378425</v>
      </c>
      <c r="O5" s="32">
        <f t="shared" ref="O5:O29" si="2">(N5/O$31)</f>
        <v>271.07808022922637</v>
      </c>
      <c r="P5" s="6"/>
    </row>
    <row r="6" spans="1:133">
      <c r="A6" s="12"/>
      <c r="B6" s="44">
        <v>511</v>
      </c>
      <c r="C6" s="20" t="s">
        <v>19</v>
      </c>
      <c r="D6" s="46">
        <v>30713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30713</v>
      </c>
      <c r="O6" s="47">
        <f t="shared" si="2"/>
        <v>22.000716332378225</v>
      </c>
      <c r="P6" s="9"/>
    </row>
    <row r="7" spans="1:133">
      <c r="A7" s="12"/>
      <c r="B7" s="44">
        <v>513</v>
      </c>
      <c r="C7" s="20" t="s">
        <v>20</v>
      </c>
      <c r="D7" s="46">
        <v>272324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272324</v>
      </c>
      <c r="O7" s="47">
        <f t="shared" si="2"/>
        <v>195.07449856733524</v>
      </c>
      <c r="P7" s="9"/>
    </row>
    <row r="8" spans="1:133">
      <c r="A8" s="12"/>
      <c r="B8" s="44">
        <v>514</v>
      </c>
      <c r="C8" s="20" t="s">
        <v>21</v>
      </c>
      <c r="D8" s="46">
        <v>42827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42827</v>
      </c>
      <c r="O8" s="47">
        <f t="shared" si="2"/>
        <v>30.678366762177649</v>
      </c>
      <c r="P8" s="9"/>
    </row>
    <row r="9" spans="1:133">
      <c r="A9" s="12"/>
      <c r="B9" s="44">
        <v>515</v>
      </c>
      <c r="C9" s="20" t="s">
        <v>22</v>
      </c>
      <c r="D9" s="46">
        <v>10716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10716</v>
      </c>
      <c r="O9" s="47">
        <f t="shared" si="2"/>
        <v>7.6762177650429804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19647</v>
      </c>
      <c r="L10" s="46">
        <v>0</v>
      </c>
      <c r="M10" s="46">
        <v>0</v>
      </c>
      <c r="N10" s="46">
        <f t="shared" si="1"/>
        <v>19647</v>
      </c>
      <c r="O10" s="47">
        <f t="shared" si="2"/>
        <v>14.073782234957021</v>
      </c>
      <c r="P10" s="9"/>
    </row>
    <row r="11" spans="1:133">
      <c r="A11" s="12"/>
      <c r="B11" s="44">
        <v>519</v>
      </c>
      <c r="C11" s="20" t="s">
        <v>24</v>
      </c>
      <c r="D11" s="46">
        <v>2198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2198</v>
      </c>
      <c r="O11" s="47">
        <f t="shared" si="2"/>
        <v>1.5744985673352436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SUM(D13:D13)</f>
        <v>2196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2196</v>
      </c>
      <c r="O12" s="43">
        <f t="shared" si="2"/>
        <v>1.5730659025787965</v>
      </c>
      <c r="P12" s="10"/>
    </row>
    <row r="13" spans="1:133">
      <c r="A13" s="12"/>
      <c r="B13" s="44">
        <v>521</v>
      </c>
      <c r="C13" s="20" t="s">
        <v>26</v>
      </c>
      <c r="D13" s="46">
        <v>2196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2196</v>
      </c>
      <c r="O13" s="47">
        <f t="shared" si="2"/>
        <v>1.5730659025787965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217641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132947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350588</v>
      </c>
      <c r="O14" s="43">
        <f t="shared" si="2"/>
        <v>251.13753581661891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132947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132947</v>
      </c>
      <c r="O15" s="47">
        <f t="shared" si="2"/>
        <v>95.234240687679076</v>
      </c>
      <c r="P15" s="9"/>
    </row>
    <row r="16" spans="1:133">
      <c r="A16" s="12"/>
      <c r="B16" s="44">
        <v>535</v>
      </c>
      <c r="C16" s="20" t="s">
        <v>29</v>
      </c>
      <c r="D16" s="46">
        <v>217641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217641</v>
      </c>
      <c r="O16" s="47">
        <f t="shared" si="2"/>
        <v>155.90329512893982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SUM(D18:D19)</f>
        <v>424533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754743</v>
      </c>
      <c r="N17" s="31">
        <f t="shared" ref="N17:N22" si="6">SUM(D17:M17)</f>
        <v>1179276</v>
      </c>
      <c r="O17" s="43">
        <f t="shared" si="2"/>
        <v>844.75358166189108</v>
      </c>
      <c r="P17" s="10"/>
    </row>
    <row r="18" spans="1:119">
      <c r="A18" s="12"/>
      <c r="B18" s="44">
        <v>541</v>
      </c>
      <c r="C18" s="20" t="s">
        <v>31</v>
      </c>
      <c r="D18" s="46">
        <v>338733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338733</v>
      </c>
      <c r="O18" s="47">
        <f t="shared" si="2"/>
        <v>242.64541547277938</v>
      </c>
      <c r="P18" s="9"/>
    </row>
    <row r="19" spans="1:119">
      <c r="A19" s="12"/>
      <c r="B19" s="44">
        <v>542</v>
      </c>
      <c r="C19" s="20" t="s">
        <v>32</v>
      </c>
      <c r="D19" s="46">
        <v>85800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754743</v>
      </c>
      <c r="N19" s="46">
        <f t="shared" si="6"/>
        <v>840543</v>
      </c>
      <c r="O19" s="47">
        <f t="shared" si="2"/>
        <v>602.10816618911178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0</v>
      </c>
      <c r="E20" s="31">
        <f t="shared" si="7"/>
        <v>84908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84908</v>
      </c>
      <c r="O20" s="43">
        <f t="shared" si="2"/>
        <v>60.822349570200572</v>
      </c>
      <c r="P20" s="10"/>
    </row>
    <row r="21" spans="1:119">
      <c r="A21" s="13"/>
      <c r="B21" s="45">
        <v>559</v>
      </c>
      <c r="C21" s="21" t="s">
        <v>34</v>
      </c>
      <c r="D21" s="46">
        <v>0</v>
      </c>
      <c r="E21" s="46">
        <v>84908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84908</v>
      </c>
      <c r="O21" s="47">
        <f t="shared" si="2"/>
        <v>60.822349570200572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SUM(D23:D23)</f>
        <v>24689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38454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63143</v>
      </c>
      <c r="O22" s="43">
        <f t="shared" si="2"/>
        <v>45.23137535816619</v>
      </c>
      <c r="P22" s="10"/>
    </row>
    <row r="23" spans="1:119">
      <c r="A23" s="12"/>
      <c r="B23" s="44">
        <v>569</v>
      </c>
      <c r="C23" s="20" t="s">
        <v>36</v>
      </c>
      <c r="D23" s="46">
        <v>24689</v>
      </c>
      <c r="E23" s="46">
        <v>0</v>
      </c>
      <c r="F23" s="46">
        <v>0</v>
      </c>
      <c r="G23" s="46">
        <v>0</v>
      </c>
      <c r="H23" s="46">
        <v>0</v>
      </c>
      <c r="I23" s="46">
        <v>38454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9">SUM(D23:M23)</f>
        <v>63143</v>
      </c>
      <c r="O23" s="47">
        <f t="shared" si="2"/>
        <v>45.23137535816619</v>
      </c>
      <c r="P23" s="9"/>
    </row>
    <row r="24" spans="1:119" ht="15.75">
      <c r="A24" s="28" t="s">
        <v>37</v>
      </c>
      <c r="B24" s="29"/>
      <c r="C24" s="30"/>
      <c r="D24" s="31">
        <f t="shared" ref="D24:M24" si="10">SUM(D25:D26)</f>
        <v>31944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9"/>
        <v>31944</v>
      </c>
      <c r="O24" s="43">
        <f t="shared" si="2"/>
        <v>22.882521489971346</v>
      </c>
      <c r="P24" s="9"/>
    </row>
    <row r="25" spans="1:119">
      <c r="A25" s="12"/>
      <c r="B25" s="44">
        <v>572</v>
      </c>
      <c r="C25" s="20" t="s">
        <v>38</v>
      </c>
      <c r="D25" s="46">
        <v>25155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25155</v>
      </c>
      <c r="O25" s="47">
        <f t="shared" si="2"/>
        <v>18.019340974212035</v>
      </c>
      <c r="P25" s="9"/>
    </row>
    <row r="26" spans="1:119">
      <c r="A26" s="12"/>
      <c r="B26" s="44">
        <v>574</v>
      </c>
      <c r="C26" s="20" t="s">
        <v>39</v>
      </c>
      <c r="D26" s="46">
        <v>6789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6789</v>
      </c>
      <c r="O26" s="47">
        <f t="shared" si="2"/>
        <v>4.8631805157593124</v>
      </c>
      <c r="P26" s="9"/>
    </row>
    <row r="27" spans="1:119" ht="15.75">
      <c r="A27" s="28" t="s">
        <v>41</v>
      </c>
      <c r="B27" s="29"/>
      <c r="C27" s="30"/>
      <c r="D27" s="31">
        <f t="shared" ref="D27:M27" si="11">SUM(D28:D28)</f>
        <v>12348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12348</v>
      </c>
      <c r="O27" s="43">
        <f t="shared" si="2"/>
        <v>8.8452722063037257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12348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12348</v>
      </c>
      <c r="O28" s="47">
        <f t="shared" si="2"/>
        <v>8.8452722063037257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2">SUM(D5,D12,D14,D17,D20,D22,D24,D27)</f>
        <v>1072129</v>
      </c>
      <c r="E29" s="15">
        <f t="shared" si="12"/>
        <v>84908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171401</v>
      </c>
      <c r="J29" s="15">
        <f t="shared" si="12"/>
        <v>0</v>
      </c>
      <c r="K29" s="15">
        <f t="shared" si="12"/>
        <v>19647</v>
      </c>
      <c r="L29" s="15">
        <f t="shared" si="12"/>
        <v>0</v>
      </c>
      <c r="M29" s="15">
        <f t="shared" si="12"/>
        <v>754743</v>
      </c>
      <c r="N29" s="15">
        <f t="shared" si="9"/>
        <v>2102828</v>
      </c>
      <c r="O29" s="37">
        <f t="shared" si="2"/>
        <v>1506.323782234957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42</v>
      </c>
      <c r="M31" s="163"/>
      <c r="N31" s="163"/>
      <c r="O31" s="41">
        <v>1396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451746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7858</v>
      </c>
      <c r="L5" s="26">
        <f t="shared" si="0"/>
        <v>0</v>
      </c>
      <c r="M5" s="26">
        <f t="shared" si="0"/>
        <v>0</v>
      </c>
      <c r="N5" s="27">
        <f t="shared" ref="N5:N15" si="1">SUM(D5:M5)</f>
        <v>459604</v>
      </c>
      <c r="O5" s="32">
        <f t="shared" ref="O5:O30" si="2">(N5/O$32)</f>
        <v>326.19162526614622</v>
      </c>
      <c r="P5" s="6"/>
    </row>
    <row r="6" spans="1:133">
      <c r="A6" s="12"/>
      <c r="B6" s="44">
        <v>511</v>
      </c>
      <c r="C6" s="20" t="s">
        <v>19</v>
      </c>
      <c r="D6" s="46">
        <v>47645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47645</v>
      </c>
      <c r="O6" s="47">
        <f t="shared" si="2"/>
        <v>33.814762242725337</v>
      </c>
      <c r="P6" s="9"/>
    </row>
    <row r="7" spans="1:133">
      <c r="A7" s="12"/>
      <c r="B7" s="44">
        <v>513</v>
      </c>
      <c r="C7" s="20" t="s">
        <v>20</v>
      </c>
      <c r="D7" s="46">
        <v>329121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329121</v>
      </c>
      <c r="O7" s="47">
        <f t="shared" si="2"/>
        <v>233.58481192334989</v>
      </c>
      <c r="P7" s="9"/>
    </row>
    <row r="8" spans="1:133">
      <c r="A8" s="12"/>
      <c r="B8" s="44">
        <v>514</v>
      </c>
      <c r="C8" s="20" t="s">
        <v>21</v>
      </c>
      <c r="D8" s="46">
        <v>50141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50141</v>
      </c>
      <c r="O8" s="47">
        <f t="shared" si="2"/>
        <v>35.586231369765791</v>
      </c>
      <c r="P8" s="9"/>
    </row>
    <row r="9" spans="1:133">
      <c r="A9" s="12"/>
      <c r="B9" s="44">
        <v>515</v>
      </c>
      <c r="C9" s="20" t="s">
        <v>22</v>
      </c>
      <c r="D9" s="46">
        <v>24839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24839</v>
      </c>
      <c r="O9" s="47">
        <f t="shared" si="2"/>
        <v>17.628814762242726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7858</v>
      </c>
      <c r="L10" s="46">
        <v>0</v>
      </c>
      <c r="M10" s="46">
        <v>0</v>
      </c>
      <c r="N10" s="46">
        <f t="shared" si="1"/>
        <v>7858</v>
      </c>
      <c r="O10" s="47">
        <f t="shared" si="2"/>
        <v>5.5770049680624556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8447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8447</v>
      </c>
      <c r="O11" s="43">
        <f t="shared" si="2"/>
        <v>5.9950319375443577</v>
      </c>
      <c r="P11" s="10"/>
    </row>
    <row r="12" spans="1:133">
      <c r="A12" s="12"/>
      <c r="B12" s="44">
        <v>521</v>
      </c>
      <c r="C12" s="20" t="s">
        <v>26</v>
      </c>
      <c r="D12" s="46">
        <v>5949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5949</v>
      </c>
      <c r="O12" s="47">
        <f t="shared" si="2"/>
        <v>4.2221433640880059</v>
      </c>
      <c r="P12" s="9"/>
    </row>
    <row r="13" spans="1:133">
      <c r="A13" s="12"/>
      <c r="B13" s="44">
        <v>524</v>
      </c>
      <c r="C13" s="20" t="s">
        <v>49</v>
      </c>
      <c r="D13" s="46">
        <v>2498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2498</v>
      </c>
      <c r="O13" s="47">
        <f t="shared" si="2"/>
        <v>1.772888573456352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506082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174049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680131</v>
      </c>
      <c r="O14" s="43">
        <f t="shared" si="2"/>
        <v>482.70475514549327</v>
      </c>
      <c r="P14" s="10"/>
    </row>
    <row r="15" spans="1:133">
      <c r="A15" s="12"/>
      <c r="B15" s="44">
        <v>534</v>
      </c>
      <c r="C15" s="20" t="s">
        <v>28</v>
      </c>
      <c r="D15" s="46">
        <v>506082</v>
      </c>
      <c r="E15" s="46">
        <v>0</v>
      </c>
      <c r="F15" s="46">
        <v>0</v>
      </c>
      <c r="G15" s="46">
        <v>0</v>
      </c>
      <c r="H15" s="46">
        <v>0</v>
      </c>
      <c r="I15" s="46">
        <v>174049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680131</v>
      </c>
      <c r="O15" s="47">
        <f t="shared" si="2"/>
        <v>482.70475514549327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470280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623212</v>
      </c>
      <c r="N16" s="31">
        <f t="shared" ref="N16:N22" si="6">SUM(D16:M16)</f>
        <v>1093492</v>
      </c>
      <c r="O16" s="43">
        <f t="shared" si="2"/>
        <v>776.07665010645849</v>
      </c>
      <c r="P16" s="10"/>
    </row>
    <row r="17" spans="1:119">
      <c r="A17" s="12"/>
      <c r="B17" s="44">
        <v>541</v>
      </c>
      <c r="C17" s="20" t="s">
        <v>31</v>
      </c>
      <c r="D17" s="46">
        <v>338416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338416</v>
      </c>
      <c r="O17" s="47">
        <f t="shared" si="2"/>
        <v>240.18168914123493</v>
      </c>
      <c r="P17" s="9"/>
    </row>
    <row r="18" spans="1:119">
      <c r="A18" s="12"/>
      <c r="B18" s="44">
        <v>542</v>
      </c>
      <c r="C18" s="20" t="s">
        <v>32</v>
      </c>
      <c r="D18" s="46">
        <v>121868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623212</v>
      </c>
      <c r="N18" s="46">
        <f t="shared" si="6"/>
        <v>745080</v>
      </c>
      <c r="O18" s="47">
        <f t="shared" si="2"/>
        <v>528.80056777856635</v>
      </c>
      <c r="P18" s="9"/>
    </row>
    <row r="19" spans="1:119">
      <c r="A19" s="12"/>
      <c r="B19" s="44">
        <v>549</v>
      </c>
      <c r="C19" s="20" t="s">
        <v>45</v>
      </c>
      <c r="D19" s="46">
        <v>9996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9996</v>
      </c>
      <c r="O19" s="47">
        <f t="shared" si="2"/>
        <v>7.0943931866572036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0</v>
      </c>
      <c r="E20" s="31">
        <f t="shared" si="7"/>
        <v>46349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46349</v>
      </c>
      <c r="O20" s="43">
        <f t="shared" si="2"/>
        <v>32.894960965223561</v>
      </c>
      <c r="P20" s="10"/>
    </row>
    <row r="21" spans="1:119">
      <c r="A21" s="13"/>
      <c r="B21" s="45">
        <v>559</v>
      </c>
      <c r="C21" s="21" t="s">
        <v>34</v>
      </c>
      <c r="D21" s="46">
        <v>0</v>
      </c>
      <c r="E21" s="46">
        <v>46349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46349</v>
      </c>
      <c r="O21" s="47">
        <f t="shared" si="2"/>
        <v>32.894960965223561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SUM(D23:D23)</f>
        <v>20729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12480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33209</v>
      </c>
      <c r="O22" s="43">
        <f t="shared" si="2"/>
        <v>23.569198012775018</v>
      </c>
      <c r="P22" s="10"/>
    </row>
    <row r="23" spans="1:119">
      <c r="A23" s="12"/>
      <c r="B23" s="44">
        <v>569</v>
      </c>
      <c r="C23" s="20" t="s">
        <v>36</v>
      </c>
      <c r="D23" s="46">
        <v>20729</v>
      </c>
      <c r="E23" s="46">
        <v>0</v>
      </c>
      <c r="F23" s="46">
        <v>0</v>
      </c>
      <c r="G23" s="46">
        <v>0</v>
      </c>
      <c r="H23" s="46">
        <v>0</v>
      </c>
      <c r="I23" s="46">
        <v>12480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9">SUM(D23:M23)</f>
        <v>33209</v>
      </c>
      <c r="O23" s="47">
        <f t="shared" si="2"/>
        <v>23.569198012775018</v>
      </c>
      <c r="P23" s="9"/>
    </row>
    <row r="24" spans="1:119" ht="15.75">
      <c r="A24" s="28" t="s">
        <v>37</v>
      </c>
      <c r="B24" s="29"/>
      <c r="C24" s="30"/>
      <c r="D24" s="31">
        <f t="shared" ref="D24:M24" si="10">SUM(D25:D26)</f>
        <v>202594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9"/>
        <v>202594</v>
      </c>
      <c r="O24" s="43">
        <f t="shared" si="2"/>
        <v>143.78566359119944</v>
      </c>
      <c r="P24" s="9"/>
    </row>
    <row r="25" spans="1:119">
      <c r="A25" s="12"/>
      <c r="B25" s="44">
        <v>572</v>
      </c>
      <c r="C25" s="20" t="s">
        <v>38</v>
      </c>
      <c r="D25" s="46">
        <v>195455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195455</v>
      </c>
      <c r="O25" s="47">
        <f t="shared" si="2"/>
        <v>138.71894960965224</v>
      </c>
      <c r="P25" s="9"/>
    </row>
    <row r="26" spans="1:119">
      <c r="A26" s="12"/>
      <c r="B26" s="44">
        <v>579</v>
      </c>
      <c r="C26" s="20" t="s">
        <v>50</v>
      </c>
      <c r="D26" s="46">
        <v>7139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7139</v>
      </c>
      <c r="O26" s="47">
        <f t="shared" si="2"/>
        <v>5.0667139815471964</v>
      </c>
      <c r="P26" s="9"/>
    </row>
    <row r="27" spans="1:119" ht="15.75">
      <c r="A27" s="28" t="s">
        <v>41</v>
      </c>
      <c r="B27" s="29"/>
      <c r="C27" s="30"/>
      <c r="D27" s="31">
        <f t="shared" ref="D27:M27" si="11">SUM(D28:D29)</f>
        <v>11267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37366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127510</v>
      </c>
      <c r="N27" s="31">
        <f t="shared" si="9"/>
        <v>176143</v>
      </c>
      <c r="O27" s="43">
        <f t="shared" si="2"/>
        <v>125.01277501774308</v>
      </c>
      <c r="P27" s="9"/>
    </row>
    <row r="28" spans="1:119">
      <c r="A28" s="12"/>
      <c r="B28" s="44">
        <v>581</v>
      </c>
      <c r="C28" s="20" t="s">
        <v>40</v>
      </c>
      <c r="D28" s="46">
        <v>11267</v>
      </c>
      <c r="E28" s="46">
        <v>0</v>
      </c>
      <c r="F28" s="46">
        <v>0</v>
      </c>
      <c r="G28" s="46">
        <v>0</v>
      </c>
      <c r="H28" s="46">
        <v>0</v>
      </c>
      <c r="I28" s="46">
        <v>37366</v>
      </c>
      <c r="J28" s="46">
        <v>0</v>
      </c>
      <c r="K28" s="46">
        <v>0</v>
      </c>
      <c r="L28" s="46">
        <v>0</v>
      </c>
      <c r="M28" s="46">
        <v>120074</v>
      </c>
      <c r="N28" s="46">
        <f t="shared" si="9"/>
        <v>168707</v>
      </c>
      <c r="O28" s="47">
        <f t="shared" si="2"/>
        <v>119.73527324343506</v>
      </c>
      <c r="P28" s="9"/>
    </row>
    <row r="29" spans="1:119" ht="15.75" thickBot="1">
      <c r="A29" s="12"/>
      <c r="B29" s="44">
        <v>590</v>
      </c>
      <c r="C29" s="20" t="s">
        <v>58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7436</v>
      </c>
      <c r="N29" s="46">
        <f t="shared" si="9"/>
        <v>7436</v>
      </c>
      <c r="O29" s="47">
        <f t="shared" si="2"/>
        <v>5.2775017743080195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2">SUM(D5,D11,D14,D16,D20,D22,D24,D27)</f>
        <v>1671145</v>
      </c>
      <c r="E30" s="15">
        <f t="shared" si="12"/>
        <v>46349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223895</v>
      </c>
      <c r="J30" s="15">
        <f t="shared" si="12"/>
        <v>0</v>
      </c>
      <c r="K30" s="15">
        <f t="shared" si="12"/>
        <v>7858</v>
      </c>
      <c r="L30" s="15">
        <f t="shared" si="12"/>
        <v>0</v>
      </c>
      <c r="M30" s="15">
        <f t="shared" si="12"/>
        <v>750722</v>
      </c>
      <c r="N30" s="15">
        <f t="shared" si="9"/>
        <v>2699969</v>
      </c>
      <c r="O30" s="37">
        <f t="shared" si="2"/>
        <v>1916.2306600425834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59</v>
      </c>
      <c r="M32" s="163"/>
      <c r="N32" s="163"/>
      <c r="O32" s="41">
        <v>1409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420522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34167</v>
      </c>
      <c r="L5" s="26">
        <f t="shared" si="0"/>
        <v>0</v>
      </c>
      <c r="M5" s="26">
        <f t="shared" si="0"/>
        <v>0</v>
      </c>
      <c r="N5" s="27">
        <f t="shared" ref="N5:N16" si="1">SUM(D5:M5)</f>
        <v>454689</v>
      </c>
      <c r="O5" s="32">
        <f t="shared" ref="O5:O31" si="2">(N5/O$33)</f>
        <v>323.85256410256409</v>
      </c>
      <c r="P5" s="6"/>
    </row>
    <row r="6" spans="1:133">
      <c r="A6" s="12"/>
      <c r="B6" s="44">
        <v>511</v>
      </c>
      <c r="C6" s="20" t="s">
        <v>19</v>
      </c>
      <c r="D6" s="46">
        <v>48808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48808</v>
      </c>
      <c r="O6" s="47">
        <f t="shared" si="2"/>
        <v>34.763532763532766</v>
      </c>
      <c r="P6" s="9"/>
    </row>
    <row r="7" spans="1:133">
      <c r="A7" s="12"/>
      <c r="B7" s="44">
        <v>513</v>
      </c>
      <c r="C7" s="20" t="s">
        <v>20</v>
      </c>
      <c r="D7" s="46">
        <v>302526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302526</v>
      </c>
      <c r="O7" s="47">
        <f t="shared" si="2"/>
        <v>215.47435897435898</v>
      </c>
      <c r="P7" s="9"/>
    </row>
    <row r="8" spans="1:133">
      <c r="A8" s="12"/>
      <c r="B8" s="44">
        <v>514</v>
      </c>
      <c r="C8" s="20" t="s">
        <v>21</v>
      </c>
      <c r="D8" s="46">
        <v>60296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60296</v>
      </c>
      <c r="O8" s="47">
        <f t="shared" si="2"/>
        <v>42.945868945868945</v>
      </c>
      <c r="P8" s="9"/>
    </row>
    <row r="9" spans="1:133">
      <c r="A9" s="12"/>
      <c r="B9" s="44">
        <v>515</v>
      </c>
      <c r="C9" s="20" t="s">
        <v>22</v>
      </c>
      <c r="D9" s="46">
        <v>8892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8892</v>
      </c>
      <c r="O9" s="47">
        <f t="shared" si="2"/>
        <v>6.333333333333333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34167</v>
      </c>
      <c r="L10" s="46">
        <v>0</v>
      </c>
      <c r="M10" s="46">
        <v>0</v>
      </c>
      <c r="N10" s="46">
        <f t="shared" si="1"/>
        <v>34167</v>
      </c>
      <c r="O10" s="47">
        <f t="shared" si="2"/>
        <v>24.335470085470085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25740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25740</v>
      </c>
      <c r="O11" s="43">
        <f t="shared" si="2"/>
        <v>18.333333333333332</v>
      </c>
      <c r="P11" s="10"/>
    </row>
    <row r="12" spans="1:133">
      <c r="A12" s="12"/>
      <c r="B12" s="44">
        <v>521</v>
      </c>
      <c r="C12" s="20" t="s">
        <v>26</v>
      </c>
      <c r="D12" s="46">
        <v>11944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11944</v>
      </c>
      <c r="O12" s="47">
        <f t="shared" si="2"/>
        <v>8.5071225071225065</v>
      </c>
      <c r="P12" s="9"/>
    </row>
    <row r="13" spans="1:133">
      <c r="A13" s="12"/>
      <c r="B13" s="44">
        <v>524</v>
      </c>
      <c r="C13" s="20" t="s">
        <v>49</v>
      </c>
      <c r="D13" s="46">
        <v>13796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13796</v>
      </c>
      <c r="O13" s="47">
        <f t="shared" si="2"/>
        <v>9.8262108262108256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1044580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164202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1208782</v>
      </c>
      <c r="O14" s="43">
        <f t="shared" si="2"/>
        <v>860.95584045584042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164202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164202</v>
      </c>
      <c r="O15" s="47">
        <f t="shared" si="2"/>
        <v>116.95299145299145</v>
      </c>
      <c r="P15" s="9"/>
    </row>
    <row r="16" spans="1:133">
      <c r="A16" s="12"/>
      <c r="B16" s="44">
        <v>536</v>
      </c>
      <c r="C16" s="20" t="s">
        <v>71</v>
      </c>
      <c r="D16" s="46">
        <v>1044580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1044580</v>
      </c>
      <c r="O16" s="47">
        <f t="shared" si="2"/>
        <v>744.00284900284896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503543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719956</v>
      </c>
      <c r="N17" s="31">
        <f t="shared" ref="N17:N23" si="6">SUM(D17:M17)</f>
        <v>1223499</v>
      </c>
      <c r="O17" s="43">
        <f t="shared" si="2"/>
        <v>871.43803418803418</v>
      </c>
      <c r="P17" s="10"/>
    </row>
    <row r="18" spans="1:119">
      <c r="A18" s="12"/>
      <c r="B18" s="44">
        <v>541</v>
      </c>
      <c r="C18" s="20" t="s">
        <v>31</v>
      </c>
      <c r="D18" s="46">
        <v>354926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354926</v>
      </c>
      <c r="O18" s="47">
        <f t="shared" si="2"/>
        <v>252.7962962962963</v>
      </c>
      <c r="P18" s="9"/>
    </row>
    <row r="19" spans="1:119">
      <c r="A19" s="12"/>
      <c r="B19" s="44">
        <v>542</v>
      </c>
      <c r="C19" s="20" t="s">
        <v>32</v>
      </c>
      <c r="D19" s="46">
        <v>114598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719956</v>
      </c>
      <c r="N19" s="46">
        <f t="shared" si="6"/>
        <v>834554</v>
      </c>
      <c r="O19" s="47">
        <f t="shared" si="2"/>
        <v>594.41168091168095</v>
      </c>
      <c r="P19" s="9"/>
    </row>
    <row r="20" spans="1:119">
      <c r="A20" s="12"/>
      <c r="B20" s="44">
        <v>549</v>
      </c>
      <c r="C20" s="20" t="s">
        <v>45</v>
      </c>
      <c r="D20" s="46">
        <v>34019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34019</v>
      </c>
      <c r="O20" s="47">
        <f t="shared" si="2"/>
        <v>24.230056980056979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SUM(D22:D22)</f>
        <v>0</v>
      </c>
      <c r="E21" s="31">
        <f t="shared" si="7"/>
        <v>10115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10115</v>
      </c>
      <c r="O21" s="43">
        <f t="shared" si="2"/>
        <v>7.2044159544159543</v>
      </c>
      <c r="P21" s="10"/>
    </row>
    <row r="22" spans="1:119">
      <c r="A22" s="13"/>
      <c r="B22" s="45">
        <v>559</v>
      </c>
      <c r="C22" s="21" t="s">
        <v>34</v>
      </c>
      <c r="D22" s="46">
        <v>0</v>
      </c>
      <c r="E22" s="46">
        <v>10115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10115</v>
      </c>
      <c r="O22" s="47">
        <f t="shared" si="2"/>
        <v>7.2044159544159543</v>
      </c>
      <c r="P22" s="9"/>
    </row>
    <row r="23" spans="1:119" ht="15.75">
      <c r="A23" s="28" t="s">
        <v>35</v>
      </c>
      <c r="B23" s="29"/>
      <c r="C23" s="30"/>
      <c r="D23" s="31">
        <f t="shared" ref="D23:M23" si="8">SUM(D24:D24)</f>
        <v>7095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28837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35932</v>
      </c>
      <c r="O23" s="43">
        <f t="shared" si="2"/>
        <v>25.592592592592592</v>
      </c>
      <c r="P23" s="10"/>
    </row>
    <row r="24" spans="1:119">
      <c r="A24" s="12"/>
      <c r="B24" s="44">
        <v>569</v>
      </c>
      <c r="C24" s="20" t="s">
        <v>36</v>
      </c>
      <c r="D24" s="46">
        <v>7095</v>
      </c>
      <c r="E24" s="46">
        <v>0</v>
      </c>
      <c r="F24" s="46">
        <v>0</v>
      </c>
      <c r="G24" s="46">
        <v>0</v>
      </c>
      <c r="H24" s="46">
        <v>0</v>
      </c>
      <c r="I24" s="46">
        <v>28837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9">SUM(D24:M24)</f>
        <v>35932</v>
      </c>
      <c r="O24" s="47">
        <f t="shared" si="2"/>
        <v>25.592592592592592</v>
      </c>
      <c r="P24" s="9"/>
    </row>
    <row r="25" spans="1:119" ht="15.75">
      <c r="A25" s="28" t="s">
        <v>37</v>
      </c>
      <c r="B25" s="29"/>
      <c r="C25" s="30"/>
      <c r="D25" s="31">
        <f t="shared" ref="D25:M25" si="10">SUM(D26:D27)</f>
        <v>88303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88303</v>
      </c>
      <c r="O25" s="43">
        <f t="shared" si="2"/>
        <v>62.893874643874646</v>
      </c>
      <c r="P25" s="9"/>
    </row>
    <row r="26" spans="1:119">
      <c r="A26" s="12"/>
      <c r="B26" s="44">
        <v>572</v>
      </c>
      <c r="C26" s="20" t="s">
        <v>38</v>
      </c>
      <c r="D26" s="46">
        <v>80389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80389</v>
      </c>
      <c r="O26" s="47">
        <f t="shared" si="2"/>
        <v>57.25712250712251</v>
      </c>
      <c r="P26" s="9"/>
    </row>
    <row r="27" spans="1:119">
      <c r="A27" s="12"/>
      <c r="B27" s="44">
        <v>574</v>
      </c>
      <c r="C27" s="20" t="s">
        <v>39</v>
      </c>
      <c r="D27" s="46">
        <v>7914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7914</v>
      </c>
      <c r="O27" s="47">
        <f t="shared" si="2"/>
        <v>5.6367521367521372</v>
      </c>
      <c r="P27" s="9"/>
    </row>
    <row r="28" spans="1:119" ht="15.75">
      <c r="A28" s="28" t="s">
        <v>41</v>
      </c>
      <c r="B28" s="29"/>
      <c r="C28" s="30"/>
      <c r="D28" s="31">
        <f t="shared" ref="D28:M28" si="11">SUM(D29:D30)</f>
        <v>9494</v>
      </c>
      <c r="E28" s="31">
        <f t="shared" si="11"/>
        <v>0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26067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118575</v>
      </c>
      <c r="N28" s="31">
        <f t="shared" si="9"/>
        <v>154136</v>
      </c>
      <c r="O28" s="43">
        <f t="shared" si="2"/>
        <v>109.78347578347578</v>
      </c>
      <c r="P28" s="9"/>
    </row>
    <row r="29" spans="1:119">
      <c r="A29" s="12"/>
      <c r="B29" s="44">
        <v>581</v>
      </c>
      <c r="C29" s="20" t="s">
        <v>40</v>
      </c>
      <c r="D29" s="46">
        <v>9494</v>
      </c>
      <c r="E29" s="46">
        <v>0</v>
      </c>
      <c r="F29" s="46">
        <v>0</v>
      </c>
      <c r="G29" s="46">
        <v>0</v>
      </c>
      <c r="H29" s="46">
        <v>0</v>
      </c>
      <c r="I29" s="46">
        <v>26067</v>
      </c>
      <c r="J29" s="46">
        <v>0</v>
      </c>
      <c r="K29" s="46">
        <v>0</v>
      </c>
      <c r="L29" s="46">
        <v>0</v>
      </c>
      <c r="M29" s="46">
        <v>111372</v>
      </c>
      <c r="N29" s="46">
        <f t="shared" si="9"/>
        <v>146933</v>
      </c>
      <c r="O29" s="47">
        <f t="shared" si="2"/>
        <v>104.65313390313391</v>
      </c>
      <c r="P29" s="9"/>
    </row>
    <row r="30" spans="1:119" ht="15.75" thickBot="1">
      <c r="A30" s="12"/>
      <c r="B30" s="44">
        <v>590</v>
      </c>
      <c r="C30" s="20" t="s">
        <v>58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7203</v>
      </c>
      <c r="N30" s="46">
        <f t="shared" si="9"/>
        <v>7203</v>
      </c>
      <c r="O30" s="47">
        <f t="shared" si="2"/>
        <v>5.1303418803418808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SUM(D5,D11,D14,D17,D21,D23,D25,D28)</f>
        <v>2099277</v>
      </c>
      <c r="E31" s="15">
        <f t="shared" si="12"/>
        <v>10115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219106</v>
      </c>
      <c r="J31" s="15">
        <f t="shared" si="12"/>
        <v>0</v>
      </c>
      <c r="K31" s="15">
        <f t="shared" si="12"/>
        <v>34167</v>
      </c>
      <c r="L31" s="15">
        <f t="shared" si="12"/>
        <v>0</v>
      </c>
      <c r="M31" s="15">
        <f t="shared" si="12"/>
        <v>838531</v>
      </c>
      <c r="N31" s="15">
        <f t="shared" si="9"/>
        <v>3201196</v>
      </c>
      <c r="O31" s="37">
        <f t="shared" si="2"/>
        <v>2280.0541310541312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72</v>
      </c>
      <c r="M33" s="163"/>
      <c r="N33" s="163"/>
      <c r="O33" s="41">
        <v>1404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47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495701</v>
      </c>
      <c r="E5" s="26">
        <f t="shared" si="0"/>
        <v>2495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498196</v>
      </c>
      <c r="P5" s="32">
        <f t="shared" ref="P5:P24" si="1">(O5/P$26)</f>
        <v>342.63823933975243</v>
      </c>
      <c r="Q5" s="6"/>
    </row>
    <row r="6" spans="1:134">
      <c r="A6" s="12"/>
      <c r="B6" s="44">
        <v>511</v>
      </c>
      <c r="C6" s="20" t="s">
        <v>19</v>
      </c>
      <c r="D6" s="46">
        <v>20524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20524</v>
      </c>
      <c r="P6" s="47">
        <f t="shared" si="1"/>
        <v>14.115543328748281</v>
      </c>
      <c r="Q6" s="9"/>
    </row>
    <row r="7" spans="1:134">
      <c r="A7" s="12"/>
      <c r="B7" s="44">
        <v>513</v>
      </c>
      <c r="C7" s="20" t="s">
        <v>20</v>
      </c>
      <c r="D7" s="46">
        <v>409177</v>
      </c>
      <c r="E7" s="46">
        <v>2495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411672</v>
      </c>
      <c r="P7" s="47">
        <f t="shared" si="1"/>
        <v>283.13067400275105</v>
      </c>
      <c r="Q7" s="9"/>
    </row>
    <row r="8" spans="1:134">
      <c r="A8" s="12"/>
      <c r="B8" s="44">
        <v>514</v>
      </c>
      <c r="C8" s="20" t="s">
        <v>21</v>
      </c>
      <c r="D8" s="46">
        <v>66000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66000</v>
      </c>
      <c r="P8" s="47">
        <f t="shared" si="1"/>
        <v>45.392022008253093</v>
      </c>
      <c r="Q8" s="9"/>
    </row>
    <row r="9" spans="1:134" ht="15.75">
      <c r="A9" s="28" t="s">
        <v>25</v>
      </c>
      <c r="B9" s="29"/>
      <c r="C9" s="30"/>
      <c r="D9" s="31">
        <f t="shared" ref="D9:N9" si="3">SUM(D10:D11)</f>
        <v>39685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>SUM(D9:N9)</f>
        <v>39685</v>
      </c>
      <c r="P9" s="43">
        <f t="shared" si="1"/>
        <v>27.293672627235214</v>
      </c>
      <c r="Q9" s="10"/>
    </row>
    <row r="10" spans="1:134">
      <c r="A10" s="12"/>
      <c r="B10" s="44">
        <v>524</v>
      </c>
      <c r="C10" s="20" t="s">
        <v>49</v>
      </c>
      <c r="D10" s="46">
        <v>26814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1" si="4">SUM(D10:N10)</f>
        <v>26814</v>
      </c>
      <c r="P10" s="47">
        <f t="shared" si="1"/>
        <v>18.441540577716644</v>
      </c>
      <c r="Q10" s="9"/>
    </row>
    <row r="11" spans="1:134">
      <c r="A11" s="12"/>
      <c r="B11" s="44">
        <v>525</v>
      </c>
      <c r="C11" s="20" t="s">
        <v>54</v>
      </c>
      <c r="D11" s="46">
        <v>12871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4"/>
        <v>12871</v>
      </c>
      <c r="P11" s="47">
        <f t="shared" si="1"/>
        <v>8.8521320495185698</v>
      </c>
      <c r="Q11" s="9"/>
    </row>
    <row r="12" spans="1:134" ht="15.75">
      <c r="A12" s="28" t="s">
        <v>30</v>
      </c>
      <c r="B12" s="29"/>
      <c r="C12" s="30"/>
      <c r="D12" s="31">
        <f t="shared" ref="D12:N12" si="5">SUM(D13:D14)</f>
        <v>170345</v>
      </c>
      <c r="E12" s="31">
        <f t="shared" si="5"/>
        <v>13484</v>
      </c>
      <c r="F12" s="31">
        <f t="shared" si="5"/>
        <v>0</v>
      </c>
      <c r="G12" s="31">
        <f t="shared" si="5"/>
        <v>0</v>
      </c>
      <c r="H12" s="31">
        <f t="shared" si="5"/>
        <v>0</v>
      </c>
      <c r="I12" s="31">
        <f t="shared" si="5"/>
        <v>0</v>
      </c>
      <c r="J12" s="31">
        <f t="shared" si="5"/>
        <v>0</v>
      </c>
      <c r="K12" s="31">
        <f t="shared" si="5"/>
        <v>0</v>
      </c>
      <c r="L12" s="31">
        <f t="shared" si="5"/>
        <v>0</v>
      </c>
      <c r="M12" s="31">
        <f t="shared" si="5"/>
        <v>0</v>
      </c>
      <c r="N12" s="31">
        <f t="shared" si="5"/>
        <v>2161390</v>
      </c>
      <c r="O12" s="31">
        <f t="shared" ref="O12:O21" si="6">SUM(D12:N12)</f>
        <v>2345219</v>
      </c>
      <c r="P12" s="43">
        <f t="shared" si="1"/>
        <v>1612.9429160935351</v>
      </c>
      <c r="Q12" s="10"/>
    </row>
    <row r="13" spans="1:134">
      <c r="A13" s="12"/>
      <c r="B13" s="44">
        <v>541</v>
      </c>
      <c r="C13" s="20" t="s">
        <v>31</v>
      </c>
      <c r="D13" s="46">
        <v>170345</v>
      </c>
      <c r="E13" s="46">
        <v>13484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6"/>
        <v>183829</v>
      </c>
      <c r="P13" s="47">
        <f t="shared" si="1"/>
        <v>126.42984869325997</v>
      </c>
      <c r="Q13" s="9"/>
    </row>
    <row r="14" spans="1:134">
      <c r="A14" s="12"/>
      <c r="B14" s="44">
        <v>542</v>
      </c>
      <c r="C14" s="20" t="s">
        <v>32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2161390</v>
      </c>
      <c r="O14" s="46">
        <f t="shared" si="6"/>
        <v>2161390</v>
      </c>
      <c r="P14" s="47">
        <f t="shared" si="1"/>
        <v>1486.5130674002751</v>
      </c>
      <c r="Q14" s="9"/>
    </row>
    <row r="15" spans="1:134" ht="15.75">
      <c r="A15" s="28" t="s">
        <v>33</v>
      </c>
      <c r="B15" s="29"/>
      <c r="C15" s="30"/>
      <c r="D15" s="31">
        <f t="shared" ref="D15:N15" si="7">SUM(D16:D16)</f>
        <v>329147</v>
      </c>
      <c r="E15" s="31">
        <f t="shared" si="7"/>
        <v>77438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>
        <f t="shared" si="7"/>
        <v>0</v>
      </c>
      <c r="M15" s="31">
        <f t="shared" si="7"/>
        <v>0</v>
      </c>
      <c r="N15" s="31">
        <f t="shared" si="7"/>
        <v>0</v>
      </c>
      <c r="O15" s="31">
        <f t="shared" si="6"/>
        <v>406585</v>
      </c>
      <c r="P15" s="43">
        <f t="shared" si="1"/>
        <v>279.63204951856949</v>
      </c>
      <c r="Q15" s="10"/>
    </row>
    <row r="16" spans="1:134">
      <c r="A16" s="13"/>
      <c r="B16" s="45">
        <v>559</v>
      </c>
      <c r="C16" s="21" t="s">
        <v>34</v>
      </c>
      <c r="D16" s="46">
        <v>329147</v>
      </c>
      <c r="E16" s="46">
        <v>77438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406585</v>
      </c>
      <c r="P16" s="47">
        <f t="shared" si="1"/>
        <v>279.63204951856949</v>
      </c>
      <c r="Q16" s="9"/>
    </row>
    <row r="17" spans="1:120" ht="15.75">
      <c r="A17" s="28" t="s">
        <v>35</v>
      </c>
      <c r="B17" s="29"/>
      <c r="C17" s="30"/>
      <c r="D17" s="31">
        <f t="shared" ref="D17:N17" si="8">SUM(D18:D18)</f>
        <v>4220</v>
      </c>
      <c r="E17" s="31">
        <f t="shared" si="8"/>
        <v>0</v>
      </c>
      <c r="F17" s="31">
        <f t="shared" si="8"/>
        <v>0</v>
      </c>
      <c r="G17" s="31">
        <f t="shared" si="8"/>
        <v>0</v>
      </c>
      <c r="H17" s="31">
        <f t="shared" si="8"/>
        <v>0</v>
      </c>
      <c r="I17" s="31">
        <f t="shared" si="8"/>
        <v>43415</v>
      </c>
      <c r="J17" s="31">
        <f t="shared" si="8"/>
        <v>0</v>
      </c>
      <c r="K17" s="31">
        <f t="shared" si="8"/>
        <v>0</v>
      </c>
      <c r="L17" s="31">
        <f t="shared" si="8"/>
        <v>0</v>
      </c>
      <c r="M17" s="31">
        <f t="shared" si="8"/>
        <v>0</v>
      </c>
      <c r="N17" s="31">
        <f t="shared" si="8"/>
        <v>0</v>
      </c>
      <c r="O17" s="31">
        <f t="shared" si="6"/>
        <v>47635</v>
      </c>
      <c r="P17" s="43">
        <f t="shared" si="1"/>
        <v>32.761348005502064</v>
      </c>
      <c r="Q17" s="10"/>
    </row>
    <row r="18" spans="1:120">
      <c r="A18" s="12"/>
      <c r="B18" s="44">
        <v>569</v>
      </c>
      <c r="C18" s="20" t="s">
        <v>36</v>
      </c>
      <c r="D18" s="46">
        <v>4220</v>
      </c>
      <c r="E18" s="46">
        <v>0</v>
      </c>
      <c r="F18" s="46">
        <v>0</v>
      </c>
      <c r="G18" s="46">
        <v>0</v>
      </c>
      <c r="H18" s="46">
        <v>0</v>
      </c>
      <c r="I18" s="46">
        <v>43415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47635</v>
      </c>
      <c r="P18" s="47">
        <f t="shared" si="1"/>
        <v>32.761348005502064</v>
      </c>
      <c r="Q18" s="9"/>
    </row>
    <row r="19" spans="1:120" ht="15.75">
      <c r="A19" s="28" t="s">
        <v>37</v>
      </c>
      <c r="B19" s="29"/>
      <c r="C19" s="30"/>
      <c r="D19" s="31">
        <f t="shared" ref="D19:N19" si="9">SUM(D20:D21)</f>
        <v>42505</v>
      </c>
      <c r="E19" s="31">
        <f t="shared" si="9"/>
        <v>171206</v>
      </c>
      <c r="F19" s="31">
        <f t="shared" si="9"/>
        <v>0</v>
      </c>
      <c r="G19" s="31">
        <f t="shared" si="9"/>
        <v>0</v>
      </c>
      <c r="H19" s="31">
        <f t="shared" si="9"/>
        <v>0</v>
      </c>
      <c r="I19" s="31">
        <f t="shared" si="9"/>
        <v>0</v>
      </c>
      <c r="J19" s="31">
        <f t="shared" si="9"/>
        <v>0</v>
      </c>
      <c r="K19" s="31">
        <f t="shared" si="9"/>
        <v>0</v>
      </c>
      <c r="L19" s="31">
        <f t="shared" si="9"/>
        <v>0</v>
      </c>
      <c r="M19" s="31">
        <f t="shared" si="9"/>
        <v>0</v>
      </c>
      <c r="N19" s="31">
        <f t="shared" si="9"/>
        <v>0</v>
      </c>
      <c r="O19" s="31">
        <f>SUM(D19:N19)</f>
        <v>213711</v>
      </c>
      <c r="P19" s="43">
        <f t="shared" si="1"/>
        <v>146.98143053645117</v>
      </c>
      <c r="Q19" s="9"/>
    </row>
    <row r="20" spans="1:120">
      <c r="A20" s="12"/>
      <c r="B20" s="44">
        <v>572</v>
      </c>
      <c r="C20" s="20" t="s">
        <v>38</v>
      </c>
      <c r="D20" s="46">
        <v>36330</v>
      </c>
      <c r="E20" s="46">
        <v>171206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207536</v>
      </c>
      <c r="P20" s="47">
        <f t="shared" si="1"/>
        <v>142.73452544704264</v>
      </c>
      <c r="Q20" s="9"/>
    </row>
    <row r="21" spans="1:120">
      <c r="A21" s="12"/>
      <c r="B21" s="44">
        <v>573</v>
      </c>
      <c r="C21" s="20" t="s">
        <v>74</v>
      </c>
      <c r="D21" s="46">
        <v>6175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6175</v>
      </c>
      <c r="P21" s="47">
        <f t="shared" si="1"/>
        <v>4.2469050894085285</v>
      </c>
      <c r="Q21" s="9"/>
    </row>
    <row r="22" spans="1:120" ht="15.75">
      <c r="A22" s="28" t="s">
        <v>41</v>
      </c>
      <c r="B22" s="29"/>
      <c r="C22" s="30"/>
      <c r="D22" s="31">
        <f t="shared" ref="D22:N22" si="10">SUM(D23:D23)</f>
        <v>32792</v>
      </c>
      <c r="E22" s="31">
        <f t="shared" si="10"/>
        <v>0</v>
      </c>
      <c r="F22" s="31">
        <f t="shared" si="10"/>
        <v>0</v>
      </c>
      <c r="G22" s="31">
        <f t="shared" si="10"/>
        <v>0</v>
      </c>
      <c r="H22" s="31">
        <f t="shared" si="10"/>
        <v>0</v>
      </c>
      <c r="I22" s="31">
        <f t="shared" si="10"/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 t="shared" si="10"/>
        <v>0</v>
      </c>
      <c r="N22" s="31">
        <f t="shared" si="10"/>
        <v>0</v>
      </c>
      <c r="O22" s="31">
        <f>SUM(D22:N22)</f>
        <v>32792</v>
      </c>
      <c r="P22" s="43">
        <f t="shared" si="1"/>
        <v>22.552957359009628</v>
      </c>
      <c r="Q22" s="9"/>
    </row>
    <row r="23" spans="1:120" ht="15.75" thickBot="1">
      <c r="A23" s="12"/>
      <c r="B23" s="44">
        <v>581</v>
      </c>
      <c r="C23" s="20" t="s">
        <v>93</v>
      </c>
      <c r="D23" s="46">
        <v>32792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32792</v>
      </c>
      <c r="P23" s="47">
        <f t="shared" si="1"/>
        <v>22.552957359009628</v>
      </c>
      <c r="Q23" s="9"/>
    </row>
    <row r="24" spans="1:120" ht="16.5" thickBot="1">
      <c r="A24" s="14" t="s">
        <v>10</v>
      </c>
      <c r="B24" s="23"/>
      <c r="C24" s="22"/>
      <c r="D24" s="15">
        <f>SUM(D5,D9,D12,D15,D17,D19,D22)</f>
        <v>1114395</v>
      </c>
      <c r="E24" s="15">
        <f t="shared" ref="E24:N24" si="11">SUM(E5,E9,E12,E15,E17,E19,E22)</f>
        <v>264623</v>
      </c>
      <c r="F24" s="15">
        <f t="shared" si="11"/>
        <v>0</v>
      </c>
      <c r="G24" s="15">
        <f t="shared" si="11"/>
        <v>0</v>
      </c>
      <c r="H24" s="15">
        <f t="shared" si="11"/>
        <v>0</v>
      </c>
      <c r="I24" s="15">
        <f t="shared" si="11"/>
        <v>43415</v>
      </c>
      <c r="J24" s="15">
        <f t="shared" si="11"/>
        <v>0</v>
      </c>
      <c r="K24" s="15">
        <f t="shared" si="11"/>
        <v>0</v>
      </c>
      <c r="L24" s="15">
        <f t="shared" si="11"/>
        <v>0</v>
      </c>
      <c r="M24" s="15">
        <f t="shared" si="11"/>
        <v>0</v>
      </c>
      <c r="N24" s="15">
        <f t="shared" si="11"/>
        <v>2161390</v>
      </c>
      <c r="O24" s="15">
        <f>SUM(D24:N24)</f>
        <v>3583823</v>
      </c>
      <c r="P24" s="37">
        <f t="shared" si="1"/>
        <v>2464.8026134800552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163" t="s">
        <v>95</v>
      </c>
      <c r="N26" s="163"/>
      <c r="O26" s="163"/>
      <c r="P26" s="41">
        <v>1454</v>
      </c>
    </row>
    <row r="27" spans="1:120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0" ht="15.75" customHeight="1" thickBot="1">
      <c r="A28" s="165" t="s">
        <v>47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404163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1" si="1">SUM(D5:N5)</f>
        <v>404163</v>
      </c>
      <c r="P5" s="32">
        <f t="shared" ref="P5:P24" si="2">(O5/P$26)</f>
        <v>277.96629986244841</v>
      </c>
      <c r="Q5" s="6"/>
    </row>
    <row r="6" spans="1:134">
      <c r="A6" s="12"/>
      <c r="B6" s="44">
        <v>511</v>
      </c>
      <c r="C6" s="20" t="s">
        <v>19</v>
      </c>
      <c r="D6" s="46">
        <v>22575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22575</v>
      </c>
      <c r="P6" s="47">
        <f t="shared" si="2"/>
        <v>15.526134800550206</v>
      </c>
      <c r="Q6" s="9"/>
    </row>
    <row r="7" spans="1:134">
      <c r="A7" s="12"/>
      <c r="B7" s="44">
        <v>513</v>
      </c>
      <c r="C7" s="20" t="s">
        <v>20</v>
      </c>
      <c r="D7" s="46">
        <v>315588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315588</v>
      </c>
      <c r="P7" s="47">
        <f t="shared" si="2"/>
        <v>217.04814305364511</v>
      </c>
      <c r="Q7" s="9"/>
    </row>
    <row r="8" spans="1:134">
      <c r="A8" s="12"/>
      <c r="B8" s="44">
        <v>514</v>
      </c>
      <c r="C8" s="20" t="s">
        <v>21</v>
      </c>
      <c r="D8" s="46">
        <v>66000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66000</v>
      </c>
      <c r="P8" s="47">
        <f t="shared" si="2"/>
        <v>45.392022008253093</v>
      </c>
      <c r="Q8" s="9"/>
    </row>
    <row r="9" spans="1:134" ht="15.75">
      <c r="A9" s="28" t="s">
        <v>25</v>
      </c>
      <c r="B9" s="29"/>
      <c r="C9" s="30"/>
      <c r="D9" s="31">
        <f t="shared" ref="D9:N9" si="3">SUM(D10:D11)</f>
        <v>761739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761739</v>
      </c>
      <c r="P9" s="43">
        <f t="shared" si="2"/>
        <v>523.89202200825309</v>
      </c>
      <c r="Q9" s="10"/>
    </row>
    <row r="10" spans="1:134">
      <c r="A10" s="12"/>
      <c r="B10" s="44">
        <v>524</v>
      </c>
      <c r="C10" s="20" t="s">
        <v>49</v>
      </c>
      <c r="D10" s="46">
        <v>6197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6197</v>
      </c>
      <c r="P10" s="47">
        <f t="shared" si="2"/>
        <v>4.2620357634112791</v>
      </c>
      <c r="Q10" s="9"/>
    </row>
    <row r="11" spans="1:134">
      <c r="A11" s="12"/>
      <c r="B11" s="44">
        <v>525</v>
      </c>
      <c r="C11" s="20" t="s">
        <v>54</v>
      </c>
      <c r="D11" s="46">
        <v>755542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755542</v>
      </c>
      <c r="P11" s="47">
        <f t="shared" si="2"/>
        <v>519.6299862448418</v>
      </c>
      <c r="Q11" s="9"/>
    </row>
    <row r="12" spans="1:134" ht="15.75">
      <c r="A12" s="28" t="s">
        <v>30</v>
      </c>
      <c r="B12" s="29"/>
      <c r="C12" s="30"/>
      <c r="D12" s="31">
        <f t="shared" ref="D12:N12" si="4">SUM(D13:D14)</f>
        <v>237710</v>
      </c>
      <c r="E12" s="31">
        <f t="shared" si="4"/>
        <v>142346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1699702</v>
      </c>
      <c r="O12" s="31">
        <f t="shared" ref="O12:O17" si="5">SUM(D12:N12)</f>
        <v>2079758</v>
      </c>
      <c r="P12" s="43">
        <f t="shared" si="2"/>
        <v>1430.3700137551582</v>
      </c>
      <c r="Q12" s="10"/>
    </row>
    <row r="13" spans="1:134">
      <c r="A13" s="12"/>
      <c r="B13" s="44">
        <v>541</v>
      </c>
      <c r="C13" s="20" t="s">
        <v>31</v>
      </c>
      <c r="D13" s="46">
        <v>237710</v>
      </c>
      <c r="E13" s="46">
        <v>142346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5"/>
        <v>380056</v>
      </c>
      <c r="P13" s="47">
        <f t="shared" si="2"/>
        <v>261.38651994497934</v>
      </c>
      <c r="Q13" s="9"/>
    </row>
    <row r="14" spans="1:134">
      <c r="A14" s="12"/>
      <c r="B14" s="44">
        <v>542</v>
      </c>
      <c r="C14" s="20" t="s">
        <v>32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1699702</v>
      </c>
      <c r="O14" s="46">
        <f t="shared" si="5"/>
        <v>1699702</v>
      </c>
      <c r="P14" s="47">
        <f t="shared" si="2"/>
        <v>1168.9834938101787</v>
      </c>
      <c r="Q14" s="9"/>
    </row>
    <row r="15" spans="1:134" ht="15.75">
      <c r="A15" s="28" t="s">
        <v>33</v>
      </c>
      <c r="B15" s="29"/>
      <c r="C15" s="30"/>
      <c r="D15" s="31">
        <f t="shared" ref="D15:N15" si="6">SUM(D16:D16)</f>
        <v>0</v>
      </c>
      <c r="E15" s="31">
        <f t="shared" si="6"/>
        <v>179143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6"/>
        <v>0</v>
      </c>
      <c r="O15" s="31">
        <f t="shared" si="5"/>
        <v>179143</v>
      </c>
      <c r="P15" s="43">
        <f t="shared" si="2"/>
        <v>123.20701513067401</v>
      </c>
      <c r="Q15" s="10"/>
    </row>
    <row r="16" spans="1:134">
      <c r="A16" s="13"/>
      <c r="B16" s="45">
        <v>559</v>
      </c>
      <c r="C16" s="21" t="s">
        <v>34</v>
      </c>
      <c r="D16" s="46">
        <v>0</v>
      </c>
      <c r="E16" s="46">
        <v>179143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179143</v>
      </c>
      <c r="P16" s="47">
        <f t="shared" si="2"/>
        <v>123.20701513067401</v>
      </c>
      <c r="Q16" s="9"/>
    </row>
    <row r="17" spans="1:120" ht="15.75">
      <c r="A17" s="28" t="s">
        <v>35</v>
      </c>
      <c r="B17" s="29"/>
      <c r="C17" s="30"/>
      <c r="D17" s="31">
        <f t="shared" ref="D17:N17" si="7">SUM(D18:D18)</f>
        <v>5555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28484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7"/>
        <v>0</v>
      </c>
      <c r="O17" s="31">
        <f t="shared" si="5"/>
        <v>34039</v>
      </c>
      <c r="P17" s="43">
        <f t="shared" si="2"/>
        <v>23.410591471801926</v>
      </c>
      <c r="Q17" s="10"/>
    </row>
    <row r="18" spans="1:120">
      <c r="A18" s="12"/>
      <c r="B18" s="44">
        <v>569</v>
      </c>
      <c r="C18" s="20" t="s">
        <v>36</v>
      </c>
      <c r="D18" s="46">
        <v>5555</v>
      </c>
      <c r="E18" s="46">
        <v>0</v>
      </c>
      <c r="F18" s="46">
        <v>0</v>
      </c>
      <c r="G18" s="46">
        <v>0</v>
      </c>
      <c r="H18" s="46">
        <v>0</v>
      </c>
      <c r="I18" s="46">
        <v>28484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8">SUM(D18:N18)</f>
        <v>34039</v>
      </c>
      <c r="P18" s="47">
        <f t="shared" si="2"/>
        <v>23.410591471801926</v>
      </c>
      <c r="Q18" s="9"/>
    </row>
    <row r="19" spans="1:120" ht="15.75">
      <c r="A19" s="28" t="s">
        <v>37</v>
      </c>
      <c r="B19" s="29"/>
      <c r="C19" s="30"/>
      <c r="D19" s="31">
        <f t="shared" ref="D19:N19" si="9">SUM(D20:D21)</f>
        <v>54989</v>
      </c>
      <c r="E19" s="31">
        <f t="shared" si="9"/>
        <v>19800</v>
      </c>
      <c r="F19" s="31">
        <f t="shared" si="9"/>
        <v>0</v>
      </c>
      <c r="G19" s="31">
        <f t="shared" si="9"/>
        <v>0</v>
      </c>
      <c r="H19" s="31">
        <f t="shared" si="9"/>
        <v>0</v>
      </c>
      <c r="I19" s="31">
        <f t="shared" si="9"/>
        <v>0</v>
      </c>
      <c r="J19" s="31">
        <f t="shared" si="9"/>
        <v>0</v>
      </c>
      <c r="K19" s="31">
        <f t="shared" si="9"/>
        <v>0</v>
      </c>
      <c r="L19" s="31">
        <f t="shared" si="9"/>
        <v>0</v>
      </c>
      <c r="M19" s="31">
        <f t="shared" si="9"/>
        <v>0</v>
      </c>
      <c r="N19" s="31">
        <f t="shared" si="9"/>
        <v>0</v>
      </c>
      <c r="O19" s="31">
        <f t="shared" si="8"/>
        <v>74789</v>
      </c>
      <c r="P19" s="43">
        <f t="shared" si="2"/>
        <v>51.436726272352132</v>
      </c>
      <c r="Q19" s="9"/>
    </row>
    <row r="20" spans="1:120">
      <c r="A20" s="12"/>
      <c r="B20" s="44">
        <v>572</v>
      </c>
      <c r="C20" s="20" t="s">
        <v>38</v>
      </c>
      <c r="D20" s="46">
        <v>50411</v>
      </c>
      <c r="E20" s="46">
        <v>19800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8"/>
        <v>70211</v>
      </c>
      <c r="P20" s="47">
        <f t="shared" si="2"/>
        <v>48.288170563961486</v>
      </c>
      <c r="Q20" s="9"/>
    </row>
    <row r="21" spans="1:120">
      <c r="A21" s="12"/>
      <c r="B21" s="44">
        <v>573</v>
      </c>
      <c r="C21" s="20" t="s">
        <v>74</v>
      </c>
      <c r="D21" s="46">
        <v>4578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8"/>
        <v>4578</v>
      </c>
      <c r="P21" s="47">
        <f t="shared" si="2"/>
        <v>3.1485557083906466</v>
      </c>
      <c r="Q21" s="9"/>
    </row>
    <row r="22" spans="1:120" ht="15.75">
      <c r="A22" s="28" t="s">
        <v>41</v>
      </c>
      <c r="B22" s="29"/>
      <c r="C22" s="30"/>
      <c r="D22" s="31">
        <f t="shared" ref="D22:N22" si="10">SUM(D23:D23)</f>
        <v>24000</v>
      </c>
      <c r="E22" s="31">
        <f t="shared" si="10"/>
        <v>0</v>
      </c>
      <c r="F22" s="31">
        <f t="shared" si="10"/>
        <v>0</v>
      </c>
      <c r="G22" s="31">
        <f t="shared" si="10"/>
        <v>0</v>
      </c>
      <c r="H22" s="31">
        <f t="shared" si="10"/>
        <v>0</v>
      </c>
      <c r="I22" s="31">
        <f t="shared" si="10"/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 t="shared" si="10"/>
        <v>0</v>
      </c>
      <c r="N22" s="31">
        <f t="shared" si="10"/>
        <v>0</v>
      </c>
      <c r="O22" s="31">
        <f t="shared" si="8"/>
        <v>24000</v>
      </c>
      <c r="P22" s="43">
        <f t="shared" si="2"/>
        <v>16.506189821182943</v>
      </c>
      <c r="Q22" s="9"/>
    </row>
    <row r="23" spans="1:120" ht="15.75" thickBot="1">
      <c r="A23" s="12"/>
      <c r="B23" s="44">
        <v>581</v>
      </c>
      <c r="C23" s="20" t="s">
        <v>93</v>
      </c>
      <c r="D23" s="46">
        <v>24000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8"/>
        <v>24000</v>
      </c>
      <c r="P23" s="47">
        <f t="shared" si="2"/>
        <v>16.506189821182943</v>
      </c>
      <c r="Q23" s="9"/>
    </row>
    <row r="24" spans="1:120" ht="16.5" thickBot="1">
      <c r="A24" s="14" t="s">
        <v>10</v>
      </c>
      <c r="B24" s="23"/>
      <c r="C24" s="22"/>
      <c r="D24" s="15">
        <f>SUM(D5,D9,D12,D15,D17,D19,D22)</f>
        <v>1488156</v>
      </c>
      <c r="E24" s="15">
        <f t="shared" ref="E24:N24" si="11">SUM(E5,E9,E12,E15,E17,E19,E22)</f>
        <v>341289</v>
      </c>
      <c r="F24" s="15">
        <f t="shared" si="11"/>
        <v>0</v>
      </c>
      <c r="G24" s="15">
        <f t="shared" si="11"/>
        <v>0</v>
      </c>
      <c r="H24" s="15">
        <f t="shared" si="11"/>
        <v>0</v>
      </c>
      <c r="I24" s="15">
        <f t="shared" si="11"/>
        <v>28484</v>
      </c>
      <c r="J24" s="15">
        <f t="shared" si="11"/>
        <v>0</v>
      </c>
      <c r="K24" s="15">
        <f t="shared" si="11"/>
        <v>0</v>
      </c>
      <c r="L24" s="15">
        <f t="shared" si="11"/>
        <v>0</v>
      </c>
      <c r="M24" s="15">
        <f t="shared" si="11"/>
        <v>0</v>
      </c>
      <c r="N24" s="15">
        <f t="shared" si="11"/>
        <v>1699702</v>
      </c>
      <c r="O24" s="15">
        <f t="shared" si="8"/>
        <v>3557631</v>
      </c>
      <c r="P24" s="37">
        <f t="shared" si="2"/>
        <v>2446.7888583218705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163" t="s">
        <v>89</v>
      </c>
      <c r="N26" s="163"/>
      <c r="O26" s="163"/>
      <c r="P26" s="41">
        <v>1454</v>
      </c>
    </row>
    <row r="27" spans="1:120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0" ht="15.75" customHeight="1" thickBot="1">
      <c r="A28" s="165" t="s">
        <v>47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459188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2250</v>
      </c>
      <c r="L5" s="26">
        <f t="shared" si="0"/>
        <v>0</v>
      </c>
      <c r="M5" s="26">
        <f t="shared" si="0"/>
        <v>0</v>
      </c>
      <c r="N5" s="27">
        <f t="shared" ref="N5:N12" si="1">SUM(D5:M5)</f>
        <v>461438</v>
      </c>
      <c r="O5" s="32">
        <f t="shared" ref="O5:O25" si="2">(N5/O$27)</f>
        <v>333.1682310469314</v>
      </c>
      <c r="P5" s="6"/>
    </row>
    <row r="6" spans="1:133">
      <c r="A6" s="12"/>
      <c r="B6" s="44">
        <v>511</v>
      </c>
      <c r="C6" s="20" t="s">
        <v>19</v>
      </c>
      <c r="D6" s="46">
        <v>22168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22168</v>
      </c>
      <c r="O6" s="47">
        <f t="shared" si="2"/>
        <v>16.005776173285199</v>
      </c>
      <c r="P6" s="9"/>
    </row>
    <row r="7" spans="1:133">
      <c r="A7" s="12"/>
      <c r="B7" s="44">
        <v>513</v>
      </c>
      <c r="C7" s="20" t="s">
        <v>20</v>
      </c>
      <c r="D7" s="46">
        <v>370940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370940</v>
      </c>
      <c r="O7" s="47">
        <f t="shared" si="2"/>
        <v>267.82671480144404</v>
      </c>
      <c r="P7" s="9"/>
    </row>
    <row r="8" spans="1:133">
      <c r="A8" s="12"/>
      <c r="B8" s="44">
        <v>514</v>
      </c>
      <c r="C8" s="20" t="s">
        <v>21</v>
      </c>
      <c r="D8" s="46">
        <v>66080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66080</v>
      </c>
      <c r="O8" s="47">
        <f t="shared" si="2"/>
        <v>47.711191335740075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2250</v>
      </c>
      <c r="L9" s="46">
        <v>0</v>
      </c>
      <c r="M9" s="46">
        <v>0</v>
      </c>
      <c r="N9" s="46">
        <f t="shared" si="1"/>
        <v>2250</v>
      </c>
      <c r="O9" s="47">
        <f t="shared" si="2"/>
        <v>1.6245487364620939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SUM(D11:D12)</f>
        <v>96430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96430</v>
      </c>
      <c r="O10" s="43">
        <f t="shared" si="2"/>
        <v>69.624548736462089</v>
      </c>
      <c r="P10" s="10"/>
    </row>
    <row r="11" spans="1:133">
      <c r="A11" s="12"/>
      <c r="B11" s="44">
        <v>524</v>
      </c>
      <c r="C11" s="20" t="s">
        <v>49</v>
      </c>
      <c r="D11" s="46">
        <v>8748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8748</v>
      </c>
      <c r="O11" s="47">
        <f t="shared" si="2"/>
        <v>6.316245487364621</v>
      </c>
      <c r="P11" s="9"/>
    </row>
    <row r="12" spans="1:133">
      <c r="A12" s="12"/>
      <c r="B12" s="44">
        <v>525</v>
      </c>
      <c r="C12" s="20" t="s">
        <v>54</v>
      </c>
      <c r="D12" s="46">
        <v>87682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87682</v>
      </c>
      <c r="O12" s="47">
        <f t="shared" si="2"/>
        <v>63.30830324909747</v>
      </c>
      <c r="P12" s="9"/>
    </row>
    <row r="13" spans="1:133" ht="15.75">
      <c r="A13" s="28" t="s">
        <v>30</v>
      </c>
      <c r="B13" s="29"/>
      <c r="C13" s="30"/>
      <c r="D13" s="31">
        <f t="shared" ref="D13:M13" si="4">SUM(D14:D15)</f>
        <v>419775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1251721</v>
      </c>
      <c r="N13" s="31">
        <f t="shared" ref="N13:N19" si="5">SUM(D13:M13)</f>
        <v>1671496</v>
      </c>
      <c r="O13" s="43">
        <f t="shared" si="2"/>
        <v>1206.8563176895307</v>
      </c>
      <c r="P13" s="10"/>
    </row>
    <row r="14" spans="1:133">
      <c r="A14" s="12"/>
      <c r="B14" s="44">
        <v>541</v>
      </c>
      <c r="C14" s="20" t="s">
        <v>65</v>
      </c>
      <c r="D14" s="46">
        <v>419775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419775</v>
      </c>
      <c r="O14" s="47">
        <f t="shared" si="2"/>
        <v>303.08664259927798</v>
      </c>
      <c r="P14" s="9"/>
    </row>
    <row r="15" spans="1:133">
      <c r="A15" s="12"/>
      <c r="B15" s="44">
        <v>542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1251721</v>
      </c>
      <c r="N15" s="46">
        <f t="shared" si="5"/>
        <v>1251721</v>
      </c>
      <c r="O15" s="47">
        <f t="shared" si="2"/>
        <v>903.76967509025269</v>
      </c>
      <c r="P15" s="9"/>
    </row>
    <row r="16" spans="1:133" ht="15.75">
      <c r="A16" s="28" t="s">
        <v>33</v>
      </c>
      <c r="B16" s="29"/>
      <c r="C16" s="30"/>
      <c r="D16" s="31">
        <f t="shared" ref="D16:M16" si="6">SUM(D17:D18)</f>
        <v>154572</v>
      </c>
      <c r="E16" s="31">
        <f t="shared" si="6"/>
        <v>70844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5"/>
        <v>225416</v>
      </c>
      <c r="O16" s="43">
        <f t="shared" si="2"/>
        <v>162.75523465703972</v>
      </c>
      <c r="P16" s="10"/>
    </row>
    <row r="17" spans="1:119">
      <c r="A17" s="13"/>
      <c r="B17" s="45">
        <v>554</v>
      </c>
      <c r="C17" s="21" t="s">
        <v>55</v>
      </c>
      <c r="D17" s="46">
        <v>154572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154572</v>
      </c>
      <c r="O17" s="47">
        <f t="shared" si="2"/>
        <v>111.60433212996389</v>
      </c>
      <c r="P17" s="9"/>
    </row>
    <row r="18" spans="1:119">
      <c r="A18" s="13"/>
      <c r="B18" s="45">
        <v>559</v>
      </c>
      <c r="C18" s="21" t="s">
        <v>34</v>
      </c>
      <c r="D18" s="46">
        <v>0</v>
      </c>
      <c r="E18" s="46">
        <v>70844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70844</v>
      </c>
      <c r="O18" s="47">
        <f t="shared" si="2"/>
        <v>51.150902527075814</v>
      </c>
      <c r="P18" s="9"/>
    </row>
    <row r="19" spans="1:119" ht="15.75">
      <c r="A19" s="28" t="s">
        <v>35</v>
      </c>
      <c r="B19" s="29"/>
      <c r="C19" s="30"/>
      <c r="D19" s="31">
        <f t="shared" ref="D19:M19" si="7">SUM(D20:D20)</f>
        <v>5608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17941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5"/>
        <v>23549</v>
      </c>
      <c r="O19" s="43">
        <f t="shared" si="2"/>
        <v>17.002888086642599</v>
      </c>
      <c r="P19" s="10"/>
    </row>
    <row r="20" spans="1:119">
      <c r="A20" s="12"/>
      <c r="B20" s="44">
        <v>569</v>
      </c>
      <c r="C20" s="20" t="s">
        <v>36</v>
      </c>
      <c r="D20" s="46">
        <v>5608</v>
      </c>
      <c r="E20" s="46">
        <v>0</v>
      </c>
      <c r="F20" s="46">
        <v>0</v>
      </c>
      <c r="G20" s="46">
        <v>0</v>
      </c>
      <c r="H20" s="46">
        <v>0</v>
      </c>
      <c r="I20" s="46">
        <v>17941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8">SUM(D20:M20)</f>
        <v>23549</v>
      </c>
      <c r="O20" s="47">
        <f t="shared" si="2"/>
        <v>17.002888086642599</v>
      </c>
      <c r="P20" s="9"/>
    </row>
    <row r="21" spans="1:119" ht="15.75">
      <c r="A21" s="28" t="s">
        <v>37</v>
      </c>
      <c r="B21" s="29"/>
      <c r="C21" s="30"/>
      <c r="D21" s="31">
        <f t="shared" ref="D21:M21" si="9">SUM(D22:D22)</f>
        <v>33571</v>
      </c>
      <c r="E21" s="31">
        <f t="shared" si="9"/>
        <v>0</v>
      </c>
      <c r="F21" s="31">
        <f t="shared" si="9"/>
        <v>0</v>
      </c>
      <c r="G21" s="31">
        <f t="shared" si="9"/>
        <v>0</v>
      </c>
      <c r="H21" s="31">
        <f t="shared" si="9"/>
        <v>0</v>
      </c>
      <c r="I21" s="31">
        <f t="shared" si="9"/>
        <v>0</v>
      </c>
      <c r="J21" s="31">
        <f t="shared" si="9"/>
        <v>0</v>
      </c>
      <c r="K21" s="31">
        <f t="shared" si="9"/>
        <v>0</v>
      </c>
      <c r="L21" s="31">
        <f t="shared" si="9"/>
        <v>0</v>
      </c>
      <c r="M21" s="31">
        <f t="shared" si="9"/>
        <v>0</v>
      </c>
      <c r="N21" s="31">
        <f t="shared" si="8"/>
        <v>33571</v>
      </c>
      <c r="O21" s="43">
        <f t="shared" si="2"/>
        <v>24.23898916967509</v>
      </c>
      <c r="P21" s="9"/>
    </row>
    <row r="22" spans="1:119">
      <c r="A22" s="12"/>
      <c r="B22" s="44">
        <v>572</v>
      </c>
      <c r="C22" s="20" t="s">
        <v>66</v>
      </c>
      <c r="D22" s="46">
        <v>33571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8"/>
        <v>33571</v>
      </c>
      <c r="O22" s="47">
        <f t="shared" si="2"/>
        <v>24.23898916967509</v>
      </c>
      <c r="P22" s="9"/>
    </row>
    <row r="23" spans="1:119" ht="15.75">
      <c r="A23" s="28" t="s">
        <v>67</v>
      </c>
      <c r="B23" s="29"/>
      <c r="C23" s="30"/>
      <c r="D23" s="31">
        <f t="shared" ref="D23:M23" si="10">SUM(D24:D24)</f>
        <v>72887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8"/>
        <v>72887</v>
      </c>
      <c r="O23" s="43">
        <f t="shared" si="2"/>
        <v>52.625992779783395</v>
      </c>
      <c r="P23" s="9"/>
    </row>
    <row r="24" spans="1:119" ht="15.75" thickBot="1">
      <c r="A24" s="12"/>
      <c r="B24" s="44">
        <v>581</v>
      </c>
      <c r="C24" s="20" t="s">
        <v>68</v>
      </c>
      <c r="D24" s="46">
        <v>72887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72887</v>
      </c>
      <c r="O24" s="47">
        <f t="shared" si="2"/>
        <v>52.625992779783395</v>
      </c>
      <c r="P24" s="9"/>
    </row>
    <row r="25" spans="1:119" ht="16.5" thickBot="1">
      <c r="A25" s="14" t="s">
        <v>10</v>
      </c>
      <c r="B25" s="23"/>
      <c r="C25" s="22"/>
      <c r="D25" s="15">
        <f>SUM(D5,D10,D13,D16,D19,D21,D23)</f>
        <v>1242031</v>
      </c>
      <c r="E25" s="15">
        <f t="shared" ref="E25:M25" si="11">SUM(E5,E10,E13,E16,E19,E21,E23)</f>
        <v>70844</v>
      </c>
      <c r="F25" s="15">
        <f t="shared" si="11"/>
        <v>0</v>
      </c>
      <c r="G25" s="15">
        <f t="shared" si="11"/>
        <v>0</v>
      </c>
      <c r="H25" s="15">
        <f t="shared" si="11"/>
        <v>0</v>
      </c>
      <c r="I25" s="15">
        <f t="shared" si="11"/>
        <v>17941</v>
      </c>
      <c r="J25" s="15">
        <f t="shared" si="11"/>
        <v>0</v>
      </c>
      <c r="K25" s="15">
        <f t="shared" si="11"/>
        <v>2250</v>
      </c>
      <c r="L25" s="15">
        <f t="shared" si="11"/>
        <v>0</v>
      </c>
      <c r="M25" s="15">
        <f t="shared" si="11"/>
        <v>1251721</v>
      </c>
      <c r="N25" s="15">
        <f t="shared" si="8"/>
        <v>2584787</v>
      </c>
      <c r="O25" s="37">
        <f t="shared" si="2"/>
        <v>1866.272202166065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87</v>
      </c>
      <c r="M27" s="163"/>
      <c r="N27" s="163"/>
      <c r="O27" s="41">
        <v>1385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461485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461485</v>
      </c>
      <c r="O5" s="32">
        <f t="shared" ref="O5:O26" si="2">(N5/O$28)</f>
        <v>340.0773765659543</v>
      </c>
      <c r="P5" s="6"/>
    </row>
    <row r="6" spans="1:133">
      <c r="A6" s="12"/>
      <c r="B6" s="44">
        <v>511</v>
      </c>
      <c r="C6" s="20" t="s">
        <v>19</v>
      </c>
      <c r="D6" s="46">
        <v>23187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23187</v>
      </c>
      <c r="O6" s="47">
        <f t="shared" si="2"/>
        <v>17.086956521739129</v>
      </c>
      <c r="P6" s="9"/>
    </row>
    <row r="7" spans="1:133">
      <c r="A7" s="12"/>
      <c r="B7" s="44">
        <v>513</v>
      </c>
      <c r="C7" s="20" t="s">
        <v>20</v>
      </c>
      <c r="D7" s="46">
        <v>367148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367148</v>
      </c>
      <c r="O7" s="47">
        <f t="shared" si="2"/>
        <v>270.55858511422252</v>
      </c>
      <c r="P7" s="9"/>
    </row>
    <row r="8" spans="1:133">
      <c r="A8" s="12"/>
      <c r="B8" s="44">
        <v>514</v>
      </c>
      <c r="C8" s="20" t="s">
        <v>21</v>
      </c>
      <c r="D8" s="46">
        <v>67050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67050</v>
      </c>
      <c r="O8" s="47">
        <f t="shared" si="2"/>
        <v>49.410464259395724</v>
      </c>
      <c r="P8" s="9"/>
    </row>
    <row r="9" spans="1:133">
      <c r="A9" s="12"/>
      <c r="B9" s="44">
        <v>515</v>
      </c>
      <c r="C9" s="20" t="s">
        <v>22</v>
      </c>
      <c r="D9" s="46">
        <v>4100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4100</v>
      </c>
      <c r="O9" s="47">
        <f t="shared" si="2"/>
        <v>3.0213706705969048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SUM(D11:D12)</f>
        <v>12898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12898</v>
      </c>
      <c r="O10" s="43">
        <f t="shared" si="2"/>
        <v>9.5047899778924094</v>
      </c>
      <c r="P10" s="10"/>
    </row>
    <row r="11" spans="1:133">
      <c r="A11" s="12"/>
      <c r="B11" s="44">
        <v>524</v>
      </c>
      <c r="C11" s="20" t="s">
        <v>49</v>
      </c>
      <c r="D11" s="46">
        <v>9762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9762</v>
      </c>
      <c r="O11" s="47">
        <f t="shared" si="2"/>
        <v>7.1938098747236552</v>
      </c>
      <c r="P11" s="9"/>
    </row>
    <row r="12" spans="1:133">
      <c r="A12" s="12"/>
      <c r="B12" s="44">
        <v>525</v>
      </c>
      <c r="C12" s="20" t="s">
        <v>54</v>
      </c>
      <c r="D12" s="46">
        <v>3136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3136</v>
      </c>
      <c r="O12" s="47">
        <f t="shared" si="2"/>
        <v>2.3109801031687547</v>
      </c>
      <c r="P12" s="9"/>
    </row>
    <row r="13" spans="1:133" ht="15.75">
      <c r="A13" s="28" t="s">
        <v>30</v>
      </c>
      <c r="B13" s="29"/>
      <c r="C13" s="30"/>
      <c r="D13" s="31">
        <f t="shared" ref="D13:M13" si="4">SUM(D14:D15)</f>
        <v>651948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1644754</v>
      </c>
      <c r="N13" s="31">
        <f t="shared" ref="N13:N19" si="5">SUM(D13:M13)</f>
        <v>2296702</v>
      </c>
      <c r="O13" s="43">
        <f t="shared" si="2"/>
        <v>1692.484893146647</v>
      </c>
      <c r="P13" s="10"/>
    </row>
    <row r="14" spans="1:133">
      <c r="A14" s="12"/>
      <c r="B14" s="44">
        <v>541</v>
      </c>
      <c r="C14" s="20" t="s">
        <v>65</v>
      </c>
      <c r="D14" s="46">
        <v>648948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648948</v>
      </c>
      <c r="O14" s="47">
        <f t="shared" si="2"/>
        <v>478.22254974207812</v>
      </c>
      <c r="P14" s="9"/>
    </row>
    <row r="15" spans="1:133">
      <c r="A15" s="12"/>
      <c r="B15" s="44">
        <v>542</v>
      </c>
      <c r="C15" s="20" t="s">
        <v>32</v>
      </c>
      <c r="D15" s="46">
        <v>3000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1644754</v>
      </c>
      <c r="N15" s="46">
        <f t="shared" si="5"/>
        <v>1647754</v>
      </c>
      <c r="O15" s="47">
        <f t="shared" si="2"/>
        <v>1214.2623434045688</v>
      </c>
      <c r="P15" s="9"/>
    </row>
    <row r="16" spans="1:133" ht="15.75">
      <c r="A16" s="28" t="s">
        <v>33</v>
      </c>
      <c r="B16" s="29"/>
      <c r="C16" s="30"/>
      <c r="D16" s="31">
        <f t="shared" ref="D16:M16" si="6">SUM(D17:D18)</f>
        <v>109051</v>
      </c>
      <c r="E16" s="31">
        <f t="shared" si="6"/>
        <v>56287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5"/>
        <v>165338</v>
      </c>
      <c r="O16" s="43">
        <f t="shared" si="2"/>
        <v>121.84082535003685</v>
      </c>
      <c r="P16" s="10"/>
    </row>
    <row r="17" spans="1:119">
      <c r="A17" s="13"/>
      <c r="B17" s="45">
        <v>554</v>
      </c>
      <c r="C17" s="21" t="s">
        <v>55</v>
      </c>
      <c r="D17" s="46">
        <v>109051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109051</v>
      </c>
      <c r="O17" s="47">
        <f t="shared" si="2"/>
        <v>80.361827560795874</v>
      </c>
      <c r="P17" s="9"/>
    </row>
    <row r="18" spans="1:119">
      <c r="A18" s="13"/>
      <c r="B18" s="45">
        <v>559</v>
      </c>
      <c r="C18" s="21" t="s">
        <v>34</v>
      </c>
      <c r="D18" s="46">
        <v>0</v>
      </c>
      <c r="E18" s="46">
        <v>56287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56287</v>
      </c>
      <c r="O18" s="47">
        <f t="shared" si="2"/>
        <v>41.478997789240971</v>
      </c>
      <c r="P18" s="9"/>
    </row>
    <row r="19" spans="1:119" ht="15.75">
      <c r="A19" s="28" t="s">
        <v>35</v>
      </c>
      <c r="B19" s="29"/>
      <c r="C19" s="30"/>
      <c r="D19" s="31">
        <f t="shared" ref="D19:M19" si="7">SUM(D20:D20)</f>
        <v>5051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20010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5"/>
        <v>25061</v>
      </c>
      <c r="O19" s="43">
        <f t="shared" si="2"/>
        <v>18.467943994104644</v>
      </c>
      <c r="P19" s="10"/>
    </row>
    <row r="20" spans="1:119">
      <c r="A20" s="12"/>
      <c r="B20" s="44">
        <v>569</v>
      </c>
      <c r="C20" s="20" t="s">
        <v>36</v>
      </c>
      <c r="D20" s="46">
        <v>5051</v>
      </c>
      <c r="E20" s="46">
        <v>0</v>
      </c>
      <c r="F20" s="46">
        <v>0</v>
      </c>
      <c r="G20" s="46">
        <v>0</v>
      </c>
      <c r="H20" s="46">
        <v>0</v>
      </c>
      <c r="I20" s="46">
        <v>20010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8">SUM(D20:M20)</f>
        <v>25061</v>
      </c>
      <c r="O20" s="47">
        <f t="shared" si="2"/>
        <v>18.467943994104644</v>
      </c>
      <c r="P20" s="9"/>
    </row>
    <row r="21" spans="1:119" ht="15.75">
      <c r="A21" s="28" t="s">
        <v>37</v>
      </c>
      <c r="B21" s="29"/>
      <c r="C21" s="30"/>
      <c r="D21" s="31">
        <f t="shared" ref="D21:M21" si="9">SUM(D22:D23)</f>
        <v>36287</v>
      </c>
      <c r="E21" s="31">
        <f t="shared" si="9"/>
        <v>0</v>
      </c>
      <c r="F21" s="31">
        <f t="shared" si="9"/>
        <v>0</v>
      </c>
      <c r="G21" s="31">
        <f t="shared" si="9"/>
        <v>0</v>
      </c>
      <c r="H21" s="31">
        <f t="shared" si="9"/>
        <v>0</v>
      </c>
      <c r="I21" s="31">
        <f t="shared" si="9"/>
        <v>0</v>
      </c>
      <c r="J21" s="31">
        <f t="shared" si="9"/>
        <v>0</v>
      </c>
      <c r="K21" s="31">
        <f t="shared" si="9"/>
        <v>0</v>
      </c>
      <c r="L21" s="31">
        <f t="shared" si="9"/>
        <v>0</v>
      </c>
      <c r="M21" s="31">
        <f t="shared" si="9"/>
        <v>0</v>
      </c>
      <c r="N21" s="31">
        <f t="shared" si="8"/>
        <v>36287</v>
      </c>
      <c r="O21" s="43">
        <f t="shared" si="2"/>
        <v>26.740604274134121</v>
      </c>
      <c r="P21" s="9"/>
    </row>
    <row r="22" spans="1:119">
      <c r="A22" s="12"/>
      <c r="B22" s="44">
        <v>572</v>
      </c>
      <c r="C22" s="20" t="s">
        <v>66</v>
      </c>
      <c r="D22" s="46">
        <v>26015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8"/>
        <v>26015</v>
      </c>
      <c r="O22" s="47">
        <f t="shared" si="2"/>
        <v>19.170965364775238</v>
      </c>
      <c r="P22" s="9"/>
    </row>
    <row r="23" spans="1:119">
      <c r="A23" s="12"/>
      <c r="B23" s="44">
        <v>573</v>
      </c>
      <c r="C23" s="20" t="s">
        <v>74</v>
      </c>
      <c r="D23" s="46">
        <v>10272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8"/>
        <v>10272</v>
      </c>
      <c r="O23" s="47">
        <f t="shared" si="2"/>
        <v>7.5696389093588801</v>
      </c>
      <c r="P23" s="9"/>
    </row>
    <row r="24" spans="1:119" ht="15.75">
      <c r="A24" s="28" t="s">
        <v>67</v>
      </c>
      <c r="B24" s="29"/>
      <c r="C24" s="30"/>
      <c r="D24" s="31">
        <f t="shared" ref="D24:M24" si="10">SUM(D25:D25)</f>
        <v>69626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8"/>
        <v>69626</v>
      </c>
      <c r="O24" s="43">
        <f t="shared" si="2"/>
        <v>51.308769344141488</v>
      </c>
      <c r="P24" s="9"/>
    </row>
    <row r="25" spans="1:119" ht="15.75" thickBot="1">
      <c r="A25" s="12"/>
      <c r="B25" s="44">
        <v>581</v>
      </c>
      <c r="C25" s="20" t="s">
        <v>68</v>
      </c>
      <c r="D25" s="46">
        <v>69626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8"/>
        <v>69626</v>
      </c>
      <c r="O25" s="47">
        <f t="shared" si="2"/>
        <v>51.308769344141488</v>
      </c>
      <c r="P25" s="9"/>
    </row>
    <row r="26" spans="1:119" ht="16.5" thickBot="1">
      <c r="A26" s="14" t="s">
        <v>10</v>
      </c>
      <c r="B26" s="23"/>
      <c r="C26" s="22"/>
      <c r="D26" s="15">
        <f>SUM(D5,D10,D13,D16,D19,D21,D24)</f>
        <v>1346346</v>
      </c>
      <c r="E26" s="15">
        <f t="shared" ref="E26:M26" si="11">SUM(E5,E10,E13,E16,E19,E21,E24)</f>
        <v>56287</v>
      </c>
      <c r="F26" s="15">
        <f t="shared" si="11"/>
        <v>0</v>
      </c>
      <c r="G26" s="15">
        <f t="shared" si="11"/>
        <v>0</v>
      </c>
      <c r="H26" s="15">
        <f t="shared" si="11"/>
        <v>0</v>
      </c>
      <c r="I26" s="15">
        <f t="shared" si="11"/>
        <v>20010</v>
      </c>
      <c r="J26" s="15">
        <f t="shared" si="11"/>
        <v>0</v>
      </c>
      <c r="K26" s="15">
        <f t="shared" si="11"/>
        <v>0</v>
      </c>
      <c r="L26" s="15">
        <f t="shared" si="11"/>
        <v>0</v>
      </c>
      <c r="M26" s="15">
        <f t="shared" si="11"/>
        <v>1644754</v>
      </c>
      <c r="N26" s="15">
        <f t="shared" si="8"/>
        <v>3067397</v>
      </c>
      <c r="O26" s="37">
        <f t="shared" si="2"/>
        <v>2260.4252026529107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85</v>
      </c>
      <c r="M28" s="163"/>
      <c r="N28" s="163"/>
      <c r="O28" s="41">
        <v>1357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393261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2416</v>
      </c>
      <c r="L5" s="26">
        <f t="shared" si="0"/>
        <v>0</v>
      </c>
      <c r="M5" s="26">
        <f t="shared" si="0"/>
        <v>0</v>
      </c>
      <c r="N5" s="27">
        <f t="shared" ref="N5:N12" si="1">SUM(D5:M5)</f>
        <v>395677</v>
      </c>
      <c r="O5" s="32">
        <f t="shared" ref="O5:O25" si="2">(N5/O$27)</f>
        <v>290.08577712609969</v>
      </c>
      <c r="P5" s="6"/>
    </row>
    <row r="6" spans="1:133">
      <c r="A6" s="12"/>
      <c r="B6" s="44">
        <v>511</v>
      </c>
      <c r="C6" s="20" t="s">
        <v>19</v>
      </c>
      <c r="D6" s="46">
        <v>19823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19823</v>
      </c>
      <c r="O6" s="47">
        <f t="shared" si="2"/>
        <v>14.532991202346041</v>
      </c>
      <c r="P6" s="9"/>
    </row>
    <row r="7" spans="1:133">
      <c r="A7" s="12"/>
      <c r="B7" s="44">
        <v>513</v>
      </c>
      <c r="C7" s="20" t="s">
        <v>20</v>
      </c>
      <c r="D7" s="46">
        <v>313023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313023</v>
      </c>
      <c r="O7" s="47">
        <f t="shared" si="2"/>
        <v>229.48900293255133</v>
      </c>
      <c r="P7" s="9"/>
    </row>
    <row r="8" spans="1:133">
      <c r="A8" s="12"/>
      <c r="B8" s="44">
        <v>514</v>
      </c>
      <c r="C8" s="20" t="s">
        <v>21</v>
      </c>
      <c r="D8" s="46">
        <v>60000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60000</v>
      </c>
      <c r="O8" s="47">
        <f t="shared" si="2"/>
        <v>43.988269794721404</v>
      </c>
      <c r="P8" s="9"/>
    </row>
    <row r="9" spans="1:133">
      <c r="A9" s="12"/>
      <c r="B9" s="44">
        <v>515</v>
      </c>
      <c r="C9" s="20" t="s">
        <v>22</v>
      </c>
      <c r="D9" s="46">
        <v>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415</v>
      </c>
      <c r="O9" s="47">
        <f t="shared" si="2"/>
        <v>0.30425219941348974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2416</v>
      </c>
      <c r="L10" s="46">
        <v>0</v>
      </c>
      <c r="M10" s="46">
        <v>0</v>
      </c>
      <c r="N10" s="46">
        <f t="shared" si="1"/>
        <v>2416</v>
      </c>
      <c r="O10" s="47">
        <f t="shared" si="2"/>
        <v>1.7712609970674487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SUM(D12:D12)</f>
        <v>2580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2580</v>
      </c>
      <c r="O11" s="43">
        <f t="shared" si="2"/>
        <v>1.8914956011730206</v>
      </c>
      <c r="P11" s="10"/>
    </row>
    <row r="12" spans="1:133">
      <c r="A12" s="12"/>
      <c r="B12" s="44">
        <v>529</v>
      </c>
      <c r="C12" s="20" t="s">
        <v>82</v>
      </c>
      <c r="D12" s="46">
        <v>2580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2580</v>
      </c>
      <c r="O12" s="47">
        <f t="shared" si="2"/>
        <v>1.8914956011730206</v>
      </c>
      <c r="P12" s="9"/>
    </row>
    <row r="13" spans="1:133" ht="15.75">
      <c r="A13" s="28" t="s">
        <v>30</v>
      </c>
      <c r="B13" s="29"/>
      <c r="C13" s="30"/>
      <c r="D13" s="31">
        <f t="shared" ref="D13:M13" si="4">SUM(D14:D15)</f>
        <v>341616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1212161</v>
      </c>
      <c r="N13" s="31">
        <f t="shared" ref="N13:N18" si="5">SUM(D13:M13)</f>
        <v>1553777</v>
      </c>
      <c r="O13" s="43">
        <f t="shared" si="2"/>
        <v>1139.1326979472142</v>
      </c>
      <c r="P13" s="10"/>
    </row>
    <row r="14" spans="1:133">
      <c r="A14" s="12"/>
      <c r="B14" s="44">
        <v>541</v>
      </c>
      <c r="C14" s="20" t="s">
        <v>65</v>
      </c>
      <c r="D14" s="46">
        <v>341616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341616</v>
      </c>
      <c r="O14" s="47">
        <f t="shared" si="2"/>
        <v>250.45161290322579</v>
      </c>
      <c r="P14" s="9"/>
    </row>
    <row r="15" spans="1:133">
      <c r="A15" s="12"/>
      <c r="B15" s="44">
        <v>542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1212161</v>
      </c>
      <c r="N15" s="46">
        <f t="shared" si="5"/>
        <v>1212161</v>
      </c>
      <c r="O15" s="47">
        <f t="shared" si="2"/>
        <v>888.68108504398822</v>
      </c>
      <c r="P15" s="9"/>
    </row>
    <row r="16" spans="1:133" ht="15.75">
      <c r="A16" s="28" t="s">
        <v>33</v>
      </c>
      <c r="B16" s="29"/>
      <c r="C16" s="30"/>
      <c r="D16" s="31">
        <f t="shared" ref="D16:M16" si="6">SUM(D17:D17)</f>
        <v>33954</v>
      </c>
      <c r="E16" s="31">
        <f t="shared" si="6"/>
        <v>26070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5"/>
        <v>60024</v>
      </c>
      <c r="O16" s="43">
        <f t="shared" si="2"/>
        <v>44.005865102639298</v>
      </c>
      <c r="P16" s="10"/>
    </row>
    <row r="17" spans="1:119">
      <c r="A17" s="13"/>
      <c r="B17" s="45">
        <v>559</v>
      </c>
      <c r="C17" s="21" t="s">
        <v>34</v>
      </c>
      <c r="D17" s="46">
        <v>33954</v>
      </c>
      <c r="E17" s="46">
        <v>26070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60024</v>
      </c>
      <c r="O17" s="47">
        <f t="shared" si="2"/>
        <v>44.005865102639298</v>
      </c>
      <c r="P17" s="9"/>
    </row>
    <row r="18" spans="1:119" ht="15.75">
      <c r="A18" s="28" t="s">
        <v>35</v>
      </c>
      <c r="B18" s="29"/>
      <c r="C18" s="30"/>
      <c r="D18" s="31">
        <f t="shared" ref="D18:M18" si="7">SUM(D19:D19)</f>
        <v>4994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22796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5"/>
        <v>27790</v>
      </c>
      <c r="O18" s="43">
        <f t="shared" si="2"/>
        <v>20.373900293255133</v>
      </c>
      <c r="P18" s="10"/>
    </row>
    <row r="19" spans="1:119">
      <c r="A19" s="12"/>
      <c r="B19" s="44">
        <v>569</v>
      </c>
      <c r="C19" s="20" t="s">
        <v>36</v>
      </c>
      <c r="D19" s="46">
        <v>4994</v>
      </c>
      <c r="E19" s="46">
        <v>0</v>
      </c>
      <c r="F19" s="46">
        <v>0</v>
      </c>
      <c r="G19" s="46">
        <v>0</v>
      </c>
      <c r="H19" s="46">
        <v>0</v>
      </c>
      <c r="I19" s="46">
        <v>22796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8">SUM(D19:M19)</f>
        <v>27790</v>
      </c>
      <c r="O19" s="47">
        <f t="shared" si="2"/>
        <v>20.373900293255133</v>
      </c>
      <c r="P19" s="9"/>
    </row>
    <row r="20" spans="1:119" ht="15.75">
      <c r="A20" s="28" t="s">
        <v>37</v>
      </c>
      <c r="B20" s="29"/>
      <c r="C20" s="30"/>
      <c r="D20" s="31">
        <f t="shared" ref="D20:M20" si="9">SUM(D21:D22)</f>
        <v>28291</v>
      </c>
      <c r="E20" s="31">
        <f t="shared" si="9"/>
        <v>0</v>
      </c>
      <c r="F20" s="31">
        <f t="shared" si="9"/>
        <v>0</v>
      </c>
      <c r="G20" s="31">
        <f t="shared" si="9"/>
        <v>0</v>
      </c>
      <c r="H20" s="31">
        <f t="shared" si="9"/>
        <v>0</v>
      </c>
      <c r="I20" s="31">
        <f t="shared" si="9"/>
        <v>0</v>
      </c>
      <c r="J20" s="31">
        <f t="shared" si="9"/>
        <v>0</v>
      </c>
      <c r="K20" s="31">
        <f t="shared" si="9"/>
        <v>0</v>
      </c>
      <c r="L20" s="31">
        <f t="shared" si="9"/>
        <v>0</v>
      </c>
      <c r="M20" s="31">
        <f t="shared" si="9"/>
        <v>0</v>
      </c>
      <c r="N20" s="31">
        <f t="shared" si="8"/>
        <v>28291</v>
      </c>
      <c r="O20" s="43">
        <f t="shared" si="2"/>
        <v>20.741202346041057</v>
      </c>
      <c r="P20" s="9"/>
    </row>
    <row r="21" spans="1:119">
      <c r="A21" s="12"/>
      <c r="B21" s="44">
        <v>572</v>
      </c>
      <c r="C21" s="20" t="s">
        <v>66</v>
      </c>
      <c r="D21" s="46">
        <v>20041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8"/>
        <v>20041</v>
      </c>
      <c r="O21" s="47">
        <f t="shared" si="2"/>
        <v>14.692815249266863</v>
      </c>
      <c r="P21" s="9"/>
    </row>
    <row r="22" spans="1:119">
      <c r="A22" s="12"/>
      <c r="B22" s="44">
        <v>574</v>
      </c>
      <c r="C22" s="20" t="s">
        <v>39</v>
      </c>
      <c r="D22" s="46">
        <v>8250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8"/>
        <v>8250</v>
      </c>
      <c r="O22" s="47">
        <f t="shared" si="2"/>
        <v>6.0483870967741939</v>
      </c>
      <c r="P22" s="9"/>
    </row>
    <row r="23" spans="1:119" ht="15.75">
      <c r="A23" s="28" t="s">
        <v>67</v>
      </c>
      <c r="B23" s="29"/>
      <c r="C23" s="30"/>
      <c r="D23" s="31">
        <f t="shared" ref="D23:M23" si="10">SUM(D24:D24)</f>
        <v>25375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8"/>
        <v>25375</v>
      </c>
      <c r="O23" s="43">
        <f t="shared" si="2"/>
        <v>18.603372434017594</v>
      </c>
      <c r="P23" s="9"/>
    </row>
    <row r="24" spans="1:119" ht="15.75" thickBot="1">
      <c r="A24" s="12"/>
      <c r="B24" s="44">
        <v>581</v>
      </c>
      <c r="C24" s="20" t="s">
        <v>68</v>
      </c>
      <c r="D24" s="46">
        <v>25375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25375</v>
      </c>
      <c r="O24" s="47">
        <f t="shared" si="2"/>
        <v>18.603372434017594</v>
      </c>
      <c r="P24" s="9"/>
    </row>
    <row r="25" spans="1:119" ht="16.5" thickBot="1">
      <c r="A25" s="14" t="s">
        <v>10</v>
      </c>
      <c r="B25" s="23"/>
      <c r="C25" s="22"/>
      <c r="D25" s="15">
        <f>SUM(D5,D11,D13,D16,D18,D20,D23)</f>
        <v>830071</v>
      </c>
      <c r="E25" s="15">
        <f t="shared" ref="E25:M25" si="11">SUM(E5,E11,E13,E16,E18,E20,E23)</f>
        <v>26070</v>
      </c>
      <c r="F25" s="15">
        <f t="shared" si="11"/>
        <v>0</v>
      </c>
      <c r="G25" s="15">
        <f t="shared" si="11"/>
        <v>0</v>
      </c>
      <c r="H25" s="15">
        <f t="shared" si="11"/>
        <v>0</v>
      </c>
      <c r="I25" s="15">
        <f t="shared" si="11"/>
        <v>22796</v>
      </c>
      <c r="J25" s="15">
        <f t="shared" si="11"/>
        <v>0</v>
      </c>
      <c r="K25" s="15">
        <f t="shared" si="11"/>
        <v>2416</v>
      </c>
      <c r="L25" s="15">
        <f t="shared" si="11"/>
        <v>0</v>
      </c>
      <c r="M25" s="15">
        <f t="shared" si="11"/>
        <v>1212161</v>
      </c>
      <c r="N25" s="15">
        <f t="shared" si="8"/>
        <v>2093514</v>
      </c>
      <c r="O25" s="37">
        <f t="shared" si="2"/>
        <v>1534.8343108504398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83</v>
      </c>
      <c r="M27" s="163"/>
      <c r="N27" s="163"/>
      <c r="O27" s="41">
        <v>1364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364366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3600</v>
      </c>
      <c r="L5" s="26">
        <f t="shared" si="0"/>
        <v>0</v>
      </c>
      <c r="M5" s="26">
        <f t="shared" si="0"/>
        <v>0</v>
      </c>
      <c r="N5" s="27">
        <f t="shared" ref="N5:N13" si="1">SUM(D5:M5)</f>
        <v>367966</v>
      </c>
      <c r="O5" s="32">
        <f t="shared" ref="O5:O24" si="2">(N5/O$26)</f>
        <v>269.76979472140761</v>
      </c>
      <c r="P5" s="6"/>
    </row>
    <row r="6" spans="1:133">
      <c r="A6" s="12"/>
      <c r="B6" s="44">
        <v>511</v>
      </c>
      <c r="C6" s="20" t="s">
        <v>19</v>
      </c>
      <c r="D6" s="46">
        <v>18298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18298</v>
      </c>
      <c r="O6" s="47">
        <f t="shared" si="2"/>
        <v>13.414956011730204</v>
      </c>
      <c r="P6" s="9"/>
    </row>
    <row r="7" spans="1:133">
      <c r="A7" s="12"/>
      <c r="B7" s="44">
        <v>513</v>
      </c>
      <c r="C7" s="20" t="s">
        <v>20</v>
      </c>
      <c r="D7" s="46">
        <v>290317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290317</v>
      </c>
      <c r="O7" s="47">
        <f t="shared" si="2"/>
        <v>212.84237536656892</v>
      </c>
      <c r="P7" s="9"/>
    </row>
    <row r="8" spans="1:133">
      <c r="A8" s="12"/>
      <c r="B8" s="44">
        <v>514</v>
      </c>
      <c r="C8" s="20" t="s">
        <v>21</v>
      </c>
      <c r="D8" s="46">
        <v>54000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54000</v>
      </c>
      <c r="O8" s="47">
        <f t="shared" si="2"/>
        <v>39.589442815249264</v>
      </c>
      <c r="P8" s="9"/>
    </row>
    <row r="9" spans="1:133">
      <c r="A9" s="12"/>
      <c r="B9" s="44">
        <v>515</v>
      </c>
      <c r="C9" s="20" t="s">
        <v>22</v>
      </c>
      <c r="D9" s="46">
        <v>1751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1751</v>
      </c>
      <c r="O9" s="47">
        <f t="shared" si="2"/>
        <v>1.283724340175953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3600</v>
      </c>
      <c r="L10" s="46">
        <v>0</v>
      </c>
      <c r="M10" s="46">
        <v>0</v>
      </c>
      <c r="N10" s="46">
        <f t="shared" si="1"/>
        <v>3600</v>
      </c>
      <c r="O10" s="47">
        <f t="shared" si="2"/>
        <v>2.6392961876832843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4942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4942</v>
      </c>
      <c r="O11" s="43">
        <f t="shared" si="2"/>
        <v>3.6231671554252198</v>
      </c>
      <c r="P11" s="10"/>
    </row>
    <row r="12" spans="1:133">
      <c r="A12" s="12"/>
      <c r="B12" s="44">
        <v>524</v>
      </c>
      <c r="C12" s="20" t="s">
        <v>49</v>
      </c>
      <c r="D12" s="46">
        <v>4670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4670</v>
      </c>
      <c r="O12" s="47">
        <f t="shared" si="2"/>
        <v>3.4237536656891496</v>
      </c>
      <c r="P12" s="9"/>
    </row>
    <row r="13" spans="1:133">
      <c r="A13" s="12"/>
      <c r="B13" s="44">
        <v>525</v>
      </c>
      <c r="C13" s="20" t="s">
        <v>54</v>
      </c>
      <c r="D13" s="46">
        <v>272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272</v>
      </c>
      <c r="O13" s="47">
        <f t="shared" si="2"/>
        <v>0.19941348973607037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SUM(D15:D16)</f>
        <v>535872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1314974</v>
      </c>
      <c r="N14" s="31">
        <f t="shared" ref="N14:N19" si="5">SUM(D14:M14)</f>
        <v>1850846</v>
      </c>
      <c r="O14" s="43">
        <f t="shared" si="2"/>
        <v>1356.925219941349</v>
      </c>
      <c r="P14" s="10"/>
    </row>
    <row r="15" spans="1:133">
      <c r="A15" s="12"/>
      <c r="B15" s="44">
        <v>541</v>
      </c>
      <c r="C15" s="20" t="s">
        <v>65</v>
      </c>
      <c r="D15" s="46">
        <v>535872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535872</v>
      </c>
      <c r="O15" s="47">
        <f t="shared" si="2"/>
        <v>392.86803519061584</v>
      </c>
      <c r="P15" s="9"/>
    </row>
    <row r="16" spans="1:133">
      <c r="A16" s="12"/>
      <c r="B16" s="44">
        <v>542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1314974</v>
      </c>
      <c r="N16" s="46">
        <f t="shared" si="5"/>
        <v>1314974</v>
      </c>
      <c r="O16" s="47">
        <f t="shared" si="2"/>
        <v>964.05718475073309</v>
      </c>
      <c r="P16" s="9"/>
    </row>
    <row r="17" spans="1:119" ht="15.75">
      <c r="A17" s="28" t="s">
        <v>33</v>
      </c>
      <c r="B17" s="29"/>
      <c r="C17" s="30"/>
      <c r="D17" s="31">
        <f t="shared" ref="D17:M17" si="6">SUM(D18:D18)</f>
        <v>0</v>
      </c>
      <c r="E17" s="31">
        <f t="shared" si="6"/>
        <v>84003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5"/>
        <v>84003</v>
      </c>
      <c r="O17" s="43">
        <f t="shared" si="2"/>
        <v>61.585777126099707</v>
      </c>
      <c r="P17" s="10"/>
    </row>
    <row r="18" spans="1:119">
      <c r="A18" s="13"/>
      <c r="B18" s="45">
        <v>559</v>
      </c>
      <c r="C18" s="21" t="s">
        <v>34</v>
      </c>
      <c r="D18" s="46">
        <v>0</v>
      </c>
      <c r="E18" s="46">
        <v>84003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84003</v>
      </c>
      <c r="O18" s="47">
        <f t="shared" si="2"/>
        <v>61.585777126099707</v>
      </c>
      <c r="P18" s="9"/>
    </row>
    <row r="19" spans="1:119" ht="15.75">
      <c r="A19" s="28" t="s">
        <v>35</v>
      </c>
      <c r="B19" s="29"/>
      <c r="C19" s="30"/>
      <c r="D19" s="31">
        <f t="shared" ref="D19:M19" si="7">SUM(D20:D20)</f>
        <v>6012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19091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5"/>
        <v>25103</v>
      </c>
      <c r="O19" s="43">
        <f t="shared" si="2"/>
        <v>18.403958944281523</v>
      </c>
      <c r="P19" s="10"/>
    </row>
    <row r="20" spans="1:119">
      <c r="A20" s="12"/>
      <c r="B20" s="44">
        <v>569</v>
      </c>
      <c r="C20" s="20" t="s">
        <v>36</v>
      </c>
      <c r="D20" s="46">
        <v>6012</v>
      </c>
      <c r="E20" s="46">
        <v>0</v>
      </c>
      <c r="F20" s="46">
        <v>0</v>
      </c>
      <c r="G20" s="46">
        <v>0</v>
      </c>
      <c r="H20" s="46">
        <v>0</v>
      </c>
      <c r="I20" s="46">
        <v>19091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25103</v>
      </c>
      <c r="O20" s="47">
        <f t="shared" si="2"/>
        <v>18.403958944281523</v>
      </c>
      <c r="P20" s="9"/>
    </row>
    <row r="21" spans="1:119" ht="15.75">
      <c r="A21" s="28" t="s">
        <v>37</v>
      </c>
      <c r="B21" s="29"/>
      <c r="C21" s="30"/>
      <c r="D21" s="31">
        <f t="shared" ref="D21:M21" si="8">SUM(D22:D23)</f>
        <v>26503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>SUM(D21:M21)</f>
        <v>26503</v>
      </c>
      <c r="O21" s="43">
        <f t="shared" si="2"/>
        <v>19.430351906158357</v>
      </c>
      <c r="P21" s="9"/>
    </row>
    <row r="22" spans="1:119">
      <c r="A22" s="12"/>
      <c r="B22" s="44">
        <v>572</v>
      </c>
      <c r="C22" s="20" t="s">
        <v>66</v>
      </c>
      <c r="D22" s="46">
        <v>22469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22469</v>
      </c>
      <c r="O22" s="47">
        <f t="shared" si="2"/>
        <v>16.472873900293255</v>
      </c>
      <c r="P22" s="9"/>
    </row>
    <row r="23" spans="1:119" ht="15.75" thickBot="1">
      <c r="A23" s="12"/>
      <c r="B23" s="44">
        <v>574</v>
      </c>
      <c r="C23" s="20" t="s">
        <v>39</v>
      </c>
      <c r="D23" s="46">
        <v>4034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4034</v>
      </c>
      <c r="O23" s="47">
        <f t="shared" si="2"/>
        <v>2.9574780058651027</v>
      </c>
      <c r="P23" s="9"/>
    </row>
    <row r="24" spans="1:119" ht="16.5" thickBot="1">
      <c r="A24" s="14" t="s">
        <v>10</v>
      </c>
      <c r="B24" s="23"/>
      <c r="C24" s="22"/>
      <c r="D24" s="15">
        <f>SUM(D5,D11,D14,D17,D19,D21)</f>
        <v>937695</v>
      </c>
      <c r="E24" s="15">
        <f t="shared" ref="E24:M24" si="9">SUM(E5,E11,E14,E17,E19,E21)</f>
        <v>84003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19091</v>
      </c>
      <c r="J24" s="15">
        <f t="shared" si="9"/>
        <v>0</v>
      </c>
      <c r="K24" s="15">
        <f t="shared" si="9"/>
        <v>3600</v>
      </c>
      <c r="L24" s="15">
        <f t="shared" si="9"/>
        <v>0</v>
      </c>
      <c r="M24" s="15">
        <f t="shared" si="9"/>
        <v>1314974</v>
      </c>
      <c r="N24" s="15">
        <f>SUM(D24:M24)</f>
        <v>2359363</v>
      </c>
      <c r="O24" s="37">
        <f t="shared" si="2"/>
        <v>1729.7382697947214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80</v>
      </c>
      <c r="M26" s="163"/>
      <c r="N26" s="163"/>
      <c r="O26" s="41">
        <v>1364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422238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28343</v>
      </c>
      <c r="L5" s="26">
        <f t="shared" si="0"/>
        <v>0</v>
      </c>
      <c r="M5" s="26">
        <f t="shared" si="0"/>
        <v>0</v>
      </c>
      <c r="N5" s="27">
        <f t="shared" ref="N5:N26" si="1">SUM(D5:M5)</f>
        <v>450581</v>
      </c>
      <c r="O5" s="32">
        <f t="shared" ref="O5:O26" si="2">(N5/O$28)</f>
        <v>330.33797653958942</v>
      </c>
      <c r="P5" s="6"/>
    </row>
    <row r="6" spans="1:133">
      <c r="A6" s="12"/>
      <c r="B6" s="44">
        <v>511</v>
      </c>
      <c r="C6" s="20" t="s">
        <v>19</v>
      </c>
      <c r="D6" s="46">
        <v>19255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19255</v>
      </c>
      <c r="O6" s="47">
        <f t="shared" si="2"/>
        <v>14.116568914956012</v>
      </c>
      <c r="P6" s="9"/>
    </row>
    <row r="7" spans="1:133">
      <c r="A7" s="12"/>
      <c r="B7" s="44">
        <v>513</v>
      </c>
      <c r="C7" s="20" t="s">
        <v>20</v>
      </c>
      <c r="D7" s="46">
        <v>348519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348519</v>
      </c>
      <c r="O7" s="47">
        <f t="shared" si="2"/>
        <v>255.51246334310849</v>
      </c>
      <c r="P7" s="9"/>
    </row>
    <row r="8" spans="1:133">
      <c r="A8" s="12"/>
      <c r="B8" s="44">
        <v>514</v>
      </c>
      <c r="C8" s="20" t="s">
        <v>21</v>
      </c>
      <c r="D8" s="46">
        <v>48000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48000</v>
      </c>
      <c r="O8" s="47">
        <f t="shared" si="2"/>
        <v>35.190615835777123</v>
      </c>
      <c r="P8" s="9"/>
    </row>
    <row r="9" spans="1:133">
      <c r="A9" s="12"/>
      <c r="B9" s="44">
        <v>515</v>
      </c>
      <c r="C9" s="20" t="s">
        <v>22</v>
      </c>
      <c r="D9" s="46">
        <v>1511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1511</v>
      </c>
      <c r="O9" s="47">
        <f t="shared" si="2"/>
        <v>1.1077712609970674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28343</v>
      </c>
      <c r="L10" s="46">
        <v>0</v>
      </c>
      <c r="M10" s="46">
        <v>0</v>
      </c>
      <c r="N10" s="46">
        <f t="shared" si="1"/>
        <v>28343</v>
      </c>
      <c r="O10" s="47">
        <f t="shared" si="2"/>
        <v>20.779325513196483</v>
      </c>
      <c r="P10" s="9"/>
    </row>
    <row r="11" spans="1:133">
      <c r="A11" s="12"/>
      <c r="B11" s="44">
        <v>519</v>
      </c>
      <c r="C11" s="20" t="s">
        <v>77</v>
      </c>
      <c r="D11" s="46">
        <v>4953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4953</v>
      </c>
      <c r="O11" s="47">
        <f t="shared" si="2"/>
        <v>3.6312316715542523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SUM(D13:D13)</f>
        <v>222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222</v>
      </c>
      <c r="O12" s="43">
        <f t="shared" si="2"/>
        <v>0.1627565982404692</v>
      </c>
      <c r="P12" s="10"/>
    </row>
    <row r="13" spans="1:133">
      <c r="A13" s="12"/>
      <c r="B13" s="44">
        <v>525</v>
      </c>
      <c r="C13" s="20" t="s">
        <v>54</v>
      </c>
      <c r="D13" s="46">
        <v>222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222</v>
      </c>
      <c r="O13" s="47">
        <f t="shared" si="2"/>
        <v>0.1627565982404692</v>
      </c>
      <c r="P13" s="9"/>
    </row>
    <row r="14" spans="1:133" ht="15.75">
      <c r="A14" s="28" t="s">
        <v>30</v>
      </c>
      <c r="B14" s="29"/>
      <c r="C14" s="30"/>
      <c r="D14" s="31">
        <f>SUM(D15:D16)</f>
        <v>535415</v>
      </c>
      <c r="E14" s="31">
        <f t="shared" ref="E14:M14" si="4">SUM(E15:E16)</f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1035721</v>
      </c>
      <c r="N14" s="31">
        <f t="shared" si="1"/>
        <v>1571136</v>
      </c>
      <c r="O14" s="43">
        <f t="shared" si="2"/>
        <v>1151.8592375366568</v>
      </c>
      <c r="P14" s="10"/>
    </row>
    <row r="15" spans="1:133">
      <c r="A15" s="12"/>
      <c r="B15" s="44">
        <v>541</v>
      </c>
      <c r="C15" s="20" t="s">
        <v>65</v>
      </c>
      <c r="D15" s="46">
        <v>535415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535415</v>
      </c>
      <c r="O15" s="47">
        <f t="shared" si="2"/>
        <v>392.53299120234607</v>
      </c>
      <c r="P15" s="9"/>
    </row>
    <row r="16" spans="1:133">
      <c r="A16" s="12"/>
      <c r="B16" s="44">
        <v>542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1035721</v>
      </c>
      <c r="N16" s="46">
        <f>SUM(D16:M16)</f>
        <v>1035721</v>
      </c>
      <c r="O16" s="47">
        <f t="shared" si="2"/>
        <v>759.32624633431089</v>
      </c>
      <c r="P16" s="9"/>
    </row>
    <row r="17" spans="1:119" ht="15.75">
      <c r="A17" s="28" t="s">
        <v>33</v>
      </c>
      <c r="B17" s="29"/>
      <c r="C17" s="30"/>
      <c r="D17" s="31">
        <f t="shared" ref="D17:M17" si="5">SUM(D18:D18)</f>
        <v>0</v>
      </c>
      <c r="E17" s="31">
        <f t="shared" si="5"/>
        <v>61000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61000</v>
      </c>
      <c r="O17" s="43">
        <f t="shared" si="2"/>
        <v>44.721407624633429</v>
      </c>
      <c r="P17" s="10"/>
    </row>
    <row r="18" spans="1:119">
      <c r="A18" s="13"/>
      <c r="B18" s="45">
        <v>559</v>
      </c>
      <c r="C18" s="21" t="s">
        <v>34</v>
      </c>
      <c r="D18" s="46">
        <v>0</v>
      </c>
      <c r="E18" s="46">
        <v>61000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61000</v>
      </c>
      <c r="O18" s="47">
        <f t="shared" si="2"/>
        <v>44.721407624633429</v>
      </c>
      <c r="P18" s="9"/>
    </row>
    <row r="19" spans="1:119" ht="15.75">
      <c r="A19" s="28" t="s">
        <v>35</v>
      </c>
      <c r="B19" s="29"/>
      <c r="C19" s="30"/>
      <c r="D19" s="31">
        <f t="shared" ref="D19:M19" si="6">SUM(D20:D20)</f>
        <v>5609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22862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28471</v>
      </c>
      <c r="O19" s="43">
        <f t="shared" si="2"/>
        <v>20.873167155425222</v>
      </c>
      <c r="P19" s="10"/>
    </row>
    <row r="20" spans="1:119">
      <c r="A20" s="12"/>
      <c r="B20" s="44">
        <v>569</v>
      </c>
      <c r="C20" s="20" t="s">
        <v>36</v>
      </c>
      <c r="D20" s="46">
        <v>5609</v>
      </c>
      <c r="E20" s="46">
        <v>0</v>
      </c>
      <c r="F20" s="46">
        <v>0</v>
      </c>
      <c r="G20" s="46">
        <v>0</v>
      </c>
      <c r="H20" s="46">
        <v>0</v>
      </c>
      <c r="I20" s="46">
        <v>22862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28471</v>
      </c>
      <c r="O20" s="47">
        <f t="shared" si="2"/>
        <v>20.873167155425222</v>
      </c>
      <c r="P20" s="9"/>
    </row>
    <row r="21" spans="1:119" ht="15.75">
      <c r="A21" s="28" t="s">
        <v>37</v>
      </c>
      <c r="B21" s="29"/>
      <c r="C21" s="30"/>
      <c r="D21" s="31">
        <f t="shared" ref="D21:M21" si="7">SUM(D22:D23)</f>
        <v>39058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39058</v>
      </c>
      <c r="O21" s="43">
        <f t="shared" si="2"/>
        <v>28.634897360703814</v>
      </c>
      <c r="P21" s="9"/>
    </row>
    <row r="22" spans="1:119">
      <c r="A22" s="12"/>
      <c r="B22" s="44">
        <v>572</v>
      </c>
      <c r="C22" s="20" t="s">
        <v>66</v>
      </c>
      <c r="D22" s="46">
        <v>30457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30457</v>
      </c>
      <c r="O22" s="47">
        <f t="shared" si="2"/>
        <v>22.329178885630498</v>
      </c>
      <c r="P22" s="9"/>
    </row>
    <row r="23" spans="1:119">
      <c r="A23" s="12"/>
      <c r="B23" s="44">
        <v>574</v>
      </c>
      <c r="C23" s="20" t="s">
        <v>39</v>
      </c>
      <c r="D23" s="46">
        <v>8601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8601</v>
      </c>
      <c r="O23" s="47">
        <f t="shared" si="2"/>
        <v>6.3057184750733137</v>
      </c>
      <c r="P23" s="9"/>
    </row>
    <row r="24" spans="1:119" ht="15.75">
      <c r="A24" s="28" t="s">
        <v>67</v>
      </c>
      <c r="B24" s="29"/>
      <c r="C24" s="30"/>
      <c r="D24" s="31">
        <f t="shared" ref="D24:M24" si="8">SUM(D25:D25)</f>
        <v>8480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8480</v>
      </c>
      <c r="O24" s="43">
        <f t="shared" si="2"/>
        <v>6.2170087976539588</v>
      </c>
      <c r="P24" s="9"/>
    </row>
    <row r="25" spans="1:119" ht="15.75" thickBot="1">
      <c r="A25" s="12"/>
      <c r="B25" s="44">
        <v>581</v>
      </c>
      <c r="C25" s="20" t="s">
        <v>68</v>
      </c>
      <c r="D25" s="46">
        <v>8480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8480</v>
      </c>
      <c r="O25" s="47">
        <f t="shared" si="2"/>
        <v>6.2170087976539588</v>
      </c>
      <c r="P25" s="9"/>
    </row>
    <row r="26" spans="1:119" ht="16.5" thickBot="1">
      <c r="A26" s="14" t="s">
        <v>10</v>
      </c>
      <c r="B26" s="23"/>
      <c r="C26" s="22"/>
      <c r="D26" s="15">
        <f>SUM(D5,D12,D14,D17,D19,D21,D24)</f>
        <v>1011022</v>
      </c>
      <c r="E26" s="15">
        <f t="shared" ref="E26:M26" si="9">SUM(E5,E12,E14,E17,E19,E21,E24)</f>
        <v>61000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22862</v>
      </c>
      <c r="J26" s="15">
        <f t="shared" si="9"/>
        <v>0</v>
      </c>
      <c r="K26" s="15">
        <f t="shared" si="9"/>
        <v>28343</v>
      </c>
      <c r="L26" s="15">
        <f t="shared" si="9"/>
        <v>0</v>
      </c>
      <c r="M26" s="15">
        <f t="shared" si="9"/>
        <v>1035721</v>
      </c>
      <c r="N26" s="15">
        <f t="shared" si="1"/>
        <v>2158948</v>
      </c>
      <c r="O26" s="37">
        <f t="shared" si="2"/>
        <v>1582.8064516129032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78</v>
      </c>
      <c r="M28" s="163"/>
      <c r="N28" s="163"/>
      <c r="O28" s="41">
        <v>1364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355218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11311</v>
      </c>
      <c r="L5" s="26">
        <f t="shared" si="0"/>
        <v>0</v>
      </c>
      <c r="M5" s="26">
        <f t="shared" si="0"/>
        <v>0</v>
      </c>
      <c r="N5" s="27">
        <f t="shared" ref="N5:N12" si="1">SUM(D5:M5)</f>
        <v>366529</v>
      </c>
      <c r="O5" s="32">
        <f t="shared" ref="O5:O25" si="2">(N5/O$27)</f>
        <v>268.12655449890269</v>
      </c>
      <c r="P5" s="6"/>
    </row>
    <row r="6" spans="1:133">
      <c r="A6" s="12"/>
      <c r="B6" s="44">
        <v>511</v>
      </c>
      <c r="C6" s="20" t="s">
        <v>19</v>
      </c>
      <c r="D6" s="46">
        <v>21932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21932</v>
      </c>
      <c r="O6" s="47">
        <f t="shared" si="2"/>
        <v>16.043891733723481</v>
      </c>
      <c r="P6" s="9"/>
    </row>
    <row r="7" spans="1:133">
      <c r="A7" s="12"/>
      <c r="B7" s="44">
        <v>513</v>
      </c>
      <c r="C7" s="20" t="s">
        <v>20</v>
      </c>
      <c r="D7" s="46">
        <v>288074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288074</v>
      </c>
      <c r="O7" s="47">
        <f t="shared" si="2"/>
        <v>210.73445501097294</v>
      </c>
      <c r="P7" s="9"/>
    </row>
    <row r="8" spans="1:133">
      <c r="A8" s="12"/>
      <c r="B8" s="44">
        <v>514</v>
      </c>
      <c r="C8" s="20" t="s">
        <v>21</v>
      </c>
      <c r="D8" s="46">
        <v>42000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42000</v>
      </c>
      <c r="O8" s="47">
        <f t="shared" si="2"/>
        <v>30.724213606437456</v>
      </c>
      <c r="P8" s="9"/>
    </row>
    <row r="9" spans="1:133">
      <c r="A9" s="12"/>
      <c r="B9" s="44">
        <v>515</v>
      </c>
      <c r="C9" s="20" t="s">
        <v>22</v>
      </c>
      <c r="D9" s="46">
        <v>3212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3212</v>
      </c>
      <c r="O9" s="47">
        <f t="shared" si="2"/>
        <v>2.3496708119970737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11311</v>
      </c>
      <c r="L10" s="46">
        <v>0</v>
      </c>
      <c r="M10" s="46">
        <v>0</v>
      </c>
      <c r="N10" s="46">
        <f t="shared" si="1"/>
        <v>11311</v>
      </c>
      <c r="O10" s="47">
        <f t="shared" si="2"/>
        <v>8.2743233357717632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SUM(D12:D12)</f>
        <v>37145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37145</v>
      </c>
      <c r="O11" s="43">
        <f t="shared" si="2"/>
        <v>27.172640819312363</v>
      </c>
      <c r="P11" s="10"/>
    </row>
    <row r="12" spans="1:133">
      <c r="A12" s="12"/>
      <c r="B12" s="44">
        <v>524</v>
      </c>
      <c r="C12" s="20" t="s">
        <v>49</v>
      </c>
      <c r="D12" s="46">
        <v>37145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37145</v>
      </c>
      <c r="O12" s="47">
        <f t="shared" si="2"/>
        <v>27.172640819312363</v>
      </c>
      <c r="P12" s="9"/>
    </row>
    <row r="13" spans="1:133" ht="15.75">
      <c r="A13" s="28" t="s">
        <v>30</v>
      </c>
      <c r="B13" s="29"/>
      <c r="C13" s="30"/>
      <c r="D13" s="31">
        <f t="shared" ref="D13:M13" si="4">SUM(D14:D15)</f>
        <v>456054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928194</v>
      </c>
      <c r="N13" s="31">
        <f t="shared" ref="N13:N18" si="5">SUM(D13:M13)</f>
        <v>1384248</v>
      </c>
      <c r="O13" s="43">
        <f t="shared" si="2"/>
        <v>1012.6174103877103</v>
      </c>
      <c r="P13" s="10"/>
    </row>
    <row r="14" spans="1:133">
      <c r="A14" s="12"/>
      <c r="B14" s="44">
        <v>541</v>
      </c>
      <c r="C14" s="20" t="s">
        <v>65</v>
      </c>
      <c r="D14" s="46">
        <v>456054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456054</v>
      </c>
      <c r="O14" s="47">
        <f t="shared" si="2"/>
        <v>333.61667885881491</v>
      </c>
      <c r="P14" s="9"/>
    </row>
    <row r="15" spans="1:133">
      <c r="A15" s="12"/>
      <c r="B15" s="44">
        <v>542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928194</v>
      </c>
      <c r="N15" s="46">
        <f t="shared" si="5"/>
        <v>928194</v>
      </c>
      <c r="O15" s="47">
        <f t="shared" si="2"/>
        <v>679.00073152889536</v>
      </c>
      <c r="P15" s="9"/>
    </row>
    <row r="16" spans="1:133" ht="15.75">
      <c r="A16" s="28" t="s">
        <v>33</v>
      </c>
      <c r="B16" s="29"/>
      <c r="C16" s="30"/>
      <c r="D16" s="31">
        <f t="shared" ref="D16:M16" si="6">SUM(D17:D17)</f>
        <v>0</v>
      </c>
      <c r="E16" s="31">
        <f t="shared" si="6"/>
        <v>44415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5"/>
        <v>44415</v>
      </c>
      <c r="O16" s="43">
        <f t="shared" si="2"/>
        <v>32.490855888807609</v>
      </c>
      <c r="P16" s="10"/>
    </row>
    <row r="17" spans="1:119">
      <c r="A17" s="13"/>
      <c r="B17" s="45">
        <v>559</v>
      </c>
      <c r="C17" s="21" t="s">
        <v>34</v>
      </c>
      <c r="D17" s="46">
        <v>0</v>
      </c>
      <c r="E17" s="46">
        <v>44415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44415</v>
      </c>
      <c r="O17" s="47">
        <f t="shared" si="2"/>
        <v>32.490855888807609</v>
      </c>
      <c r="P17" s="9"/>
    </row>
    <row r="18" spans="1:119" ht="15.75">
      <c r="A18" s="28" t="s">
        <v>35</v>
      </c>
      <c r="B18" s="29"/>
      <c r="C18" s="30"/>
      <c r="D18" s="31">
        <f t="shared" ref="D18:M18" si="7">SUM(D19:D19)</f>
        <v>7610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20138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5"/>
        <v>27748</v>
      </c>
      <c r="O18" s="43">
        <f t="shared" si="2"/>
        <v>20.29846378931968</v>
      </c>
      <c r="P18" s="10"/>
    </row>
    <row r="19" spans="1:119">
      <c r="A19" s="12"/>
      <c r="B19" s="44">
        <v>569</v>
      </c>
      <c r="C19" s="20" t="s">
        <v>36</v>
      </c>
      <c r="D19" s="46">
        <v>7610</v>
      </c>
      <c r="E19" s="46">
        <v>0</v>
      </c>
      <c r="F19" s="46">
        <v>0</v>
      </c>
      <c r="G19" s="46">
        <v>0</v>
      </c>
      <c r="H19" s="46">
        <v>0</v>
      </c>
      <c r="I19" s="46">
        <v>20138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8">SUM(D19:M19)</f>
        <v>27748</v>
      </c>
      <c r="O19" s="47">
        <f t="shared" si="2"/>
        <v>20.29846378931968</v>
      </c>
      <c r="P19" s="9"/>
    </row>
    <row r="20" spans="1:119" ht="15.75">
      <c r="A20" s="28" t="s">
        <v>37</v>
      </c>
      <c r="B20" s="29"/>
      <c r="C20" s="30"/>
      <c r="D20" s="31">
        <f t="shared" ref="D20:M20" si="9">SUM(D21:D22)</f>
        <v>37893</v>
      </c>
      <c r="E20" s="31">
        <f t="shared" si="9"/>
        <v>0</v>
      </c>
      <c r="F20" s="31">
        <f t="shared" si="9"/>
        <v>0</v>
      </c>
      <c r="G20" s="31">
        <f t="shared" si="9"/>
        <v>0</v>
      </c>
      <c r="H20" s="31">
        <f t="shared" si="9"/>
        <v>0</v>
      </c>
      <c r="I20" s="31">
        <f t="shared" si="9"/>
        <v>0</v>
      </c>
      <c r="J20" s="31">
        <f t="shared" si="9"/>
        <v>0</v>
      </c>
      <c r="K20" s="31">
        <f t="shared" si="9"/>
        <v>0</v>
      </c>
      <c r="L20" s="31">
        <f t="shared" si="9"/>
        <v>0</v>
      </c>
      <c r="M20" s="31">
        <f t="shared" si="9"/>
        <v>0</v>
      </c>
      <c r="N20" s="31">
        <f t="shared" si="8"/>
        <v>37893</v>
      </c>
      <c r="O20" s="43">
        <f t="shared" si="2"/>
        <v>27.719824433065106</v>
      </c>
      <c r="P20" s="9"/>
    </row>
    <row r="21" spans="1:119">
      <c r="A21" s="12"/>
      <c r="B21" s="44">
        <v>572</v>
      </c>
      <c r="C21" s="20" t="s">
        <v>66</v>
      </c>
      <c r="D21" s="46">
        <v>30166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8"/>
        <v>30166</v>
      </c>
      <c r="O21" s="47">
        <f t="shared" si="2"/>
        <v>22.067300658376006</v>
      </c>
      <c r="P21" s="9"/>
    </row>
    <row r="22" spans="1:119">
      <c r="A22" s="12"/>
      <c r="B22" s="44">
        <v>573</v>
      </c>
      <c r="C22" s="20" t="s">
        <v>74</v>
      </c>
      <c r="D22" s="46">
        <v>7727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8"/>
        <v>7727</v>
      </c>
      <c r="O22" s="47">
        <f t="shared" si="2"/>
        <v>5.6525237746890999</v>
      </c>
      <c r="P22" s="9"/>
    </row>
    <row r="23" spans="1:119" ht="15.75">
      <c r="A23" s="28" t="s">
        <v>67</v>
      </c>
      <c r="B23" s="29"/>
      <c r="C23" s="30"/>
      <c r="D23" s="31">
        <f t="shared" ref="D23:M23" si="10">SUM(D24:D24)</f>
        <v>6369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8"/>
        <v>6369</v>
      </c>
      <c r="O23" s="43">
        <f t="shared" si="2"/>
        <v>4.6591075347476227</v>
      </c>
      <c r="P23" s="9"/>
    </row>
    <row r="24" spans="1:119" ht="15.75" thickBot="1">
      <c r="A24" s="12"/>
      <c r="B24" s="44">
        <v>581</v>
      </c>
      <c r="C24" s="20" t="s">
        <v>68</v>
      </c>
      <c r="D24" s="46">
        <v>6369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6369</v>
      </c>
      <c r="O24" s="47">
        <f t="shared" si="2"/>
        <v>4.6591075347476227</v>
      </c>
      <c r="P24" s="9"/>
    </row>
    <row r="25" spans="1:119" ht="16.5" thickBot="1">
      <c r="A25" s="14" t="s">
        <v>10</v>
      </c>
      <c r="B25" s="23"/>
      <c r="C25" s="22"/>
      <c r="D25" s="15">
        <f>SUM(D5,D11,D13,D16,D18,D20,D23)</f>
        <v>900289</v>
      </c>
      <c r="E25" s="15">
        <f t="shared" ref="E25:M25" si="11">SUM(E5,E11,E13,E16,E18,E20,E23)</f>
        <v>44415</v>
      </c>
      <c r="F25" s="15">
        <f t="shared" si="11"/>
        <v>0</v>
      </c>
      <c r="G25" s="15">
        <f t="shared" si="11"/>
        <v>0</v>
      </c>
      <c r="H25" s="15">
        <f t="shared" si="11"/>
        <v>0</v>
      </c>
      <c r="I25" s="15">
        <f t="shared" si="11"/>
        <v>20138</v>
      </c>
      <c r="J25" s="15">
        <f t="shared" si="11"/>
        <v>0</v>
      </c>
      <c r="K25" s="15">
        <f t="shared" si="11"/>
        <v>11311</v>
      </c>
      <c r="L25" s="15">
        <f t="shared" si="11"/>
        <v>0</v>
      </c>
      <c r="M25" s="15">
        <f t="shared" si="11"/>
        <v>928194</v>
      </c>
      <c r="N25" s="15">
        <f t="shared" si="8"/>
        <v>1904347</v>
      </c>
      <c r="O25" s="37">
        <f t="shared" si="2"/>
        <v>1393.0848573518654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75</v>
      </c>
      <c r="M27" s="163"/>
      <c r="N27" s="163"/>
      <c r="O27" s="41">
        <v>1367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2024-10-24T15:55:10Z</cp:lastPrinted>
  <dcterms:created xsi:type="dcterms:W3CDTF">2000-08-31T21:26:31Z</dcterms:created>
  <dcterms:modified xsi:type="dcterms:W3CDTF">2024-10-24T15:55:15Z</dcterms:modified>
</cp:coreProperties>
</file>