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2" documentId="11_424430566A767F239414BBE856A87C277C8206D2" xr6:coauthVersionLast="47" xr6:coauthVersionMax="47" xr10:uidLastSave="{A69EE4F5-2D9A-44E3-8E27-61B1C3AE66F1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'2008'!$A$1:$O$42</definedName>
    <definedName name="_xlnm.Print_Area" localSheetId="14">'2009'!$A$1:$O$34</definedName>
    <definedName name="_xlnm.Print_Area" localSheetId="13">'2010'!$A$1:$O$37</definedName>
    <definedName name="_xlnm.Print_Area" localSheetId="12">'2011'!$A$1:$O$39</definedName>
    <definedName name="_xlnm.Print_Area" localSheetId="11">'2012'!$A$1:$O$41</definedName>
    <definedName name="_xlnm.Print_Area" localSheetId="10">'2013'!$A$1:$O$41</definedName>
    <definedName name="_xlnm.Print_Area" localSheetId="9">'2014'!$A$1:$O$42</definedName>
    <definedName name="_xlnm.Print_Area" localSheetId="8">'2015'!$A$1:$O$43</definedName>
    <definedName name="_xlnm.Print_Area" localSheetId="7">'2016'!$A$1:$O$44</definedName>
    <definedName name="_xlnm.Print_Area" localSheetId="6">'2017'!$A$1:$O$39</definedName>
    <definedName name="_xlnm.Print_Area" localSheetId="5">'2018'!$A$1:$O$40</definedName>
    <definedName name="_xlnm.Print_Area" localSheetId="4">'2019'!$A$1:$O$45</definedName>
    <definedName name="_xlnm.Print_Area" localSheetId="3">'2020'!$A$1:$O$38</definedName>
    <definedName name="_xlnm.Print_Area" localSheetId="2">'2021'!$A$1:$P$41</definedName>
    <definedName name="_xlnm.Print_Area" localSheetId="1">'2022'!$A$1:$P$49</definedName>
    <definedName name="_xlnm.Print_Area" localSheetId="0">'2023'!$A$1:$P$42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49" l="1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O34" i="49"/>
  <c r="P34" i="49" s="1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5" i="49" l="1"/>
  <c r="P25" i="49" s="1"/>
  <c r="O28" i="49"/>
  <c r="P28" i="49" s="1"/>
  <c r="J38" i="49"/>
  <c r="O36" i="49"/>
  <c r="P36" i="49" s="1"/>
  <c r="H38" i="49"/>
  <c r="O30" i="49"/>
  <c r="P30" i="49" s="1"/>
  <c r="F38" i="49"/>
  <c r="I38" i="49"/>
  <c r="G38" i="49"/>
  <c r="O14" i="49"/>
  <c r="P14" i="49" s="1"/>
  <c r="O11" i="49"/>
  <c r="P11" i="49" s="1"/>
  <c r="M38" i="49"/>
  <c r="K38" i="49"/>
  <c r="O5" i="49"/>
  <c r="P5" i="49" s="1"/>
  <c r="D38" i="49"/>
  <c r="L38" i="49"/>
  <c r="N38" i="49"/>
  <c r="E38" i="49"/>
  <c r="O42" i="48"/>
  <c r="P42" i="48" s="1"/>
  <c r="O35" i="48"/>
  <c r="P35" i="48" s="1"/>
  <c r="O33" i="48"/>
  <c r="P33" i="48" s="1"/>
  <c r="O30" i="48"/>
  <c r="P30" i="48" s="1"/>
  <c r="O18" i="48"/>
  <c r="P18" i="48" s="1"/>
  <c r="F45" i="48"/>
  <c r="G45" i="48"/>
  <c r="L45" i="48"/>
  <c r="M45" i="48"/>
  <c r="D45" i="48"/>
  <c r="J45" i="48"/>
  <c r="E45" i="48"/>
  <c r="K45" i="48"/>
  <c r="I45" i="48"/>
  <c r="N45" i="48"/>
  <c r="H45" i="48"/>
  <c r="O11" i="48"/>
  <c r="P11" i="48" s="1"/>
  <c r="O5" i="48"/>
  <c r="P5" i="48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 s="1"/>
  <c r="O31" i="47"/>
  <c r="P31" i="47"/>
  <c r="N30" i="47"/>
  <c r="M30" i="47"/>
  <c r="L30" i="47"/>
  <c r="K30" i="47"/>
  <c r="J30" i="47"/>
  <c r="O30" i="47" s="1"/>
  <c r="P30" i="47" s="1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N23" i="47"/>
  <c r="M23" i="47"/>
  <c r="L23" i="47"/>
  <c r="K23" i="47"/>
  <c r="K37" i="47" s="1"/>
  <c r="J23" i="47"/>
  <c r="I23" i="47"/>
  <c r="H23" i="47"/>
  <c r="G23" i="47"/>
  <c r="F23" i="47"/>
  <c r="E23" i="47"/>
  <c r="D23" i="47"/>
  <c r="O23" i="47" s="1"/>
  <c r="P23" i="47" s="1"/>
  <c r="O22" i="47"/>
  <c r="P22" i="47" s="1"/>
  <c r="O21" i="47"/>
  <c r="P21" i="47" s="1"/>
  <c r="O20" i="47"/>
  <c r="P20" i="47" s="1"/>
  <c r="O19" i="47"/>
  <c r="P19" i="47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O13" i="47"/>
  <c r="P13" i="47"/>
  <c r="O12" i="47"/>
  <c r="P12" i="47" s="1"/>
  <c r="N11" i="47"/>
  <c r="M11" i="47"/>
  <c r="L11" i="47"/>
  <c r="K11" i="47"/>
  <c r="J11" i="47"/>
  <c r="I11" i="47"/>
  <c r="H11" i="47"/>
  <c r="G11" i="47"/>
  <c r="F11" i="47"/>
  <c r="F37" i="47" s="1"/>
  <c r="E11" i="47"/>
  <c r="D11" i="47"/>
  <c r="O10" i="47"/>
  <c r="P10" i="47" s="1"/>
  <c r="O9" i="47"/>
  <c r="P9" i="47"/>
  <c r="O8" i="47"/>
  <c r="P8" i="47"/>
  <c r="O7" i="47"/>
  <c r="P7" i="47" s="1"/>
  <c r="O6" i="47"/>
  <c r="P6" i="47" s="1"/>
  <c r="N5" i="47"/>
  <c r="N37" i="47" s="1"/>
  <c r="M5" i="47"/>
  <c r="L5" i="47"/>
  <c r="L37" i="47" s="1"/>
  <c r="K5" i="47"/>
  <c r="J5" i="47"/>
  <c r="I5" i="47"/>
  <c r="H5" i="47"/>
  <c r="G5" i="47"/>
  <c r="F5" i="47"/>
  <c r="E5" i="47"/>
  <c r="E37" i="47" s="1"/>
  <c r="D5" i="47"/>
  <c r="N33" i="45"/>
  <c r="O33" i="45" s="1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/>
  <c r="N19" i="45"/>
  <c r="O19" i="45" s="1"/>
  <c r="N18" i="45"/>
  <c r="O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N14" i="45" s="1"/>
  <c r="O14" i="45" s="1"/>
  <c r="D14" i="45"/>
  <c r="N13" i="45"/>
  <c r="O13" i="45" s="1"/>
  <c r="M12" i="45"/>
  <c r="M34" i="45" s="1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L5" i="45"/>
  <c r="K5" i="45"/>
  <c r="J5" i="45"/>
  <c r="J34" i="45" s="1"/>
  <c r="I5" i="45"/>
  <c r="H5" i="45"/>
  <c r="G5" i="45"/>
  <c r="F5" i="45"/>
  <c r="E5" i="45"/>
  <c r="E34" i="45" s="1"/>
  <c r="D5" i="45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8" i="44"/>
  <c r="O38" i="44" s="1"/>
  <c r="N37" i="44"/>
  <c r="O37" i="44" s="1"/>
  <c r="N36" i="44"/>
  <c r="O36" i="44"/>
  <c r="N35" i="44"/>
  <c r="O35" i="44"/>
  <c r="M34" i="44"/>
  <c r="L34" i="44"/>
  <c r="K34" i="44"/>
  <c r="J34" i="44"/>
  <c r="I34" i="44"/>
  <c r="H34" i="44"/>
  <c r="G34" i="44"/>
  <c r="F34" i="44"/>
  <c r="E34" i="44"/>
  <c r="D34" i="44"/>
  <c r="N33" i="44"/>
  <c r="O33" i="44"/>
  <c r="N32" i="44"/>
  <c r="O32" i="44"/>
  <c r="M31" i="44"/>
  <c r="L31" i="44"/>
  <c r="L41" i="44" s="1"/>
  <c r="K31" i="44"/>
  <c r="J31" i="44"/>
  <c r="I31" i="44"/>
  <c r="H31" i="44"/>
  <c r="H41" i="44" s="1"/>
  <c r="G31" i="44"/>
  <c r="G41" i="44" s="1"/>
  <c r="F31" i="44"/>
  <c r="E31" i="44"/>
  <c r="D31" i="44"/>
  <c r="N30" i="44"/>
  <c r="O30" i="44"/>
  <c r="N29" i="44"/>
  <c r="O29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F41" i="44" s="1"/>
  <c r="E26" i="44"/>
  <c r="D26" i="44"/>
  <c r="N25" i="44"/>
  <c r="O25" i="44" s="1"/>
  <c r="N24" i="44"/>
  <c r="O24" i="44"/>
  <c r="N23" i="44"/>
  <c r="O23" i="44" s="1"/>
  <c r="N22" i="44"/>
  <c r="O22" i="44" s="1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/>
  <c r="N15" i="44"/>
  <c r="O15" i="44" s="1"/>
  <c r="N14" i="44"/>
  <c r="O14" i="44"/>
  <c r="N13" i="44"/>
  <c r="O13" i="44" s="1"/>
  <c r="M12" i="44"/>
  <c r="L12" i="44"/>
  <c r="K12" i="44"/>
  <c r="J12" i="44"/>
  <c r="J41" i="44" s="1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/>
  <c r="N24" i="43"/>
  <c r="O24" i="43" s="1"/>
  <c r="N23" i="43"/>
  <c r="O23" i="43"/>
  <c r="M22" i="43"/>
  <c r="L22" i="43"/>
  <c r="L36" i="43" s="1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E36" i="43" s="1"/>
  <c r="D17" i="43"/>
  <c r="N16" i="43"/>
  <c r="O16" i="43" s="1"/>
  <c r="N15" i="43"/>
  <c r="O15" i="43" s="1"/>
  <c r="N14" i="43"/>
  <c r="O14" i="43" s="1"/>
  <c r="N13" i="43"/>
  <c r="O13" i="43"/>
  <c r="M12" i="43"/>
  <c r="M36" i="43" s="1"/>
  <c r="L12" i="43"/>
  <c r="K12" i="43"/>
  <c r="J12" i="43"/>
  <c r="J36" i="43" s="1"/>
  <c r="I12" i="43"/>
  <c r="H12" i="43"/>
  <c r="G12" i="43"/>
  <c r="G36" i="43" s="1"/>
  <c r="F12" i="43"/>
  <c r="F36" i="43" s="1"/>
  <c r="E12" i="43"/>
  <c r="D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H36" i="43" s="1"/>
  <c r="G5" i="43"/>
  <c r="F5" i="43"/>
  <c r="E5" i="43"/>
  <c r="D5" i="43"/>
  <c r="D36" i="43" s="1"/>
  <c r="N34" i="42"/>
  <c r="O34" i="42" s="1"/>
  <c r="M33" i="42"/>
  <c r="L33" i="42"/>
  <c r="K33" i="42"/>
  <c r="J33" i="42"/>
  <c r="I33" i="42"/>
  <c r="N33" i="42" s="1"/>
  <c r="O33" i="42" s="1"/>
  <c r="H33" i="42"/>
  <c r="G33" i="42"/>
  <c r="F33" i="42"/>
  <c r="E33" i="42"/>
  <c r="D33" i="42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N26" i="42" s="1"/>
  <c r="O26" i="42" s="1"/>
  <c r="D26" i="42"/>
  <c r="N25" i="42"/>
  <c r="O25" i="42" s="1"/>
  <c r="N24" i="42"/>
  <c r="O24" i="42" s="1"/>
  <c r="N23" i="42"/>
  <c r="O23" i="42"/>
  <c r="N22" i="42"/>
  <c r="O22" i="42" s="1"/>
  <c r="N21" i="42"/>
  <c r="O21" i="42"/>
  <c r="M20" i="42"/>
  <c r="M35" i="42" s="1"/>
  <c r="L20" i="42"/>
  <c r="L35" i="42" s="1"/>
  <c r="K20" i="42"/>
  <c r="J20" i="42"/>
  <c r="I20" i="42"/>
  <c r="H20" i="42"/>
  <c r="G20" i="42"/>
  <c r="F20" i="42"/>
  <c r="E20" i="42"/>
  <c r="D20" i="42"/>
  <c r="N19" i="42"/>
  <c r="O19" i="42"/>
  <c r="N18" i="42"/>
  <c r="O18" i="42" s="1"/>
  <c r="N17" i="42"/>
  <c r="O17" i="42" s="1"/>
  <c r="N16" i="42"/>
  <c r="O16" i="42" s="1"/>
  <c r="N15" i="42"/>
  <c r="O15" i="42"/>
  <c r="M14" i="42"/>
  <c r="L14" i="42"/>
  <c r="K14" i="42"/>
  <c r="J14" i="42"/>
  <c r="J35" i="42" s="1"/>
  <c r="I14" i="42"/>
  <c r="N14" i="42" s="1"/>
  <c r="O14" i="42" s="1"/>
  <c r="H14" i="42"/>
  <c r="G14" i="42"/>
  <c r="F14" i="42"/>
  <c r="E14" i="42"/>
  <c r="D14" i="42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D35" i="42" s="1"/>
  <c r="N39" i="41"/>
  <c r="O39" i="41" s="1"/>
  <c r="M38" i="4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/>
  <c r="N35" i="41"/>
  <c r="O35" i="41" s="1"/>
  <c r="M34" i="41"/>
  <c r="L34" i="41"/>
  <c r="K34" i="41"/>
  <c r="J34" i="41"/>
  <c r="I34" i="41"/>
  <c r="H34" i="41"/>
  <c r="G34" i="41"/>
  <c r="F34" i="41"/>
  <c r="F40" i="41" s="1"/>
  <c r="E34" i="41"/>
  <c r="D34" i="41"/>
  <c r="D40" i="41" s="1"/>
  <c r="N33" i="41"/>
  <c r="O33" i="41" s="1"/>
  <c r="N32" i="41"/>
  <c r="O32" i="41" s="1"/>
  <c r="M31" i="41"/>
  <c r="L31" i="41"/>
  <c r="K31" i="41"/>
  <c r="J31" i="41"/>
  <c r="I31" i="41"/>
  <c r="H31" i="41"/>
  <c r="G31" i="41"/>
  <c r="F31" i="41"/>
  <c r="E31" i="41"/>
  <c r="D31" i="41"/>
  <c r="N30" i="41"/>
  <c r="O30" i="41"/>
  <c r="N29" i="41"/>
  <c r="O29" i="41" s="1"/>
  <c r="N28" i="41"/>
  <c r="O28" i="41" s="1"/>
  <c r="N27" i="41"/>
  <c r="O27" i="41" s="1"/>
  <c r="N26" i="41"/>
  <c r="O26" i="41"/>
  <c r="M25" i="41"/>
  <c r="L25" i="41"/>
  <c r="K25" i="41"/>
  <c r="J25" i="41"/>
  <c r="I25" i="41"/>
  <c r="H25" i="41"/>
  <c r="G25" i="41"/>
  <c r="F25" i="41"/>
  <c r="E25" i="41"/>
  <c r="D25" i="41"/>
  <c r="N25" i="41" s="1"/>
  <c r="O25" i="41" s="1"/>
  <c r="N24" i="41"/>
  <c r="O24" i="41"/>
  <c r="N23" i="41"/>
  <c r="O23" i="41" s="1"/>
  <c r="N22" i="41"/>
  <c r="O22" i="4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/>
  <c r="M5" i="41"/>
  <c r="L5" i="41"/>
  <c r="L40" i="41" s="1"/>
  <c r="K5" i="41"/>
  <c r="J5" i="41"/>
  <c r="J40" i="41" s="1"/>
  <c r="I5" i="41"/>
  <c r="I40" i="41" s="1"/>
  <c r="H5" i="41"/>
  <c r="H40" i="41" s="1"/>
  <c r="G5" i="41"/>
  <c r="F5" i="41"/>
  <c r="E5" i="41"/>
  <c r="D5" i="41"/>
  <c r="N38" i="40"/>
  <c r="O38" i="40" s="1"/>
  <c r="M37" i="40"/>
  <c r="L37" i="40"/>
  <c r="K37" i="40"/>
  <c r="J37" i="40"/>
  <c r="I37" i="40"/>
  <c r="H37" i="40"/>
  <c r="G37" i="40"/>
  <c r="F37" i="40"/>
  <c r="E37" i="40"/>
  <c r="D37" i="40"/>
  <c r="N36" i="40"/>
  <c r="O36" i="40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N33" i="40" s="1"/>
  <c r="O33" i="40" s="1"/>
  <c r="E33" i="40"/>
  <c r="D33" i="40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N30" i="40" s="1"/>
  <c r="O30" i="40" s="1"/>
  <c r="D30" i="40"/>
  <c r="N29" i="40"/>
  <c r="O29" i="40" s="1"/>
  <c r="N28" i="40"/>
  <c r="O28" i="40"/>
  <c r="N27" i="40"/>
  <c r="O27" i="40" s="1"/>
  <c r="N26" i="40"/>
  <c r="O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D39" i="40" s="1"/>
  <c r="N17" i="40"/>
  <c r="O17" i="40" s="1"/>
  <c r="N16" i="40"/>
  <c r="O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G39" i="40" s="1"/>
  <c r="F12" i="40"/>
  <c r="E12" i="40"/>
  <c r="D12" i="40"/>
  <c r="N11" i="40"/>
  <c r="O11" i="40" s="1"/>
  <c r="N10" i="40"/>
  <c r="O10" i="40"/>
  <c r="N9" i="40"/>
  <c r="O9" i="40" s="1"/>
  <c r="N8" i="40"/>
  <c r="O8" i="40"/>
  <c r="N7" i="40"/>
  <c r="O7" i="40" s="1"/>
  <c r="N6" i="40"/>
  <c r="O6" i="40" s="1"/>
  <c r="M5" i="40"/>
  <c r="L5" i="40"/>
  <c r="L39" i="40" s="1"/>
  <c r="K5" i="40"/>
  <c r="J5" i="40"/>
  <c r="J39" i="40" s="1"/>
  <c r="I5" i="40"/>
  <c r="H5" i="40"/>
  <c r="H39" i="40" s="1"/>
  <c r="G5" i="40"/>
  <c r="F5" i="40"/>
  <c r="F39" i="40" s="1"/>
  <c r="E5" i="40"/>
  <c r="N5" i="40" s="1"/>
  <c r="O5" i="40" s="1"/>
  <c r="D5" i="40"/>
  <c r="N37" i="39"/>
  <c r="O37" i="39" s="1"/>
  <c r="M36" i="39"/>
  <c r="L36" i="39"/>
  <c r="K36" i="39"/>
  <c r="J36" i="39"/>
  <c r="I36" i="39"/>
  <c r="H36" i="39"/>
  <c r="G36" i="39"/>
  <c r="F36" i="39"/>
  <c r="E36" i="39"/>
  <c r="E38" i="39" s="1"/>
  <c r="D36" i="39"/>
  <c r="N36" i="39" s="1"/>
  <c r="O36" i="39" s="1"/>
  <c r="N35" i="39"/>
  <c r="O35" i="39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2" i="39" s="1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/>
  <c r="N28" i="39"/>
  <c r="O28" i="39"/>
  <c r="N27" i="39"/>
  <c r="O27" i="39" s="1"/>
  <c r="N26" i="39"/>
  <c r="O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4" i="39" s="1"/>
  <c r="O24" i="39" s="1"/>
  <c r="N23" i="39"/>
  <c r="O23" i="39" s="1"/>
  <c r="N22" i="39"/>
  <c r="O22" i="39"/>
  <c r="N21" i="39"/>
  <c r="O21" i="39" s="1"/>
  <c r="N20" i="39"/>
  <c r="O20" i="39"/>
  <c r="N19" i="39"/>
  <c r="O19" i="39"/>
  <c r="N18" i="39"/>
  <c r="O18" i="39"/>
  <c r="M17" i="39"/>
  <c r="L17" i="39"/>
  <c r="K17" i="39"/>
  <c r="J17" i="39"/>
  <c r="I17" i="39"/>
  <c r="H17" i="39"/>
  <c r="G17" i="39"/>
  <c r="G38" i="39" s="1"/>
  <c r="F17" i="39"/>
  <c r="E17" i="39"/>
  <c r="D17" i="39"/>
  <c r="N16" i="39"/>
  <c r="O16" i="39" s="1"/>
  <c r="N15" i="39"/>
  <c r="O15" i="39"/>
  <c r="N14" i="39"/>
  <c r="O14" i="39"/>
  <c r="N13" i="39"/>
  <c r="O13" i="39"/>
  <c r="M12" i="39"/>
  <c r="L12" i="39"/>
  <c r="K12" i="39"/>
  <c r="J12" i="39"/>
  <c r="I12" i="39"/>
  <c r="H12" i="39"/>
  <c r="G12" i="39"/>
  <c r="F12" i="39"/>
  <c r="E12" i="39"/>
  <c r="D12" i="39"/>
  <c r="N11" i="39"/>
  <c r="O11" i="39"/>
  <c r="N10" i="39"/>
  <c r="O10" i="39"/>
  <c r="N9" i="39"/>
  <c r="O9" i="39" s="1"/>
  <c r="N8" i="39"/>
  <c r="O8" i="39"/>
  <c r="N7" i="39"/>
  <c r="O7" i="39"/>
  <c r="N6" i="39"/>
  <c r="O6" i="39"/>
  <c r="M5" i="39"/>
  <c r="M38" i="39" s="1"/>
  <c r="L5" i="39"/>
  <c r="L38" i="39" s="1"/>
  <c r="K5" i="39"/>
  <c r="J5" i="39"/>
  <c r="J38" i="39" s="1"/>
  <c r="I5" i="39"/>
  <c r="H5" i="39"/>
  <c r="G5" i="39"/>
  <c r="F5" i="39"/>
  <c r="E5" i="39"/>
  <c r="D5" i="39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5" i="38" s="1"/>
  <c r="O35" i="38" s="1"/>
  <c r="N34" i="38"/>
  <c r="O34" i="38" s="1"/>
  <c r="N33" i="38"/>
  <c r="O33" i="38"/>
  <c r="N32" i="38"/>
  <c r="O32" i="38"/>
  <c r="N31" i="38"/>
  <c r="O31" i="38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 s="1"/>
  <c r="N26" i="38"/>
  <c r="O26" i="38" s="1"/>
  <c r="N25" i="38"/>
  <c r="O25" i="38" s="1"/>
  <c r="N24" i="38"/>
  <c r="O24" i="38" s="1"/>
  <c r="N23" i="38"/>
  <c r="O23" i="38" s="1"/>
  <c r="M22" i="38"/>
  <c r="L22" i="38"/>
  <c r="K22" i="38"/>
  <c r="J22" i="38"/>
  <c r="I22" i="38"/>
  <c r="I37" i="38" s="1"/>
  <c r="H22" i="38"/>
  <c r="G22" i="38"/>
  <c r="F22" i="38"/>
  <c r="E22" i="38"/>
  <c r="D22" i="38"/>
  <c r="N21" i="38"/>
  <c r="O21" i="38" s="1"/>
  <c r="N20" i="38"/>
  <c r="O20" i="38" s="1"/>
  <c r="N19" i="38"/>
  <c r="O19" i="38"/>
  <c r="N18" i="38"/>
  <c r="O18" i="38" s="1"/>
  <c r="M17" i="38"/>
  <c r="L17" i="38"/>
  <c r="K17" i="38"/>
  <c r="J17" i="38"/>
  <c r="I17" i="38"/>
  <c r="H17" i="38"/>
  <c r="H37" i="38" s="1"/>
  <c r="G17" i="38"/>
  <c r="F17" i="38"/>
  <c r="E17" i="38"/>
  <c r="D17" i="38"/>
  <c r="N16" i="38"/>
  <c r="O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D37" i="38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/>
  <c r="N34" i="37"/>
  <c r="O34" i="37" s="1"/>
  <c r="N33" i="37"/>
  <c r="O33" i="37" s="1"/>
  <c r="N32" i="37"/>
  <c r="O32" i="37" s="1"/>
  <c r="N31" i="37"/>
  <c r="O31" i="37" s="1"/>
  <c r="N30" i="37"/>
  <c r="O30" i="37" s="1"/>
  <c r="N29" i="37"/>
  <c r="O29" i="37"/>
  <c r="N28" i="37"/>
  <c r="O28" i="37" s="1"/>
  <c r="M27" i="37"/>
  <c r="M38" i="37" s="1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F38" i="37" s="1"/>
  <c r="E25" i="37"/>
  <c r="D25" i="37"/>
  <c r="N25" i="37"/>
  <c r="O25" i="37" s="1"/>
  <c r="N24" i="37"/>
  <c r="O24" i="37" s="1"/>
  <c r="N23" i="37"/>
  <c r="O23" i="37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 s="1"/>
  <c r="N17" i="37"/>
  <c r="O17" i="37" s="1"/>
  <c r="N16" i="37"/>
  <c r="O16" i="37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E38" i="37" s="1"/>
  <c r="D13" i="37"/>
  <c r="N12" i="37"/>
  <c r="O12" i="37"/>
  <c r="M11" i="37"/>
  <c r="L11" i="37"/>
  <c r="K11" i="37"/>
  <c r="J11" i="37"/>
  <c r="I11" i="37"/>
  <c r="H11" i="37"/>
  <c r="H38" i="37" s="1"/>
  <c r="G11" i="37"/>
  <c r="F11" i="37"/>
  <c r="E11" i="37"/>
  <c r="D11" i="37"/>
  <c r="N10" i="37"/>
  <c r="O10" i="37" s="1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H5" i="37"/>
  <c r="G5" i="37"/>
  <c r="G38" i="37" s="1"/>
  <c r="F5" i="37"/>
  <c r="E5" i="37"/>
  <c r="D5" i="37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5" i="36" s="1"/>
  <c r="O35" i="36" s="1"/>
  <c r="N34" i="36"/>
  <c r="O34" i="36"/>
  <c r="N33" i="36"/>
  <c r="O33" i="36"/>
  <c r="N32" i="36"/>
  <c r="O32" i="36" s="1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/>
  <c r="M28" i="36"/>
  <c r="L28" i="36"/>
  <c r="K28" i="36"/>
  <c r="J28" i="36"/>
  <c r="I28" i="36"/>
  <c r="H28" i="36"/>
  <c r="N28" i="36" s="1"/>
  <c r="O28" i="36" s="1"/>
  <c r="G28" i="36"/>
  <c r="F28" i="36"/>
  <c r="E28" i="36"/>
  <c r="D28" i="36"/>
  <c r="N27" i="36"/>
  <c r="O27" i="36" s="1"/>
  <c r="N26" i="36"/>
  <c r="O26" i="36" s="1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 s="1"/>
  <c r="N19" i="36"/>
  <c r="O19" i="36"/>
  <c r="N18" i="36"/>
  <c r="O18" i="36" s="1"/>
  <c r="M17" i="36"/>
  <c r="L17" i="36"/>
  <c r="K17" i="36"/>
  <c r="J17" i="36"/>
  <c r="I17" i="36"/>
  <c r="H17" i="36"/>
  <c r="G17" i="36"/>
  <c r="F17" i="36"/>
  <c r="F37" i="36" s="1"/>
  <c r="E17" i="36"/>
  <c r="D17" i="36"/>
  <c r="N17" i="36" s="1"/>
  <c r="O17" i="36" s="1"/>
  <c r="N16" i="36"/>
  <c r="O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 s="1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F5" i="36"/>
  <c r="E5" i="36"/>
  <c r="E37" i="36" s="1"/>
  <c r="D5" i="36"/>
  <c r="D37" i="36" s="1"/>
  <c r="N34" i="35"/>
  <c r="O34" i="35"/>
  <c r="M33" i="35"/>
  <c r="L33" i="35"/>
  <c r="K33" i="35"/>
  <c r="J33" i="35"/>
  <c r="I33" i="35"/>
  <c r="H33" i="35"/>
  <c r="G33" i="35"/>
  <c r="F33" i="35"/>
  <c r="E33" i="35"/>
  <c r="D33" i="35"/>
  <c r="N32" i="35"/>
  <c r="O32" i="35"/>
  <c r="N31" i="35"/>
  <c r="O31" i="35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6" i="35" s="1"/>
  <c r="O26" i="35" s="1"/>
  <c r="N25" i="35"/>
  <c r="O25" i="35"/>
  <c r="N24" i="35"/>
  <c r="O24" i="35"/>
  <c r="N23" i="35"/>
  <c r="O23" i="35"/>
  <c r="N22" i="35"/>
  <c r="O22" i="35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/>
  <c r="M12" i="35"/>
  <c r="M35" i="35" s="1"/>
  <c r="L12" i="35"/>
  <c r="K12" i="35"/>
  <c r="J12" i="35"/>
  <c r="I12" i="35"/>
  <c r="I35" i="35" s="1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D5" i="35"/>
  <c r="N32" i="34"/>
  <c r="O32" i="34"/>
  <c r="N31" i="34"/>
  <c r="O31" i="34" s="1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/>
  <c r="M26" i="34"/>
  <c r="L26" i="34"/>
  <c r="K26" i="34"/>
  <c r="J26" i="34"/>
  <c r="I26" i="34"/>
  <c r="H26" i="34"/>
  <c r="G26" i="34"/>
  <c r="F26" i="34"/>
  <c r="E26" i="34"/>
  <c r="D26" i="34"/>
  <c r="N25" i="34"/>
  <c r="O25" i="34" s="1"/>
  <c r="N24" i="34"/>
  <c r="O24" i="34" s="1"/>
  <c r="N23" i="34"/>
  <c r="O23" i="34" s="1"/>
  <c r="N22" i="34"/>
  <c r="O22" i="34" s="1"/>
  <c r="N21" i="34"/>
  <c r="O21" i="34" s="1"/>
  <c r="M20" i="34"/>
  <c r="L20" i="34"/>
  <c r="K20" i="34"/>
  <c r="K33" i="34" s="1"/>
  <c r="J20" i="34"/>
  <c r="I20" i="34"/>
  <c r="H20" i="34"/>
  <c r="G20" i="34"/>
  <c r="F20" i="34"/>
  <c r="E20" i="34"/>
  <c r="N20" i="34" s="1"/>
  <c r="O20" i="34" s="1"/>
  <c r="D20" i="34"/>
  <c r="N19" i="34"/>
  <c r="O19" i="34" s="1"/>
  <c r="N18" i="34"/>
  <c r="O18" i="34" s="1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D33" i="34" s="1"/>
  <c r="N13" i="34"/>
  <c r="O13" i="34" s="1"/>
  <c r="M12" i="34"/>
  <c r="L12" i="34"/>
  <c r="K12" i="34"/>
  <c r="J12" i="34"/>
  <c r="J33" i="34" s="1"/>
  <c r="I12" i="34"/>
  <c r="H12" i="34"/>
  <c r="G12" i="34"/>
  <c r="F12" i="34"/>
  <c r="E12" i="34"/>
  <c r="D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M33" i="34" s="1"/>
  <c r="L5" i="34"/>
  <c r="L33" i="34" s="1"/>
  <c r="K5" i="34"/>
  <c r="J5" i="34"/>
  <c r="I5" i="34"/>
  <c r="H5" i="34"/>
  <c r="G5" i="34"/>
  <c r="F5" i="34"/>
  <c r="E5" i="34"/>
  <c r="D5" i="34"/>
  <c r="N20" i="33"/>
  <c r="O20" i="33"/>
  <c r="N21" i="33"/>
  <c r="O21" i="33"/>
  <c r="N22" i="33"/>
  <c r="O22" i="33" s="1"/>
  <c r="N14" i="33"/>
  <c r="O14" i="33" s="1"/>
  <c r="N15" i="33"/>
  <c r="O15" i="33" s="1"/>
  <c r="N16" i="33"/>
  <c r="O16" i="33"/>
  <c r="N17" i="33"/>
  <c r="O17" i="33" s="1"/>
  <c r="N18" i="33"/>
  <c r="O18" i="33" s="1"/>
  <c r="E19" i="33"/>
  <c r="F19" i="33"/>
  <c r="G19" i="33"/>
  <c r="H19" i="33"/>
  <c r="I19" i="33"/>
  <c r="J19" i="33"/>
  <c r="K19" i="33"/>
  <c r="L19" i="33"/>
  <c r="M19" i="33"/>
  <c r="D19" i="33"/>
  <c r="N19" i="33" s="1"/>
  <c r="O19" i="33" s="1"/>
  <c r="E13" i="33"/>
  <c r="F13" i="33"/>
  <c r="G13" i="33"/>
  <c r="H13" i="33"/>
  <c r="I13" i="33"/>
  <c r="J13" i="33"/>
  <c r="K13" i="33"/>
  <c r="L13" i="33"/>
  <c r="M13" i="33"/>
  <c r="D13" i="33"/>
  <c r="E11" i="33"/>
  <c r="F11" i="33"/>
  <c r="G11" i="33"/>
  <c r="H11" i="33"/>
  <c r="I11" i="33"/>
  <c r="J11" i="33"/>
  <c r="K11" i="33"/>
  <c r="L11" i="33"/>
  <c r="M11" i="33"/>
  <c r="M30" i="33" s="1"/>
  <c r="D11" i="33"/>
  <c r="E5" i="33"/>
  <c r="E30" i="33" s="1"/>
  <c r="F5" i="33"/>
  <c r="G5" i="33"/>
  <c r="G30" i="33" s="1"/>
  <c r="H5" i="33"/>
  <c r="H30" i="33" s="1"/>
  <c r="I5" i="33"/>
  <c r="I30" i="33" s="1"/>
  <c r="J5" i="33"/>
  <c r="J30" i="33" s="1"/>
  <c r="K5" i="33"/>
  <c r="L5" i="33"/>
  <c r="M5" i="33"/>
  <c r="D5" i="33"/>
  <c r="N28" i="33"/>
  <c r="O28" i="33" s="1"/>
  <c r="N29" i="33"/>
  <c r="O29" i="33" s="1"/>
  <c r="N27" i="33"/>
  <c r="O27" i="33" s="1"/>
  <c r="E26" i="33"/>
  <c r="F26" i="33"/>
  <c r="G26" i="33"/>
  <c r="H26" i="33"/>
  <c r="I26" i="33"/>
  <c r="J26" i="33"/>
  <c r="K26" i="33"/>
  <c r="L26" i="33"/>
  <c r="M26" i="33"/>
  <c r="D26" i="33"/>
  <c r="N26" i="33" s="1"/>
  <c r="O26" i="33" s="1"/>
  <c r="E24" i="33"/>
  <c r="F24" i="33"/>
  <c r="F30" i="33" s="1"/>
  <c r="G24" i="33"/>
  <c r="H24" i="33"/>
  <c r="I24" i="33"/>
  <c r="J24" i="33"/>
  <c r="K24" i="33"/>
  <c r="L24" i="33"/>
  <c r="M24" i="33"/>
  <c r="D24" i="33"/>
  <c r="N25" i="33"/>
  <c r="O25" i="33" s="1"/>
  <c r="N23" i="33"/>
  <c r="O23" i="33" s="1"/>
  <c r="N7" i="33"/>
  <c r="O7" i="33" s="1"/>
  <c r="N8" i="33"/>
  <c r="O8" i="33" s="1"/>
  <c r="N9" i="33"/>
  <c r="O9" i="33" s="1"/>
  <c r="N10" i="33"/>
  <c r="O10" i="33"/>
  <c r="N6" i="33"/>
  <c r="O6" i="33"/>
  <c r="N12" i="33"/>
  <c r="O12" i="33"/>
  <c r="D38" i="37"/>
  <c r="N17" i="38"/>
  <c r="O17" i="38" s="1"/>
  <c r="D35" i="35"/>
  <c r="F35" i="42"/>
  <c r="H35" i="42"/>
  <c r="N39" i="44"/>
  <c r="O39" i="44" s="1"/>
  <c r="D41" i="44"/>
  <c r="I41" i="44"/>
  <c r="N22" i="45"/>
  <c r="O22" i="45" s="1"/>
  <c r="N5" i="45"/>
  <c r="O5" i="45" s="1"/>
  <c r="I37" i="47"/>
  <c r="O38" i="49" l="1"/>
  <c r="P38" i="49" s="1"/>
  <c r="N30" i="45"/>
  <c r="O30" i="45" s="1"/>
  <c r="N5" i="34"/>
  <c r="O5" i="34" s="1"/>
  <c r="H35" i="35"/>
  <c r="N11" i="37"/>
  <c r="O11" i="37" s="1"/>
  <c r="N22" i="36"/>
  <c r="O22" i="36" s="1"/>
  <c r="N20" i="37"/>
  <c r="O20" i="37" s="1"/>
  <c r="N22" i="38"/>
  <c r="O22" i="38" s="1"/>
  <c r="N30" i="38"/>
  <c r="O30" i="38" s="1"/>
  <c r="O28" i="47"/>
  <c r="P28" i="47" s="1"/>
  <c r="N11" i="33"/>
  <c r="O11" i="33" s="1"/>
  <c r="N28" i="34"/>
  <c r="O28" i="34" s="1"/>
  <c r="N30" i="36"/>
  <c r="O30" i="36" s="1"/>
  <c r="N12" i="34"/>
  <c r="O12" i="34" s="1"/>
  <c r="J35" i="35"/>
  <c r="F34" i="45"/>
  <c r="N22" i="43"/>
  <c r="O22" i="43" s="1"/>
  <c r="K40" i="41"/>
  <c r="N34" i="43"/>
  <c r="O34" i="43" s="1"/>
  <c r="N26" i="44"/>
  <c r="O26" i="44" s="1"/>
  <c r="G35" i="42"/>
  <c r="L34" i="45"/>
  <c r="K37" i="38"/>
  <c r="H38" i="39"/>
  <c r="N29" i="42"/>
  <c r="O29" i="42" s="1"/>
  <c r="K34" i="45"/>
  <c r="G37" i="36"/>
  <c r="L37" i="36"/>
  <c r="N13" i="37"/>
  <c r="O13" i="37" s="1"/>
  <c r="G37" i="38"/>
  <c r="E39" i="40"/>
  <c r="N18" i="40"/>
  <c r="O18" i="40" s="1"/>
  <c r="N24" i="40"/>
  <c r="O24" i="40" s="1"/>
  <c r="N5" i="43"/>
  <c r="O5" i="43" s="1"/>
  <c r="N12" i="43"/>
  <c r="O12" i="43" s="1"/>
  <c r="N24" i="33"/>
  <c r="O24" i="33" s="1"/>
  <c r="G33" i="34"/>
  <c r="K39" i="40"/>
  <c r="N27" i="43"/>
  <c r="O27" i="43" s="1"/>
  <c r="N14" i="34"/>
  <c r="O14" i="34" s="1"/>
  <c r="J38" i="37"/>
  <c r="N38" i="37" s="1"/>
  <c r="O38" i="37" s="1"/>
  <c r="M40" i="41"/>
  <c r="N14" i="35"/>
  <c r="O14" i="35" s="1"/>
  <c r="N20" i="35"/>
  <c r="O20" i="35" s="1"/>
  <c r="H37" i="36"/>
  <c r="N31" i="41"/>
  <c r="O31" i="41" s="1"/>
  <c r="N5" i="38"/>
  <c r="O5" i="38" s="1"/>
  <c r="H33" i="34"/>
  <c r="N26" i="34"/>
  <c r="O26" i="34" s="1"/>
  <c r="I37" i="36"/>
  <c r="J37" i="38"/>
  <c r="N5" i="39"/>
  <c r="O5" i="39" s="1"/>
  <c r="D38" i="39"/>
  <c r="F38" i="39"/>
  <c r="N30" i="39"/>
  <c r="O30" i="39" s="1"/>
  <c r="N38" i="41"/>
  <c r="O38" i="41" s="1"/>
  <c r="G37" i="47"/>
  <c r="L38" i="37"/>
  <c r="K35" i="35"/>
  <c r="J37" i="36"/>
  <c r="K41" i="44"/>
  <c r="N12" i="44"/>
  <c r="O12" i="44" s="1"/>
  <c r="F35" i="35"/>
  <c r="I33" i="34"/>
  <c r="N27" i="37"/>
  <c r="O27" i="37" s="1"/>
  <c r="N36" i="37"/>
  <c r="O36" i="37" s="1"/>
  <c r="N28" i="38"/>
  <c r="O28" i="38" s="1"/>
  <c r="N13" i="33"/>
  <c r="O13" i="33" s="1"/>
  <c r="K37" i="36"/>
  <c r="L37" i="38"/>
  <c r="N34" i="44"/>
  <c r="O34" i="44" s="1"/>
  <c r="O11" i="47"/>
  <c r="P11" i="47" s="1"/>
  <c r="M37" i="47"/>
  <c r="K38" i="39"/>
  <c r="G34" i="45"/>
  <c r="N29" i="43"/>
  <c r="O29" i="43" s="1"/>
  <c r="I34" i="45"/>
  <c r="F37" i="38"/>
  <c r="N5" i="33"/>
  <c r="O5" i="33" s="1"/>
  <c r="N33" i="35"/>
  <c r="O33" i="35" s="1"/>
  <c r="H37" i="47"/>
  <c r="I38" i="37"/>
  <c r="H34" i="45"/>
  <c r="G35" i="35"/>
  <c r="N5" i="37"/>
  <c r="O5" i="37" s="1"/>
  <c r="N34" i="41"/>
  <c r="O34" i="41" s="1"/>
  <c r="N18" i="44"/>
  <c r="O18" i="44" s="1"/>
  <c r="N31" i="44"/>
  <c r="O31" i="44" s="1"/>
  <c r="L35" i="35"/>
  <c r="N5" i="42"/>
  <c r="O5" i="42" s="1"/>
  <c r="F33" i="34"/>
  <c r="N17" i="39"/>
  <c r="O17" i="39" s="1"/>
  <c r="N18" i="41"/>
  <c r="O18" i="41" s="1"/>
  <c r="G40" i="41"/>
  <c r="K30" i="33"/>
  <c r="E37" i="38"/>
  <c r="I38" i="39"/>
  <c r="K35" i="42"/>
  <c r="D34" i="45"/>
  <c r="N34" i="45" s="1"/>
  <c r="O34" i="45" s="1"/>
  <c r="N12" i="45"/>
  <c r="O12" i="45" s="1"/>
  <c r="O35" i="47"/>
  <c r="P35" i="47" s="1"/>
  <c r="O45" i="48"/>
  <c r="P45" i="48" s="1"/>
  <c r="N12" i="40"/>
  <c r="O12" i="40" s="1"/>
  <c r="N17" i="43"/>
  <c r="O17" i="43" s="1"/>
  <c r="N5" i="41"/>
  <c r="O5" i="41" s="1"/>
  <c r="I39" i="40"/>
  <c r="M39" i="40"/>
  <c r="N5" i="36"/>
  <c r="O5" i="36" s="1"/>
  <c r="N12" i="39"/>
  <c r="O12" i="39" s="1"/>
  <c r="K38" i="37"/>
  <c r="L30" i="33"/>
  <c r="O5" i="47"/>
  <c r="P5" i="47" s="1"/>
  <c r="D37" i="47"/>
  <c r="I36" i="43"/>
  <c r="N36" i="43" s="1"/>
  <c r="O36" i="43" s="1"/>
  <c r="N20" i="42"/>
  <c r="O20" i="42" s="1"/>
  <c r="N12" i="42"/>
  <c r="O12" i="42" s="1"/>
  <c r="N27" i="45"/>
  <c r="O27" i="45" s="1"/>
  <c r="M41" i="44"/>
  <c r="N12" i="35"/>
  <c r="O12" i="35" s="1"/>
  <c r="N5" i="44"/>
  <c r="O5" i="44" s="1"/>
  <c r="E35" i="42"/>
  <c r="N12" i="41"/>
  <c r="O12" i="41" s="1"/>
  <c r="E33" i="34"/>
  <c r="N33" i="34" s="1"/>
  <c r="O33" i="34" s="1"/>
  <c r="N5" i="35"/>
  <c r="O5" i="35" s="1"/>
  <c r="O17" i="47"/>
  <c r="P17" i="47" s="1"/>
  <c r="K36" i="43"/>
  <c r="E40" i="41"/>
  <c r="N12" i="36"/>
  <c r="O12" i="36" s="1"/>
  <c r="E41" i="44"/>
  <c r="D30" i="33"/>
  <c r="I35" i="42"/>
  <c r="E35" i="35"/>
  <c r="N35" i="35" s="1"/>
  <c r="O35" i="35" s="1"/>
  <c r="M37" i="36"/>
  <c r="J37" i="47"/>
  <c r="M37" i="38"/>
  <c r="N37" i="38" s="1"/>
  <c r="O37" i="38" s="1"/>
  <c r="N37" i="40"/>
  <c r="O37" i="40" s="1"/>
  <c r="N30" i="33" l="1"/>
  <c r="O30" i="33" s="1"/>
  <c r="O37" i="47"/>
  <c r="P37" i="47" s="1"/>
  <c r="N39" i="40"/>
  <c r="O39" i="40" s="1"/>
  <c r="N37" i="36"/>
  <c r="O37" i="36" s="1"/>
  <c r="N38" i="39"/>
  <c r="O38" i="39" s="1"/>
  <c r="N40" i="41"/>
  <c r="O40" i="41" s="1"/>
  <c r="N35" i="42"/>
  <c r="O35" i="42" s="1"/>
  <c r="N41" i="44"/>
  <c r="O41" i="44" s="1"/>
</calcChain>
</file>

<file path=xl/sharedStrings.xml><?xml version="1.0" encoding="utf-8"?>
<sst xmlns="http://schemas.openxmlformats.org/spreadsheetml/2006/main" count="852" uniqueCount="134">
  <si>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</si>
  <si>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</si>
  <si>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</si>
  <si>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</si>
  <si>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</si>
  <si>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</si>
  <si>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</si>
  <si>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</si>
  <si>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</si>
  <si>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</si>
  <si>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</si>
  <si>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</si>
  <si>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</si>
  <si>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</si>
  <si>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Local Business Tax</t>
  </si>
  <si>
    <t>Permits, Fees, and Special Assessments</t>
  </si>
  <si>
    <t>Intergovernmental Revenue</t>
  </si>
  <si>
    <t>State Grant - Physical Environment - Stormwater Management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</si>
  <si>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</si>
  <si>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</si>
  <si>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</si>
  <si>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</si>
  <si>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</si>
  <si>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</si>
  <si>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</si>
  <si>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</si>
  <si>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</si>
  <si>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</si>
  <si>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Physical Environment - Sewer / Wastewater Utility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</si>
  <si>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</si>
  <si>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</si>
  <si>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</si>
  <si>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</si>
  <si>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Judgments and Fines - Other Court-Ordered</t>
  </si>
  <si>
    <t>Interest and Other Earnings - Interest</t>
  </si>
  <si>
    <t>Rents and Royalties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</si>
  <si>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</si>
  <si>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</si>
  <si>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</si>
  <si>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</si>
  <si>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</si>
  <si>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</si>
  <si>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</si>
  <si>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</si>
  <si>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Key Colony Beach Revenues Reported by Account Code and Fund Type</t>
  </si>
  <si>
    <t>Local Fiscal Year Ended September 30, 2010</t>
  </si>
  <si>
    <t>Second Local Option Fuel Tax (1 to 5 Cents)</t>
  </si>
  <si>
    <t>Physical Environment - Other Physical Environment Charges</t>
  </si>
  <si>
    <t>Contributions and Donations from Private Sources</t>
  </si>
  <si>
    <t>2010 Municipal Census Population:</t>
  </si>
  <si>
    <t>Local Fiscal Year Ended September 30, 2011</t>
  </si>
  <si>
    <t>Federal Grant - Physical Environment - Sewer / Wastewater</t>
  </si>
  <si>
    <t>Other Sources</t>
  </si>
  <si>
    <t>Non-Operating - Inter-Fund Group Transfers In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</si>
  <si>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</si>
  <si>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</si>
  <si>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</si>
  <si>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Impact Fees - Residential - Public Safety</t>
  </si>
  <si>
    <t>Impact Fees - Residential - Transportation</t>
  </si>
  <si>
    <t>Impact Fees - Residential - Culture / Recreation</t>
  </si>
  <si>
    <t>2012 Municipal Population:</t>
  </si>
  <si>
    <t>Local Fiscal Year Ended September 30, 2008</t>
  </si>
  <si>
    <t>Permits and Franchise Fees</t>
  </si>
  <si>
    <t>State Grant - Culture / Recreation</t>
  </si>
  <si>
    <t>Special Assessments - Capital Improvement</t>
  </si>
  <si>
    <t>Impact Fees - Public Safety</t>
  </si>
  <si>
    <t>Impact Fees - Transportation</t>
  </si>
  <si>
    <t>Impact Fees - Culture / Recreation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</si>
  <si>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</si>
  <si>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</si>
  <si>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</si>
  <si>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</si>
  <si>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Impact Fees - Residential - Physical Environment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</si>
  <si>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</si>
  <si>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</si>
  <si>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</si>
  <si>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Court-Ordered Judgments and Fines - Other Court-Ordered</t>
  </si>
  <si>
    <t>2013 Municipal Population:</t>
  </si>
  <si>
    <t>Local Fiscal Year Ended September 30, 2014</t>
  </si>
  <si>
    <t>State Grant - Physical Environment - Other Physical Environment</t>
  </si>
  <si>
    <t>Grants from Other Local Units - Culture / Recreation</t>
  </si>
  <si>
    <t>Other Judgments, Fines, and Forfeits</t>
  </si>
  <si>
    <t>2014 Municipal Population:</t>
  </si>
  <si>
    <t>Local Fiscal Year Ended September 30, 2015</t>
  </si>
  <si>
    <t>Impact Fees - Commercial - Public Safety</t>
  </si>
  <si>
    <t>Court-Ordered Judgments and Fines - As Decided by County Court Criminal</t>
  </si>
  <si>
    <t>Fines - Local Ordinance Violations</t>
  </si>
  <si>
    <t>2015 Municipal Population:</t>
  </si>
  <si>
    <t>Local Fiscal Year Ended September 30, 2016</t>
  </si>
  <si>
    <t>State Grant - Physical Environment - Sewer / Wastewater</t>
  </si>
  <si>
    <t>2016 Municipal Population:</t>
  </si>
  <si>
    <t>Local Fiscal Year Ended September 30, 2017</t>
  </si>
  <si>
    <t>2017 Municipal Population:</t>
  </si>
  <si>
    <t>Local Fiscal Year Ended September 30, 2018</t>
  </si>
  <si>
    <t>Local Option Taxes</t>
  </si>
  <si>
    <t>Other Miscellaneous Revenues - Settlements</t>
  </si>
  <si>
    <t>2018 Municipal Population:</t>
  </si>
  <si>
    <t>Local Fiscal Year Ended September 30, 2019</t>
  </si>
  <si>
    <t>Impact Fees - Residential - Other</t>
  </si>
  <si>
    <t>Federal Grant - Human Services - Public Assistance</t>
  </si>
  <si>
    <t>State Grant - Other</t>
  </si>
  <si>
    <t>2019 Municipal Population:</t>
  </si>
  <si>
    <t>Local Fiscal Year Ended September 30, 2020</t>
  </si>
  <si>
    <t>State Grant - General Government</t>
  </si>
  <si>
    <t>2020 Municipal Population:</t>
  </si>
  <si>
    <t>Local Fiscal Year Ended September 30, 2021</t>
  </si>
  <si>
    <t>Licenses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</si>
  <si>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</si>
  <si>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</si>
  <si>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</si>
  <si>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</si>
  <si>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</si>
  <si>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</si>
  <si>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</si>
  <si>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</si>
  <si>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</si>
  <si>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</si>
  <si>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</si>
  <si>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</si>
  <si>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</si>
  <si>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</si>
  <si>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</si>
  <si>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Other Fees and Special Assessments</t>
  </si>
  <si>
    <t>Federal Grant - American Rescue Plan Act Funds</t>
  </si>
  <si>
    <t>State Grant - Public Safety</t>
  </si>
  <si>
    <t>State Shared Revenues - Transportation - Other Transportation</t>
  </si>
  <si>
    <t>State Shared Revenues - Other</t>
  </si>
  <si>
    <t>Grants from Other Local Units - Other</t>
  </si>
  <si>
    <t>Transportation - Parking Facilities</t>
  </si>
  <si>
    <t>Sales - Disposition of Fixed Assets</t>
  </si>
  <si>
    <t>Contributions from Enterprise Operations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</si>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</sst>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0FB77-CC11-47BD-A40D-DBE5676BD389}">
  <sheetPr>
    <pageSetUpPr fitToPage="1"/>
  </sheetPr>
  <dimension ref="A1:ED42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44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132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37</v>
      </c>
      <c r="B3" s="108"/>
      <c r="C3" s="109"/>
      <c r="D3" s="113" t="s">
        <v>22</v>
      </c>
      <c r="E3" s="114"/>
      <c r="F3" s="114"/>
      <c r="G3" s="114"/>
      <c r="H3" s="115"/>
      <c r="I3" s="113" t="s">
        <v>23</v>
      </c>
      <c r="J3" s="115"/>
      <c r="K3" s="113" t="s">
        <v>25</v>
      </c>
      <c r="L3" s="114"/>
      <c r="M3" s="115"/>
      <c r="N3" s="49"/>
      <c r="O3" s="50"/>
      <c r="P3" s="116" t="s">
        <v>108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38</v>
      </c>
      <c r="F4" s="52" t="s">
        <v>39</v>
      </c>
      <c r="G4" s="52" t="s">
        <v>40</v>
      </c>
      <c r="H4" s="52" t="s">
        <v>6</v>
      </c>
      <c r="I4" s="52" t="s">
        <v>7</v>
      </c>
      <c r="J4" s="53" t="s">
        <v>41</v>
      </c>
      <c r="K4" s="53" t="s">
        <v>8</v>
      </c>
      <c r="L4" s="53" t="s">
        <v>9</v>
      </c>
      <c r="M4" s="53" t="s">
        <v>109</v>
      </c>
      <c r="N4" s="53" t="s">
        <v>10</v>
      </c>
      <c r="O4" s="53" t="s">
        <v>110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111</v>
      </c>
      <c r="B5" s="57"/>
      <c r="C5" s="57"/>
      <c r="D5" s="58">
        <f t="shared" ref="D5:N5" si="0">SUM(D6:D10)</f>
        <v>3196440</v>
      </c>
      <c r="E5" s="58">
        <f t="shared" si="0"/>
        <v>45962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3242402</v>
      </c>
      <c r="P5" s="60">
        <f t="shared" ref="P5:P38" si="1">(O5/P$40)</f>
        <v>4053.0025000000001</v>
      </c>
      <c r="Q5" s="61"/>
    </row>
    <row r="6" spans="1:134">
      <c r="A6" s="63"/>
      <c r="B6" s="64">
        <v>311</v>
      </c>
      <c r="C6" s="65" t="s">
        <v>3</v>
      </c>
      <c r="D6" s="66">
        <v>2621200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2621200</v>
      </c>
      <c r="P6" s="67">
        <f t="shared" si="1"/>
        <v>3276.5</v>
      </c>
      <c r="Q6" s="68"/>
    </row>
    <row r="7" spans="1:134">
      <c r="A7" s="63"/>
      <c r="B7" s="64">
        <v>312.41000000000003</v>
      </c>
      <c r="C7" s="65" t="s">
        <v>112</v>
      </c>
      <c r="D7" s="66">
        <v>0</v>
      </c>
      <c r="E7" s="66">
        <v>26004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0" si="2">SUM(D7:N7)</f>
        <v>26004</v>
      </c>
      <c r="P7" s="67">
        <f t="shared" si="1"/>
        <v>32.505000000000003</v>
      </c>
      <c r="Q7" s="68"/>
    </row>
    <row r="8" spans="1:134">
      <c r="A8" s="63"/>
      <c r="B8" s="64">
        <v>312.43</v>
      </c>
      <c r="C8" s="65" t="s">
        <v>113</v>
      </c>
      <c r="D8" s="66">
        <v>0</v>
      </c>
      <c r="E8" s="66">
        <v>19958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19958</v>
      </c>
      <c r="P8" s="67">
        <f t="shared" si="1"/>
        <v>24.947500000000002</v>
      </c>
      <c r="Q8" s="68"/>
    </row>
    <row r="9" spans="1:134">
      <c r="A9" s="63"/>
      <c r="B9" s="64">
        <v>315.10000000000002</v>
      </c>
      <c r="C9" s="65" t="s">
        <v>115</v>
      </c>
      <c r="D9" s="66">
        <v>77318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77318</v>
      </c>
      <c r="P9" s="67">
        <f t="shared" si="1"/>
        <v>96.647499999999994</v>
      </c>
      <c r="Q9" s="68"/>
    </row>
    <row r="10" spans="1:134">
      <c r="A10" s="63"/>
      <c r="B10" s="64">
        <v>316</v>
      </c>
      <c r="C10" s="65" t="s">
        <v>71</v>
      </c>
      <c r="D10" s="66">
        <v>497922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497922</v>
      </c>
      <c r="P10" s="67">
        <f t="shared" si="1"/>
        <v>622.40250000000003</v>
      </c>
      <c r="Q10" s="68"/>
    </row>
    <row r="11" spans="1:134" ht="15.75">
      <c r="A11" s="69" t="s">
        <v>15</v>
      </c>
      <c r="B11" s="70"/>
      <c r="C11" s="71"/>
      <c r="D11" s="72">
        <f t="shared" ref="D11:N11" si="3">SUM(D12:D13)</f>
        <v>0</v>
      </c>
      <c r="E11" s="72">
        <f t="shared" si="3"/>
        <v>529903</v>
      </c>
      <c r="F11" s="72">
        <f t="shared" si="3"/>
        <v>0</v>
      </c>
      <c r="G11" s="72">
        <f t="shared" si="3"/>
        <v>0</v>
      </c>
      <c r="H11" s="72">
        <f t="shared" si="3"/>
        <v>0</v>
      </c>
      <c r="I11" s="72">
        <f t="shared" si="3"/>
        <v>99287</v>
      </c>
      <c r="J11" s="72">
        <f t="shared" si="3"/>
        <v>0</v>
      </c>
      <c r="K11" s="72">
        <f t="shared" si="3"/>
        <v>0</v>
      </c>
      <c r="L11" s="72">
        <f t="shared" si="3"/>
        <v>0</v>
      </c>
      <c r="M11" s="72">
        <f t="shared" si="3"/>
        <v>0</v>
      </c>
      <c r="N11" s="72">
        <f t="shared" si="3"/>
        <v>0</v>
      </c>
      <c r="O11" s="73">
        <f>SUM(D11:N11)</f>
        <v>629190</v>
      </c>
      <c r="P11" s="74">
        <f t="shared" si="1"/>
        <v>786.48749999999995</v>
      </c>
      <c r="Q11" s="75"/>
    </row>
    <row r="12" spans="1:134">
      <c r="A12" s="63"/>
      <c r="B12" s="64">
        <v>322</v>
      </c>
      <c r="C12" s="65" t="s">
        <v>116</v>
      </c>
      <c r="D12" s="66">
        <v>0</v>
      </c>
      <c r="E12" s="66">
        <v>529903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>SUM(D12:N12)</f>
        <v>529903</v>
      </c>
      <c r="P12" s="67">
        <f t="shared" si="1"/>
        <v>662.37874999999997</v>
      </c>
      <c r="Q12" s="68"/>
    </row>
    <row r="13" spans="1:134">
      <c r="A13" s="63"/>
      <c r="B13" s="64">
        <v>329.5</v>
      </c>
      <c r="C13" s="65" t="s">
        <v>122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99287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ref="O13" si="4">SUM(D13:N13)</f>
        <v>99287</v>
      </c>
      <c r="P13" s="67">
        <f t="shared" si="1"/>
        <v>124.10875</v>
      </c>
      <c r="Q13" s="68"/>
    </row>
    <row r="14" spans="1:134" ht="15.75">
      <c r="A14" s="69" t="s">
        <v>117</v>
      </c>
      <c r="B14" s="70"/>
      <c r="C14" s="71"/>
      <c r="D14" s="72">
        <f t="shared" ref="D14:N14" si="5">SUM(D15:D24)</f>
        <v>256958</v>
      </c>
      <c r="E14" s="72">
        <f t="shared" si="5"/>
        <v>34042</v>
      </c>
      <c r="F14" s="72">
        <f t="shared" si="5"/>
        <v>0</v>
      </c>
      <c r="G14" s="72">
        <f t="shared" si="5"/>
        <v>381542</v>
      </c>
      <c r="H14" s="72">
        <f t="shared" si="5"/>
        <v>0</v>
      </c>
      <c r="I14" s="72">
        <f t="shared" si="5"/>
        <v>250800</v>
      </c>
      <c r="J14" s="72">
        <f t="shared" si="5"/>
        <v>0</v>
      </c>
      <c r="K14" s="72">
        <f t="shared" si="5"/>
        <v>0</v>
      </c>
      <c r="L14" s="72">
        <f t="shared" si="5"/>
        <v>0</v>
      </c>
      <c r="M14" s="72">
        <f t="shared" si="5"/>
        <v>0</v>
      </c>
      <c r="N14" s="72">
        <f t="shared" si="5"/>
        <v>0</v>
      </c>
      <c r="O14" s="73">
        <f>SUM(D14:N14)</f>
        <v>923342</v>
      </c>
      <c r="P14" s="74">
        <f t="shared" si="1"/>
        <v>1154.1775</v>
      </c>
      <c r="Q14" s="75"/>
    </row>
    <row r="15" spans="1:134">
      <c r="A15" s="63"/>
      <c r="B15" s="64">
        <v>331.62</v>
      </c>
      <c r="C15" s="65" t="s">
        <v>99</v>
      </c>
      <c r="D15" s="66">
        <v>4144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0" si="6">SUM(D15:N15)</f>
        <v>4144</v>
      </c>
      <c r="P15" s="67">
        <f t="shared" si="1"/>
        <v>5.18</v>
      </c>
      <c r="Q15" s="68"/>
    </row>
    <row r="16" spans="1:134">
      <c r="A16" s="63"/>
      <c r="B16" s="64">
        <v>334.2</v>
      </c>
      <c r="C16" s="65" t="s">
        <v>124</v>
      </c>
      <c r="D16" s="66">
        <v>230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6"/>
        <v>230</v>
      </c>
      <c r="P16" s="67">
        <f t="shared" si="1"/>
        <v>0.28749999999999998</v>
      </c>
      <c r="Q16" s="68"/>
    </row>
    <row r="17" spans="1:17">
      <c r="A17" s="63"/>
      <c r="B17" s="64">
        <v>334.36</v>
      </c>
      <c r="C17" s="65" t="s">
        <v>17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250800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6"/>
        <v>250800</v>
      </c>
      <c r="P17" s="67">
        <f t="shared" si="1"/>
        <v>313.5</v>
      </c>
      <c r="Q17" s="68"/>
    </row>
    <row r="18" spans="1:17">
      <c r="A18" s="63"/>
      <c r="B18" s="64">
        <v>335.125</v>
      </c>
      <c r="C18" s="65" t="s">
        <v>118</v>
      </c>
      <c r="D18" s="66">
        <v>49339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6"/>
        <v>49339</v>
      </c>
      <c r="P18" s="67">
        <f t="shared" si="1"/>
        <v>61.673749999999998</v>
      </c>
      <c r="Q18" s="68"/>
    </row>
    <row r="19" spans="1:17">
      <c r="A19" s="63"/>
      <c r="B19" s="64">
        <v>335.15</v>
      </c>
      <c r="C19" s="65" t="s">
        <v>74</v>
      </c>
      <c r="D19" s="66">
        <v>1395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6"/>
        <v>1395</v>
      </c>
      <c r="P19" s="67">
        <f t="shared" si="1"/>
        <v>1.7437499999999999</v>
      </c>
      <c r="Q19" s="68"/>
    </row>
    <row r="20" spans="1:17">
      <c r="A20" s="63"/>
      <c r="B20" s="64">
        <v>335.18</v>
      </c>
      <c r="C20" s="65" t="s">
        <v>119</v>
      </c>
      <c r="D20" s="66">
        <v>194527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6"/>
        <v>194527</v>
      </c>
      <c r="P20" s="67">
        <f t="shared" si="1"/>
        <v>243.15875</v>
      </c>
      <c r="Q20" s="68"/>
    </row>
    <row r="21" spans="1:17">
      <c r="A21" s="63"/>
      <c r="B21" s="64">
        <v>335.48</v>
      </c>
      <c r="C21" s="65" t="s">
        <v>125</v>
      </c>
      <c r="D21" s="66">
        <v>0</v>
      </c>
      <c r="E21" s="66">
        <v>11730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ref="O21:O24" si="7">SUM(D21:N21)</f>
        <v>11730</v>
      </c>
      <c r="P21" s="67">
        <f t="shared" si="1"/>
        <v>14.6625</v>
      </c>
      <c r="Q21" s="68"/>
    </row>
    <row r="22" spans="1:17">
      <c r="A22" s="63"/>
      <c r="B22" s="64">
        <v>335.9</v>
      </c>
      <c r="C22" s="65" t="s">
        <v>126</v>
      </c>
      <c r="D22" s="66">
        <v>0</v>
      </c>
      <c r="E22" s="66">
        <v>0</v>
      </c>
      <c r="F22" s="66">
        <v>0</v>
      </c>
      <c r="G22" s="66">
        <v>381542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7"/>
        <v>381542</v>
      </c>
      <c r="P22" s="67">
        <f t="shared" si="1"/>
        <v>476.92750000000001</v>
      </c>
      <c r="Q22" s="68"/>
    </row>
    <row r="23" spans="1:17">
      <c r="A23" s="63"/>
      <c r="B23" s="64">
        <v>337.4</v>
      </c>
      <c r="C23" s="65" t="s">
        <v>21</v>
      </c>
      <c r="D23" s="66">
        <v>0</v>
      </c>
      <c r="E23" s="66">
        <v>22312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7"/>
        <v>22312</v>
      </c>
      <c r="P23" s="67">
        <f t="shared" si="1"/>
        <v>27.89</v>
      </c>
      <c r="Q23" s="68"/>
    </row>
    <row r="24" spans="1:17">
      <c r="A24" s="63"/>
      <c r="B24" s="64">
        <v>337.9</v>
      </c>
      <c r="C24" s="65" t="s">
        <v>127</v>
      </c>
      <c r="D24" s="66">
        <v>7323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7"/>
        <v>7323</v>
      </c>
      <c r="P24" s="67">
        <f t="shared" si="1"/>
        <v>9.1537500000000005</v>
      </c>
      <c r="Q24" s="68"/>
    </row>
    <row r="25" spans="1:17" ht="15.75">
      <c r="A25" s="69" t="s">
        <v>26</v>
      </c>
      <c r="B25" s="70"/>
      <c r="C25" s="71"/>
      <c r="D25" s="72">
        <f t="shared" ref="D25:N25" si="8">SUM(D26:D27)</f>
        <v>67255</v>
      </c>
      <c r="E25" s="72">
        <f t="shared" si="8"/>
        <v>0</v>
      </c>
      <c r="F25" s="72">
        <f t="shared" si="8"/>
        <v>0</v>
      </c>
      <c r="G25" s="72">
        <f t="shared" si="8"/>
        <v>0</v>
      </c>
      <c r="H25" s="72">
        <f t="shared" si="8"/>
        <v>0</v>
      </c>
      <c r="I25" s="72">
        <f t="shared" si="8"/>
        <v>1251070</v>
      </c>
      <c r="J25" s="72">
        <f t="shared" si="8"/>
        <v>0</v>
      </c>
      <c r="K25" s="72">
        <f t="shared" si="8"/>
        <v>0</v>
      </c>
      <c r="L25" s="72">
        <f t="shared" si="8"/>
        <v>0</v>
      </c>
      <c r="M25" s="72">
        <f t="shared" si="8"/>
        <v>0</v>
      </c>
      <c r="N25" s="72">
        <f t="shared" si="8"/>
        <v>0</v>
      </c>
      <c r="O25" s="72">
        <f>SUM(D25:N25)</f>
        <v>1318325</v>
      </c>
      <c r="P25" s="74">
        <f t="shared" si="1"/>
        <v>1647.90625</v>
      </c>
      <c r="Q25" s="75"/>
    </row>
    <row r="26" spans="1:17">
      <c r="A26" s="63"/>
      <c r="B26" s="64">
        <v>343.5</v>
      </c>
      <c r="C26" s="65" t="s">
        <v>28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1251070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ref="O26:O27" si="9">SUM(D26:N26)</f>
        <v>1251070</v>
      </c>
      <c r="P26" s="67">
        <f t="shared" si="1"/>
        <v>1563.8375000000001</v>
      </c>
      <c r="Q26" s="68"/>
    </row>
    <row r="27" spans="1:17">
      <c r="A27" s="63"/>
      <c r="B27" s="64">
        <v>344.5</v>
      </c>
      <c r="C27" s="65" t="s">
        <v>128</v>
      </c>
      <c r="D27" s="66">
        <v>67255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9"/>
        <v>67255</v>
      </c>
      <c r="P27" s="67">
        <f t="shared" si="1"/>
        <v>84.068749999999994</v>
      </c>
      <c r="Q27" s="68"/>
    </row>
    <row r="28" spans="1:17" ht="15.75">
      <c r="A28" s="69" t="s">
        <v>27</v>
      </c>
      <c r="B28" s="70"/>
      <c r="C28" s="71"/>
      <c r="D28" s="72">
        <f t="shared" ref="D28:N28" si="10">SUM(D29:D29)</f>
        <v>119510</v>
      </c>
      <c r="E28" s="72">
        <f t="shared" si="10"/>
        <v>0</v>
      </c>
      <c r="F28" s="72">
        <f t="shared" si="10"/>
        <v>0</v>
      </c>
      <c r="G28" s="72">
        <f t="shared" si="10"/>
        <v>0</v>
      </c>
      <c r="H28" s="72">
        <f t="shared" si="10"/>
        <v>0</v>
      </c>
      <c r="I28" s="72">
        <f t="shared" si="10"/>
        <v>0</v>
      </c>
      <c r="J28" s="72">
        <f t="shared" si="10"/>
        <v>0</v>
      </c>
      <c r="K28" s="72">
        <f t="shared" si="10"/>
        <v>0</v>
      </c>
      <c r="L28" s="72">
        <f t="shared" si="10"/>
        <v>0</v>
      </c>
      <c r="M28" s="72">
        <f t="shared" si="10"/>
        <v>0</v>
      </c>
      <c r="N28" s="72">
        <f t="shared" si="10"/>
        <v>0</v>
      </c>
      <c r="O28" s="72">
        <f>SUM(D28:N28)</f>
        <v>119510</v>
      </c>
      <c r="P28" s="74">
        <f t="shared" si="1"/>
        <v>149.38749999999999</v>
      </c>
      <c r="Q28" s="75"/>
    </row>
    <row r="29" spans="1:17">
      <c r="A29" s="76"/>
      <c r="B29" s="77">
        <v>354</v>
      </c>
      <c r="C29" s="78" t="s">
        <v>86</v>
      </c>
      <c r="D29" s="66">
        <v>119510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" si="11">SUM(D29:N29)</f>
        <v>119510</v>
      </c>
      <c r="P29" s="67">
        <f t="shared" si="1"/>
        <v>149.38749999999999</v>
      </c>
      <c r="Q29" s="68"/>
    </row>
    <row r="30" spans="1:17" ht="15.75">
      <c r="A30" s="69" t="s">
        <v>4</v>
      </c>
      <c r="B30" s="70"/>
      <c r="C30" s="71"/>
      <c r="D30" s="72">
        <f t="shared" ref="D30:N30" si="12">SUM(D31:D35)</f>
        <v>243902</v>
      </c>
      <c r="E30" s="72">
        <f t="shared" si="12"/>
        <v>17825</v>
      </c>
      <c r="F30" s="72">
        <f t="shared" si="12"/>
        <v>0</v>
      </c>
      <c r="G30" s="72">
        <f t="shared" si="12"/>
        <v>51516</v>
      </c>
      <c r="H30" s="72">
        <f t="shared" si="12"/>
        <v>0</v>
      </c>
      <c r="I30" s="72">
        <f t="shared" si="12"/>
        <v>119770</v>
      </c>
      <c r="J30" s="72">
        <f t="shared" si="12"/>
        <v>0</v>
      </c>
      <c r="K30" s="72">
        <f t="shared" si="12"/>
        <v>0</v>
      </c>
      <c r="L30" s="72">
        <f t="shared" si="12"/>
        <v>0</v>
      </c>
      <c r="M30" s="72">
        <f t="shared" si="12"/>
        <v>0</v>
      </c>
      <c r="N30" s="72">
        <f t="shared" si="12"/>
        <v>0</v>
      </c>
      <c r="O30" s="72">
        <f>SUM(D30:N30)</f>
        <v>433013</v>
      </c>
      <c r="P30" s="74">
        <f t="shared" si="1"/>
        <v>541.26625000000001</v>
      </c>
      <c r="Q30" s="75"/>
    </row>
    <row r="31" spans="1:17">
      <c r="A31" s="63"/>
      <c r="B31" s="64">
        <v>361.1</v>
      </c>
      <c r="C31" s="65" t="s">
        <v>34</v>
      </c>
      <c r="D31" s="66">
        <v>35310</v>
      </c>
      <c r="E31" s="66">
        <v>15815</v>
      </c>
      <c r="F31" s="66">
        <v>0</v>
      </c>
      <c r="G31" s="66">
        <v>51516</v>
      </c>
      <c r="H31" s="66">
        <v>0</v>
      </c>
      <c r="I31" s="66">
        <v>47464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>SUM(D31:N31)</f>
        <v>150105</v>
      </c>
      <c r="P31" s="67">
        <f t="shared" si="1"/>
        <v>187.63124999999999</v>
      </c>
      <c r="Q31" s="68"/>
    </row>
    <row r="32" spans="1:17">
      <c r="A32" s="63"/>
      <c r="B32" s="64">
        <v>362</v>
      </c>
      <c r="C32" s="65" t="s">
        <v>35</v>
      </c>
      <c r="D32" s="66">
        <v>36697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7" si="13">SUM(D32:N32)</f>
        <v>36697</v>
      </c>
      <c r="P32" s="67">
        <f t="shared" si="1"/>
        <v>45.871250000000003</v>
      </c>
      <c r="Q32" s="68"/>
    </row>
    <row r="33" spans="1:120">
      <c r="A33" s="63"/>
      <c r="B33" s="64">
        <v>364</v>
      </c>
      <c r="C33" s="65" t="s">
        <v>129</v>
      </c>
      <c r="D33" s="66">
        <v>37730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13"/>
        <v>37730</v>
      </c>
      <c r="P33" s="67">
        <f t="shared" si="1"/>
        <v>47.162500000000001</v>
      </c>
      <c r="Q33" s="68"/>
    </row>
    <row r="34" spans="1:120">
      <c r="A34" s="63"/>
      <c r="B34" s="64">
        <v>366</v>
      </c>
      <c r="C34" s="65" t="s">
        <v>48</v>
      </c>
      <c r="D34" s="66">
        <v>24523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13"/>
        <v>24523</v>
      </c>
      <c r="P34" s="67">
        <f t="shared" si="1"/>
        <v>30.653749999999999</v>
      </c>
      <c r="Q34" s="68"/>
    </row>
    <row r="35" spans="1:120">
      <c r="A35" s="63"/>
      <c r="B35" s="64">
        <v>369.9</v>
      </c>
      <c r="C35" s="65" t="s">
        <v>36</v>
      </c>
      <c r="D35" s="66">
        <v>109642</v>
      </c>
      <c r="E35" s="66">
        <v>2010</v>
      </c>
      <c r="F35" s="66">
        <v>0</v>
      </c>
      <c r="G35" s="66">
        <v>0</v>
      </c>
      <c r="H35" s="66">
        <v>0</v>
      </c>
      <c r="I35" s="66">
        <v>72306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13"/>
        <v>183958</v>
      </c>
      <c r="P35" s="67">
        <f t="shared" si="1"/>
        <v>229.94749999999999</v>
      </c>
      <c r="Q35" s="68"/>
    </row>
    <row r="36" spans="1:120" ht="15.75">
      <c r="A36" s="69" t="s">
        <v>52</v>
      </c>
      <c r="B36" s="70"/>
      <c r="C36" s="71"/>
      <c r="D36" s="72">
        <f t="shared" ref="D36:N36" si="14">SUM(D37:D37)</f>
        <v>309112</v>
      </c>
      <c r="E36" s="72">
        <f t="shared" si="14"/>
        <v>0</v>
      </c>
      <c r="F36" s="72">
        <f t="shared" si="14"/>
        <v>0</v>
      </c>
      <c r="G36" s="72">
        <f t="shared" si="14"/>
        <v>0</v>
      </c>
      <c r="H36" s="72">
        <f t="shared" si="14"/>
        <v>0</v>
      </c>
      <c r="I36" s="72">
        <f t="shared" si="14"/>
        <v>0</v>
      </c>
      <c r="J36" s="72">
        <f t="shared" si="14"/>
        <v>0</v>
      </c>
      <c r="K36" s="72">
        <f t="shared" si="14"/>
        <v>0</v>
      </c>
      <c r="L36" s="72">
        <f t="shared" si="14"/>
        <v>0</v>
      </c>
      <c r="M36" s="72">
        <f t="shared" si="14"/>
        <v>0</v>
      </c>
      <c r="N36" s="72">
        <f t="shared" si="14"/>
        <v>0</v>
      </c>
      <c r="O36" s="72">
        <f t="shared" si="13"/>
        <v>309112</v>
      </c>
      <c r="P36" s="74">
        <f t="shared" si="1"/>
        <v>386.39</v>
      </c>
      <c r="Q36" s="68"/>
    </row>
    <row r="37" spans="1:120" ht="15.75" thickBot="1">
      <c r="A37" s="63"/>
      <c r="B37" s="64">
        <v>381</v>
      </c>
      <c r="C37" s="65" t="s">
        <v>53</v>
      </c>
      <c r="D37" s="66">
        <v>309112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13"/>
        <v>309112</v>
      </c>
      <c r="P37" s="67">
        <f t="shared" si="1"/>
        <v>386.39</v>
      </c>
      <c r="Q37" s="68"/>
    </row>
    <row r="38" spans="1:120" ht="16.5" thickBot="1">
      <c r="A38" s="79" t="s">
        <v>31</v>
      </c>
      <c r="B38" s="80"/>
      <c r="C38" s="81"/>
      <c r="D38" s="82">
        <f t="shared" ref="D38:N38" si="15">SUM(D5,D11,D14,D25,D28,D30,D36)</f>
        <v>4193177</v>
      </c>
      <c r="E38" s="82">
        <f t="shared" si="15"/>
        <v>627732</v>
      </c>
      <c r="F38" s="82">
        <f t="shared" si="15"/>
        <v>0</v>
      </c>
      <c r="G38" s="82">
        <f t="shared" si="15"/>
        <v>433058</v>
      </c>
      <c r="H38" s="82">
        <f t="shared" si="15"/>
        <v>0</v>
      </c>
      <c r="I38" s="82">
        <f t="shared" si="15"/>
        <v>1720927</v>
      </c>
      <c r="J38" s="82">
        <f t="shared" si="15"/>
        <v>0</v>
      </c>
      <c r="K38" s="82">
        <f t="shared" si="15"/>
        <v>0</v>
      </c>
      <c r="L38" s="82">
        <f t="shared" si="15"/>
        <v>0</v>
      </c>
      <c r="M38" s="82">
        <f t="shared" si="15"/>
        <v>0</v>
      </c>
      <c r="N38" s="82">
        <f t="shared" si="15"/>
        <v>0</v>
      </c>
      <c r="O38" s="82">
        <f>SUM(D38:N38)</f>
        <v>6974894</v>
      </c>
      <c r="P38" s="83">
        <f t="shared" si="1"/>
        <v>8718.6175000000003</v>
      </c>
      <c r="Q38" s="61"/>
      <c r="R38" s="84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51"/>
      <c r="DH38" s="51"/>
      <c r="DI38" s="51"/>
      <c r="DJ38" s="51"/>
      <c r="DK38" s="51"/>
      <c r="DL38" s="51"/>
      <c r="DM38" s="51"/>
      <c r="DN38" s="51"/>
      <c r="DO38" s="51"/>
      <c r="DP38" s="51"/>
    </row>
    <row r="39" spans="1:120">
      <c r="A39" s="85"/>
      <c r="B39" s="86"/>
      <c r="C39" s="86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8"/>
    </row>
    <row r="40" spans="1:120">
      <c r="A40" s="89"/>
      <c r="B40" s="90"/>
      <c r="C40" s="90"/>
      <c r="D40" s="91"/>
      <c r="E40" s="91"/>
      <c r="F40" s="91"/>
      <c r="G40" s="91"/>
      <c r="H40" s="91"/>
      <c r="I40" s="91"/>
      <c r="J40" s="91"/>
      <c r="K40" s="91"/>
      <c r="L40" s="91"/>
      <c r="M40" s="94" t="s">
        <v>133</v>
      </c>
      <c r="N40" s="94"/>
      <c r="O40" s="94"/>
      <c r="P40" s="92">
        <v>800</v>
      </c>
    </row>
    <row r="41" spans="1:120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7"/>
    </row>
    <row r="42" spans="1:120" ht="15.75" customHeight="1" thickBot="1">
      <c r="A42" s="98" t="s">
        <v>55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1487222</v>
      </c>
      <c r="E5" s="27">
        <f t="shared" si="0"/>
        <v>71025</v>
      </c>
      <c r="F5" s="27">
        <f t="shared" si="0"/>
        <v>0</v>
      </c>
      <c r="G5" s="27">
        <f t="shared" si="0"/>
        <v>249682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1807929</v>
      </c>
      <c r="O5" s="33">
        <f t="shared" ref="O5:O38" si="2">(N5/O$40)</f>
        <v>2237.5358910891091</v>
      </c>
      <c r="P5" s="6"/>
    </row>
    <row r="6" spans="1:133">
      <c r="A6" s="12"/>
      <c r="B6" s="25">
        <v>311</v>
      </c>
      <c r="C6" s="20" t="s">
        <v>3</v>
      </c>
      <c r="D6" s="46">
        <v>1218266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1218266</v>
      </c>
      <c r="O6" s="47">
        <f t="shared" si="2"/>
        <v>1507.7549504950496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56618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56618</v>
      </c>
      <c r="O7" s="47">
        <f t="shared" si="2"/>
        <v>70.071782178217816</v>
      </c>
      <c r="P7" s="9"/>
    </row>
    <row r="8" spans="1:133">
      <c r="A8" s="12"/>
      <c r="B8" s="25">
        <v>312.42</v>
      </c>
      <c r="C8" s="20" t="s">
        <v>46</v>
      </c>
      <c r="D8" s="46">
        <v>0</v>
      </c>
      <c r="E8" s="46">
        <v>14407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14407</v>
      </c>
      <c r="O8" s="47">
        <f t="shared" si="2"/>
        <v>17.830445544554454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249682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249682</v>
      </c>
      <c r="O9" s="47">
        <f t="shared" si="2"/>
        <v>309.01237623762376</v>
      </c>
      <c r="P9" s="9"/>
    </row>
    <row r="10" spans="1:133">
      <c r="A10" s="12"/>
      <c r="B10" s="25">
        <v>315</v>
      </c>
      <c r="C10" s="20" t="s">
        <v>70</v>
      </c>
      <c r="D10" s="46">
        <v>61178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61178</v>
      </c>
      <c r="O10" s="47">
        <f t="shared" si="2"/>
        <v>75.715346534653463</v>
      </c>
      <c r="P10" s="9"/>
    </row>
    <row r="11" spans="1:133">
      <c r="A11" s="12"/>
      <c r="B11" s="25">
        <v>316</v>
      </c>
      <c r="C11" s="20" t="s">
        <v>71</v>
      </c>
      <c r="D11" s="46">
        <v>207778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207778</v>
      </c>
      <c r="O11" s="47">
        <f t="shared" si="2"/>
        <v>257.1509900990099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261091</v>
      </c>
      <c r="E12" s="32">
        <f t="shared" si="3"/>
        <v>3623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264714</v>
      </c>
      <c r="O12" s="45">
        <f t="shared" si="2"/>
        <v>327.61633663366337</v>
      </c>
      <c r="P12" s="10"/>
    </row>
    <row r="13" spans="1:133">
      <c r="A13" s="12"/>
      <c r="B13" s="25">
        <v>322</v>
      </c>
      <c r="C13" s="20" t="s">
        <v>0</v>
      </c>
      <c r="D13" s="46">
        <v>261091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261091</v>
      </c>
      <c r="O13" s="47">
        <f t="shared" si="2"/>
        <v>323.13242574257424</v>
      </c>
      <c r="P13" s="9"/>
    </row>
    <row r="14" spans="1:133">
      <c r="A14" s="12"/>
      <c r="B14" s="25">
        <v>324.11</v>
      </c>
      <c r="C14" s="20" t="s">
        <v>57</v>
      </c>
      <c r="D14" s="46">
        <v>0</v>
      </c>
      <c r="E14" s="46">
        <v>704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704</v>
      </c>
      <c r="O14" s="47">
        <f t="shared" si="2"/>
        <v>0.87128712871287128</v>
      </c>
      <c r="P14" s="9"/>
    </row>
    <row r="15" spans="1:133">
      <c r="A15" s="12"/>
      <c r="B15" s="25">
        <v>324.31</v>
      </c>
      <c r="C15" s="20" t="s">
        <v>58</v>
      </c>
      <c r="D15" s="46">
        <v>0</v>
      </c>
      <c r="E15" s="46">
        <v>1899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1899</v>
      </c>
      <c r="O15" s="47">
        <f t="shared" si="2"/>
        <v>2.3502475247524752</v>
      </c>
      <c r="P15" s="9"/>
    </row>
    <row r="16" spans="1:133">
      <c r="A16" s="12"/>
      <c r="B16" s="25">
        <v>324.61</v>
      </c>
      <c r="C16" s="20" t="s">
        <v>59</v>
      </c>
      <c r="D16" s="46">
        <v>0</v>
      </c>
      <c r="E16" s="46">
        <v>1020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1020</v>
      </c>
      <c r="O16" s="47">
        <f t="shared" si="2"/>
        <v>1.2623762376237624</v>
      </c>
      <c r="P16" s="9"/>
    </row>
    <row r="17" spans="1:16" ht="15.75">
      <c r="A17" s="29" t="s">
        <v>16</v>
      </c>
      <c r="B17" s="30"/>
      <c r="C17" s="31"/>
      <c r="D17" s="32">
        <f t="shared" ref="D17:M17" si="4">SUM(D18:D23)</f>
        <v>167336</v>
      </c>
      <c r="E17" s="32">
        <f t="shared" si="4"/>
        <v>25750</v>
      </c>
      <c r="F17" s="32">
        <f t="shared" si="4"/>
        <v>0</v>
      </c>
      <c r="G17" s="32">
        <f t="shared" si="4"/>
        <v>50000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243086</v>
      </c>
      <c r="O17" s="45">
        <f t="shared" si="2"/>
        <v>300.8490099009901</v>
      </c>
      <c r="P17" s="10"/>
    </row>
    <row r="18" spans="1:16">
      <c r="A18" s="12"/>
      <c r="B18" s="25">
        <v>334.39</v>
      </c>
      <c r="C18" s="20" t="s">
        <v>79</v>
      </c>
      <c r="D18" s="46">
        <v>0</v>
      </c>
      <c r="E18" s="46">
        <v>0</v>
      </c>
      <c r="F18" s="46">
        <v>0</v>
      </c>
      <c r="G18" s="46">
        <v>50000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50000</v>
      </c>
      <c r="O18" s="47">
        <f t="shared" si="2"/>
        <v>61.881188118811885</v>
      </c>
      <c r="P18" s="9"/>
    </row>
    <row r="19" spans="1:16">
      <c r="A19" s="12"/>
      <c r="B19" s="25">
        <v>335.12</v>
      </c>
      <c r="C19" s="20" t="s">
        <v>73</v>
      </c>
      <c r="D19" s="46">
        <v>26188</v>
      </c>
      <c r="E19" s="46">
        <v>9016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35204</v>
      </c>
      <c r="O19" s="47">
        <f t="shared" si="2"/>
        <v>43.569306930693067</v>
      </c>
      <c r="P19" s="9"/>
    </row>
    <row r="20" spans="1:16">
      <c r="A20" s="12"/>
      <c r="B20" s="25">
        <v>335.15</v>
      </c>
      <c r="C20" s="20" t="s">
        <v>74</v>
      </c>
      <c r="D20" s="46">
        <v>1608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1608</v>
      </c>
      <c r="O20" s="47">
        <f t="shared" si="2"/>
        <v>1.9900990099009901</v>
      </c>
      <c r="P20" s="9"/>
    </row>
    <row r="21" spans="1:16">
      <c r="A21" s="12"/>
      <c r="B21" s="25">
        <v>335.18</v>
      </c>
      <c r="C21" s="20" t="s">
        <v>75</v>
      </c>
      <c r="D21" s="46">
        <v>133462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133462</v>
      </c>
      <c r="O21" s="47">
        <f t="shared" si="2"/>
        <v>165.17574257425741</v>
      </c>
      <c r="P21" s="9"/>
    </row>
    <row r="22" spans="1:16">
      <c r="A22" s="12"/>
      <c r="B22" s="25">
        <v>337.4</v>
      </c>
      <c r="C22" s="20" t="s">
        <v>21</v>
      </c>
      <c r="D22" s="46">
        <v>4578</v>
      </c>
      <c r="E22" s="46">
        <v>16734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21312</v>
      </c>
      <c r="O22" s="47">
        <f t="shared" si="2"/>
        <v>26.376237623762375</v>
      </c>
      <c r="P22" s="9"/>
    </row>
    <row r="23" spans="1:16">
      <c r="A23" s="12"/>
      <c r="B23" s="25">
        <v>337.7</v>
      </c>
      <c r="C23" s="20" t="s">
        <v>80</v>
      </c>
      <c r="D23" s="46">
        <v>1500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1500</v>
      </c>
      <c r="O23" s="47">
        <f t="shared" si="2"/>
        <v>1.8564356435643565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SUM(D25:D29)</f>
        <v>66477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1350678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1417155</v>
      </c>
      <c r="O24" s="45">
        <f t="shared" si="2"/>
        <v>1753.904702970297</v>
      </c>
      <c r="P24" s="10"/>
    </row>
    <row r="25" spans="1:16">
      <c r="A25" s="12"/>
      <c r="B25" s="25">
        <v>343.5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1254173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1254173</v>
      </c>
      <c r="O25" s="47">
        <f t="shared" si="2"/>
        <v>1552.1943069306931</v>
      </c>
      <c r="P25" s="9"/>
    </row>
    <row r="26" spans="1:16">
      <c r="A26" s="12"/>
      <c r="B26" s="25">
        <v>343.9</v>
      </c>
      <c r="C26" s="20" t="s">
        <v>47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96505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96505</v>
      </c>
      <c r="O26" s="47">
        <f t="shared" si="2"/>
        <v>119.43688118811882</v>
      </c>
      <c r="P26" s="9"/>
    </row>
    <row r="27" spans="1:16">
      <c r="A27" s="12"/>
      <c r="B27" s="25">
        <v>347.2</v>
      </c>
      <c r="C27" s="20" t="s">
        <v>29</v>
      </c>
      <c r="D27" s="46">
        <v>30100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30100</v>
      </c>
      <c r="O27" s="47">
        <f t="shared" si="2"/>
        <v>37.25247524752475</v>
      </c>
      <c r="P27" s="9"/>
    </row>
    <row r="28" spans="1:16">
      <c r="A28" s="12"/>
      <c r="B28" s="25">
        <v>347.5</v>
      </c>
      <c r="C28" s="20" t="s">
        <v>30</v>
      </c>
      <c r="D28" s="46">
        <v>6527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6527</v>
      </c>
      <c r="O28" s="47">
        <f t="shared" si="2"/>
        <v>8.0779702970297027</v>
      </c>
      <c r="P28" s="9"/>
    </row>
    <row r="29" spans="1:16">
      <c r="A29" s="12"/>
      <c r="B29" s="25">
        <v>349</v>
      </c>
      <c r="C29" s="20" t="s">
        <v>1</v>
      </c>
      <c r="D29" s="46">
        <v>29850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29850</v>
      </c>
      <c r="O29" s="47">
        <f t="shared" si="2"/>
        <v>36.943069306930695</v>
      </c>
      <c r="P29" s="9"/>
    </row>
    <row r="30" spans="1:16" ht="15.75">
      <c r="A30" s="29" t="s">
        <v>27</v>
      </c>
      <c r="B30" s="30"/>
      <c r="C30" s="31"/>
      <c r="D30" s="32">
        <f t="shared" ref="D30:M30" si="6">SUM(D31:D31)</f>
        <v>8600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8600</v>
      </c>
      <c r="O30" s="45">
        <f t="shared" si="2"/>
        <v>10.643564356435643</v>
      </c>
      <c r="P30" s="10"/>
    </row>
    <row r="31" spans="1:16">
      <c r="A31" s="13"/>
      <c r="B31" s="39">
        <v>359</v>
      </c>
      <c r="C31" s="21" t="s">
        <v>81</v>
      </c>
      <c r="D31" s="46">
        <v>8600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8600</v>
      </c>
      <c r="O31" s="47">
        <f t="shared" si="2"/>
        <v>10.643564356435643</v>
      </c>
      <c r="P31" s="9"/>
    </row>
    <row r="32" spans="1:16" ht="15.75">
      <c r="A32" s="29" t="s">
        <v>4</v>
      </c>
      <c r="B32" s="30"/>
      <c r="C32" s="31"/>
      <c r="D32" s="32">
        <f t="shared" ref="D32:M32" si="7">SUM(D33:D35)</f>
        <v>27178</v>
      </c>
      <c r="E32" s="32">
        <f t="shared" si="7"/>
        <v>152</v>
      </c>
      <c r="F32" s="32">
        <f t="shared" si="7"/>
        <v>0</v>
      </c>
      <c r="G32" s="32">
        <f t="shared" si="7"/>
        <v>586</v>
      </c>
      <c r="H32" s="32">
        <f t="shared" si="7"/>
        <v>0</v>
      </c>
      <c r="I32" s="32">
        <f t="shared" si="7"/>
        <v>15666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43582</v>
      </c>
      <c r="O32" s="45">
        <f t="shared" si="2"/>
        <v>53.938118811881189</v>
      </c>
      <c r="P32" s="10"/>
    </row>
    <row r="33" spans="1:119">
      <c r="A33" s="12"/>
      <c r="B33" s="25">
        <v>361.1</v>
      </c>
      <c r="C33" s="20" t="s">
        <v>34</v>
      </c>
      <c r="D33" s="46">
        <v>4321</v>
      </c>
      <c r="E33" s="46">
        <v>152</v>
      </c>
      <c r="F33" s="46">
        <v>0</v>
      </c>
      <c r="G33" s="46">
        <v>586</v>
      </c>
      <c r="H33" s="46">
        <v>0</v>
      </c>
      <c r="I33" s="46">
        <v>13446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18505</v>
      </c>
      <c r="O33" s="47">
        <f t="shared" si="2"/>
        <v>22.902227722772277</v>
      </c>
      <c r="P33" s="9"/>
    </row>
    <row r="34" spans="1:119">
      <c r="A34" s="12"/>
      <c r="B34" s="25">
        <v>366</v>
      </c>
      <c r="C34" s="20" t="s">
        <v>48</v>
      </c>
      <c r="D34" s="46">
        <v>11990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11990</v>
      </c>
      <c r="O34" s="47">
        <f t="shared" si="2"/>
        <v>14.839108910891088</v>
      </c>
      <c r="P34" s="9"/>
    </row>
    <row r="35" spans="1:119">
      <c r="A35" s="12"/>
      <c r="B35" s="25">
        <v>369.9</v>
      </c>
      <c r="C35" s="20" t="s">
        <v>36</v>
      </c>
      <c r="D35" s="46">
        <v>10867</v>
      </c>
      <c r="E35" s="46">
        <v>0</v>
      </c>
      <c r="F35" s="46">
        <v>0</v>
      </c>
      <c r="G35" s="46">
        <v>0</v>
      </c>
      <c r="H35" s="46">
        <v>0</v>
      </c>
      <c r="I35" s="46">
        <v>2220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13087</v>
      </c>
      <c r="O35" s="47">
        <f t="shared" si="2"/>
        <v>16.196782178217823</v>
      </c>
      <c r="P35" s="9"/>
    </row>
    <row r="36" spans="1:119" ht="15.75">
      <c r="A36" s="29" t="s">
        <v>52</v>
      </c>
      <c r="B36" s="30"/>
      <c r="C36" s="31"/>
      <c r="D36" s="32">
        <f t="shared" ref="D36:M36" si="8">SUM(D37:D37)</f>
        <v>0</v>
      </c>
      <c r="E36" s="32">
        <f t="shared" si="8"/>
        <v>31163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31163</v>
      </c>
      <c r="O36" s="45">
        <f t="shared" si="2"/>
        <v>38.568069306930695</v>
      </c>
      <c r="P36" s="9"/>
    </row>
    <row r="37" spans="1:119" ht="15.75" thickBot="1">
      <c r="A37" s="12"/>
      <c r="B37" s="25">
        <v>381</v>
      </c>
      <c r="C37" s="20" t="s">
        <v>53</v>
      </c>
      <c r="D37" s="46">
        <v>0</v>
      </c>
      <c r="E37" s="46">
        <v>31163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31163</v>
      </c>
      <c r="O37" s="47">
        <f t="shared" si="2"/>
        <v>38.568069306930695</v>
      </c>
      <c r="P37" s="9"/>
    </row>
    <row r="38" spans="1:119" ht="16.5" thickBot="1">
      <c r="A38" s="14" t="s">
        <v>31</v>
      </c>
      <c r="B38" s="23"/>
      <c r="C38" s="22"/>
      <c r="D38" s="15">
        <f t="shared" ref="D38:M38" si="9">SUM(D5,D12,D17,D24,D30,D32,D36)</f>
        <v>2017904</v>
      </c>
      <c r="E38" s="15">
        <f t="shared" si="9"/>
        <v>131713</v>
      </c>
      <c r="F38" s="15">
        <f t="shared" si="9"/>
        <v>0</v>
      </c>
      <c r="G38" s="15">
        <f t="shared" si="9"/>
        <v>300268</v>
      </c>
      <c r="H38" s="15">
        <f t="shared" si="9"/>
        <v>0</v>
      </c>
      <c r="I38" s="15">
        <f t="shared" si="9"/>
        <v>1366344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3816229</v>
      </c>
      <c r="O38" s="38">
        <f t="shared" si="2"/>
        <v>4723.0556930693074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82</v>
      </c>
      <c r="M40" s="118"/>
      <c r="N40" s="118"/>
      <c r="O40" s="43">
        <v>808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55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1402019</v>
      </c>
      <c r="E5" s="27">
        <f t="shared" si="0"/>
        <v>70420</v>
      </c>
      <c r="F5" s="27">
        <f t="shared" si="0"/>
        <v>0</v>
      </c>
      <c r="G5" s="27">
        <f t="shared" si="0"/>
        <v>239473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1711912</v>
      </c>
      <c r="O5" s="33">
        <f t="shared" ref="O5:O37" si="2">(N5/O$39)</f>
        <v>2134.5536159600997</v>
      </c>
      <c r="P5" s="6"/>
    </row>
    <row r="6" spans="1:133">
      <c r="A6" s="12"/>
      <c r="B6" s="25">
        <v>311</v>
      </c>
      <c r="C6" s="20" t="s">
        <v>3</v>
      </c>
      <c r="D6" s="46">
        <v>1106977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1106977</v>
      </c>
      <c r="O6" s="47">
        <f t="shared" si="2"/>
        <v>1380.2705735660847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56403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56403</v>
      </c>
      <c r="O7" s="47">
        <f t="shared" si="2"/>
        <v>70.327930174563591</v>
      </c>
      <c r="P7" s="9"/>
    </row>
    <row r="8" spans="1:133">
      <c r="A8" s="12"/>
      <c r="B8" s="25">
        <v>312.42</v>
      </c>
      <c r="C8" s="20" t="s">
        <v>46</v>
      </c>
      <c r="D8" s="46">
        <v>0</v>
      </c>
      <c r="E8" s="46">
        <v>14017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14017</v>
      </c>
      <c r="O8" s="47">
        <f t="shared" si="2"/>
        <v>17.477556109725686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239473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239473</v>
      </c>
      <c r="O9" s="47">
        <f t="shared" si="2"/>
        <v>298.59476309226932</v>
      </c>
      <c r="P9" s="9"/>
    </row>
    <row r="10" spans="1:133">
      <c r="A10" s="12"/>
      <c r="B10" s="25">
        <v>315</v>
      </c>
      <c r="C10" s="20" t="s">
        <v>70</v>
      </c>
      <c r="D10" s="46">
        <v>64768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64768</v>
      </c>
      <c r="O10" s="47">
        <f t="shared" si="2"/>
        <v>80.758104738154614</v>
      </c>
      <c r="P10" s="9"/>
    </row>
    <row r="11" spans="1:133">
      <c r="A11" s="12"/>
      <c r="B11" s="25">
        <v>316</v>
      </c>
      <c r="C11" s="20" t="s">
        <v>71</v>
      </c>
      <c r="D11" s="46">
        <v>230274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230274</v>
      </c>
      <c r="O11" s="47">
        <f t="shared" si="2"/>
        <v>287.12468827930172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334657</v>
      </c>
      <c r="E12" s="32">
        <f t="shared" si="3"/>
        <v>7246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341903</v>
      </c>
      <c r="O12" s="45">
        <f t="shared" si="2"/>
        <v>426.31296758104736</v>
      </c>
      <c r="P12" s="10"/>
    </row>
    <row r="13" spans="1:133">
      <c r="A13" s="12"/>
      <c r="B13" s="25">
        <v>322</v>
      </c>
      <c r="C13" s="20" t="s">
        <v>0</v>
      </c>
      <c r="D13" s="46">
        <v>327410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327410</v>
      </c>
      <c r="O13" s="47">
        <f t="shared" si="2"/>
        <v>408.2418952618454</v>
      </c>
      <c r="P13" s="9"/>
    </row>
    <row r="14" spans="1:133">
      <c r="A14" s="12"/>
      <c r="B14" s="25">
        <v>324.11</v>
      </c>
      <c r="C14" s="20" t="s">
        <v>57</v>
      </c>
      <c r="D14" s="46">
        <v>1409</v>
      </c>
      <c r="E14" s="46">
        <v>1138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2547</v>
      </c>
      <c r="O14" s="47">
        <f t="shared" si="2"/>
        <v>3.1758104738154613</v>
      </c>
      <c r="P14" s="9"/>
    </row>
    <row r="15" spans="1:133">
      <c r="A15" s="12"/>
      <c r="B15" s="25">
        <v>324.20999999999998</v>
      </c>
      <c r="C15" s="20" t="s">
        <v>72</v>
      </c>
      <c r="D15" s="46">
        <v>2040</v>
      </c>
      <c r="E15" s="46">
        <v>2310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4350</v>
      </c>
      <c r="O15" s="47">
        <f t="shared" si="2"/>
        <v>5.4239401496259347</v>
      </c>
      <c r="P15" s="9"/>
    </row>
    <row r="16" spans="1:133">
      <c r="A16" s="12"/>
      <c r="B16" s="25">
        <v>324.31</v>
      </c>
      <c r="C16" s="20" t="s">
        <v>58</v>
      </c>
      <c r="D16" s="46">
        <v>3798</v>
      </c>
      <c r="E16" s="46">
        <v>3798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7596</v>
      </c>
      <c r="O16" s="47">
        <f t="shared" si="2"/>
        <v>9.471321695760599</v>
      </c>
      <c r="P16" s="9"/>
    </row>
    <row r="17" spans="1:16" ht="15.75">
      <c r="A17" s="29" t="s">
        <v>16</v>
      </c>
      <c r="B17" s="30"/>
      <c r="C17" s="31"/>
      <c r="D17" s="32">
        <f t="shared" ref="D17:M17" si="4">SUM(D18:D21)</f>
        <v>164983</v>
      </c>
      <c r="E17" s="32">
        <f t="shared" si="4"/>
        <v>20090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185073</v>
      </c>
      <c r="O17" s="45">
        <f t="shared" si="2"/>
        <v>230.7643391521197</v>
      </c>
      <c r="P17" s="10"/>
    </row>
    <row r="18" spans="1:16">
      <c r="A18" s="12"/>
      <c r="B18" s="25">
        <v>335.12</v>
      </c>
      <c r="C18" s="20" t="s">
        <v>73</v>
      </c>
      <c r="D18" s="46">
        <v>29024</v>
      </c>
      <c r="E18" s="46">
        <v>8934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37958</v>
      </c>
      <c r="O18" s="47">
        <f t="shared" si="2"/>
        <v>47.32917705735661</v>
      </c>
      <c r="P18" s="9"/>
    </row>
    <row r="19" spans="1:16">
      <c r="A19" s="12"/>
      <c r="B19" s="25">
        <v>335.15</v>
      </c>
      <c r="C19" s="20" t="s">
        <v>74</v>
      </c>
      <c r="D19" s="46">
        <v>1608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1608</v>
      </c>
      <c r="O19" s="47">
        <f t="shared" si="2"/>
        <v>2.0049875311720697</v>
      </c>
      <c r="P19" s="9"/>
    </row>
    <row r="20" spans="1:16">
      <c r="A20" s="12"/>
      <c r="B20" s="25">
        <v>335.18</v>
      </c>
      <c r="C20" s="20" t="s">
        <v>75</v>
      </c>
      <c r="D20" s="46">
        <v>123195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123195</v>
      </c>
      <c r="O20" s="47">
        <f t="shared" si="2"/>
        <v>153.60972568578555</v>
      </c>
      <c r="P20" s="9"/>
    </row>
    <row r="21" spans="1:16">
      <c r="A21" s="12"/>
      <c r="B21" s="25">
        <v>337.4</v>
      </c>
      <c r="C21" s="20" t="s">
        <v>21</v>
      </c>
      <c r="D21" s="46">
        <v>11156</v>
      </c>
      <c r="E21" s="46">
        <v>11156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22312</v>
      </c>
      <c r="O21" s="47">
        <f t="shared" si="2"/>
        <v>27.820448877805486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SUM(D23:D27)</f>
        <v>63278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1054145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1117423</v>
      </c>
      <c r="O22" s="45">
        <f t="shared" si="2"/>
        <v>1393.2955112219452</v>
      </c>
      <c r="P22" s="10"/>
    </row>
    <row r="23" spans="1:16">
      <c r="A23" s="12"/>
      <c r="B23" s="25">
        <v>343.5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960295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960295</v>
      </c>
      <c r="O23" s="47">
        <f t="shared" si="2"/>
        <v>1197.3753117206982</v>
      </c>
      <c r="P23" s="9"/>
    </row>
    <row r="24" spans="1:16">
      <c r="A24" s="12"/>
      <c r="B24" s="25">
        <v>343.9</v>
      </c>
      <c r="C24" s="20" t="s">
        <v>47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93850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93850</v>
      </c>
      <c r="O24" s="47">
        <f t="shared" si="2"/>
        <v>117.01995012468828</v>
      </c>
      <c r="P24" s="9"/>
    </row>
    <row r="25" spans="1:16">
      <c r="A25" s="12"/>
      <c r="B25" s="25">
        <v>347.2</v>
      </c>
      <c r="C25" s="20" t="s">
        <v>29</v>
      </c>
      <c r="D25" s="46">
        <v>28099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28099</v>
      </c>
      <c r="O25" s="47">
        <f t="shared" si="2"/>
        <v>35.036159600997507</v>
      </c>
      <c r="P25" s="9"/>
    </row>
    <row r="26" spans="1:16">
      <c r="A26" s="12"/>
      <c r="B26" s="25">
        <v>347.5</v>
      </c>
      <c r="C26" s="20" t="s">
        <v>30</v>
      </c>
      <c r="D26" s="46">
        <v>4003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4003</v>
      </c>
      <c r="O26" s="47">
        <f t="shared" si="2"/>
        <v>4.991271820448878</v>
      </c>
      <c r="P26" s="9"/>
    </row>
    <row r="27" spans="1:16">
      <c r="A27" s="12"/>
      <c r="B27" s="25">
        <v>349</v>
      </c>
      <c r="C27" s="20" t="s">
        <v>1</v>
      </c>
      <c r="D27" s="46">
        <v>31176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31176</v>
      </c>
      <c r="O27" s="47">
        <f t="shared" si="2"/>
        <v>38.872817955112218</v>
      </c>
      <c r="P27" s="9"/>
    </row>
    <row r="28" spans="1:16" ht="15.75">
      <c r="A28" s="29" t="s">
        <v>27</v>
      </c>
      <c r="B28" s="30"/>
      <c r="C28" s="31"/>
      <c r="D28" s="32">
        <f t="shared" ref="D28:M28" si="6">SUM(D29:D29)</f>
        <v>5198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5198</v>
      </c>
      <c r="O28" s="45">
        <f t="shared" si="2"/>
        <v>6.4812967581047385</v>
      </c>
      <c r="P28" s="10"/>
    </row>
    <row r="29" spans="1:16">
      <c r="A29" s="13"/>
      <c r="B29" s="39">
        <v>351.9</v>
      </c>
      <c r="C29" s="21" t="s">
        <v>76</v>
      </c>
      <c r="D29" s="46">
        <v>5198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5198</v>
      </c>
      <c r="O29" s="47">
        <f t="shared" si="2"/>
        <v>6.4812967581047385</v>
      </c>
      <c r="P29" s="9"/>
    </row>
    <row r="30" spans="1:16" ht="15.75">
      <c r="A30" s="29" t="s">
        <v>4</v>
      </c>
      <c r="B30" s="30"/>
      <c r="C30" s="31"/>
      <c r="D30" s="32">
        <f t="shared" ref="D30:M30" si="7">SUM(D31:D34)</f>
        <v>42244</v>
      </c>
      <c r="E30" s="32">
        <f t="shared" si="7"/>
        <v>230</v>
      </c>
      <c r="F30" s="32">
        <f t="shared" si="7"/>
        <v>0</v>
      </c>
      <c r="G30" s="32">
        <f t="shared" si="7"/>
        <v>738</v>
      </c>
      <c r="H30" s="32">
        <f t="shared" si="7"/>
        <v>0</v>
      </c>
      <c r="I30" s="32">
        <f t="shared" si="7"/>
        <v>78253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121465</v>
      </c>
      <c r="O30" s="45">
        <f t="shared" si="2"/>
        <v>151.45261845386534</v>
      </c>
      <c r="P30" s="10"/>
    </row>
    <row r="31" spans="1:16">
      <c r="A31" s="12"/>
      <c r="B31" s="25">
        <v>361.1</v>
      </c>
      <c r="C31" s="20" t="s">
        <v>34</v>
      </c>
      <c r="D31" s="46">
        <v>5071</v>
      </c>
      <c r="E31" s="46">
        <v>192</v>
      </c>
      <c r="F31" s="46">
        <v>0</v>
      </c>
      <c r="G31" s="46">
        <v>738</v>
      </c>
      <c r="H31" s="46">
        <v>0</v>
      </c>
      <c r="I31" s="46">
        <v>8566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14567</v>
      </c>
      <c r="O31" s="47">
        <f t="shared" si="2"/>
        <v>18.163341645885286</v>
      </c>
      <c r="P31" s="9"/>
    </row>
    <row r="32" spans="1:16">
      <c r="A32" s="12"/>
      <c r="B32" s="25">
        <v>362</v>
      </c>
      <c r="C32" s="20" t="s">
        <v>35</v>
      </c>
      <c r="D32" s="46">
        <v>10840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10840</v>
      </c>
      <c r="O32" s="47">
        <f t="shared" si="2"/>
        <v>13.516209476309227</v>
      </c>
      <c r="P32" s="9"/>
    </row>
    <row r="33" spans="1:119">
      <c r="A33" s="12"/>
      <c r="B33" s="25">
        <v>366</v>
      </c>
      <c r="C33" s="20" t="s">
        <v>48</v>
      </c>
      <c r="D33" s="46">
        <v>4505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4505</v>
      </c>
      <c r="O33" s="47">
        <f t="shared" si="2"/>
        <v>5.6172069825436406</v>
      </c>
      <c r="P33" s="9"/>
    </row>
    <row r="34" spans="1:119">
      <c r="A34" s="12"/>
      <c r="B34" s="25">
        <v>369.9</v>
      </c>
      <c r="C34" s="20" t="s">
        <v>36</v>
      </c>
      <c r="D34" s="46">
        <v>21828</v>
      </c>
      <c r="E34" s="46">
        <v>38</v>
      </c>
      <c r="F34" s="46">
        <v>0</v>
      </c>
      <c r="G34" s="46">
        <v>0</v>
      </c>
      <c r="H34" s="46">
        <v>0</v>
      </c>
      <c r="I34" s="46">
        <v>69687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91553</v>
      </c>
      <c r="O34" s="47">
        <f t="shared" si="2"/>
        <v>114.15586034912718</v>
      </c>
      <c r="P34" s="9"/>
    </row>
    <row r="35" spans="1:119" ht="15.75">
      <c r="A35" s="29" t="s">
        <v>52</v>
      </c>
      <c r="B35" s="30"/>
      <c r="C35" s="31"/>
      <c r="D35" s="32">
        <f t="shared" ref="D35:M35" si="8">SUM(D36:D36)</f>
        <v>0</v>
      </c>
      <c r="E35" s="32">
        <f t="shared" si="8"/>
        <v>26948</v>
      </c>
      <c r="F35" s="32">
        <f t="shared" si="8"/>
        <v>0</v>
      </c>
      <c r="G35" s="32">
        <f t="shared" si="8"/>
        <v>6179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33127</v>
      </c>
      <c r="O35" s="45">
        <f t="shared" si="2"/>
        <v>41.30548628428928</v>
      </c>
      <c r="P35" s="9"/>
    </row>
    <row r="36" spans="1:119" ht="15.75" thickBot="1">
      <c r="A36" s="12"/>
      <c r="B36" s="25">
        <v>381</v>
      </c>
      <c r="C36" s="20" t="s">
        <v>53</v>
      </c>
      <c r="D36" s="46">
        <v>0</v>
      </c>
      <c r="E36" s="46">
        <v>26948</v>
      </c>
      <c r="F36" s="46">
        <v>0</v>
      </c>
      <c r="G36" s="46">
        <v>6179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33127</v>
      </c>
      <c r="O36" s="47">
        <f t="shared" si="2"/>
        <v>41.30548628428928</v>
      </c>
      <c r="P36" s="9"/>
    </row>
    <row r="37" spans="1:119" ht="16.5" thickBot="1">
      <c r="A37" s="14" t="s">
        <v>31</v>
      </c>
      <c r="B37" s="23"/>
      <c r="C37" s="22"/>
      <c r="D37" s="15">
        <f t="shared" ref="D37:M37" si="9">SUM(D5,D12,D17,D22,D28,D30,D35)</f>
        <v>2012379</v>
      </c>
      <c r="E37" s="15">
        <f t="shared" si="9"/>
        <v>124934</v>
      </c>
      <c r="F37" s="15">
        <f t="shared" si="9"/>
        <v>0</v>
      </c>
      <c r="G37" s="15">
        <f t="shared" si="9"/>
        <v>246390</v>
      </c>
      <c r="H37" s="15">
        <f t="shared" si="9"/>
        <v>0</v>
      </c>
      <c r="I37" s="15">
        <f t="shared" si="9"/>
        <v>1132398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1"/>
        <v>3516101</v>
      </c>
      <c r="O37" s="38">
        <f t="shared" si="2"/>
        <v>4384.1658354114716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77</v>
      </c>
      <c r="M39" s="118"/>
      <c r="N39" s="118"/>
      <c r="O39" s="43">
        <v>802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55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1374559</v>
      </c>
      <c r="E5" s="27">
        <f t="shared" si="0"/>
        <v>290175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7" si="1">SUM(D5:M5)</f>
        <v>1664734</v>
      </c>
      <c r="O5" s="33">
        <f t="shared" ref="O5:O37" si="2">(N5/O$39)</f>
        <v>2075.7281795511221</v>
      </c>
      <c r="P5" s="6"/>
    </row>
    <row r="6" spans="1:133">
      <c r="A6" s="12"/>
      <c r="B6" s="25">
        <v>311</v>
      </c>
      <c r="C6" s="20" t="s">
        <v>3</v>
      </c>
      <c r="D6" s="46">
        <v>1124209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1124209</v>
      </c>
      <c r="O6" s="47">
        <f t="shared" si="2"/>
        <v>1401.7568578553617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58077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58077</v>
      </c>
      <c r="O7" s="47">
        <f t="shared" si="2"/>
        <v>72.415211970074807</v>
      </c>
      <c r="P7" s="9"/>
    </row>
    <row r="8" spans="1:133">
      <c r="A8" s="12"/>
      <c r="B8" s="25">
        <v>312.42</v>
      </c>
      <c r="C8" s="20" t="s">
        <v>46</v>
      </c>
      <c r="D8" s="46">
        <v>0</v>
      </c>
      <c r="E8" s="46">
        <v>14671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14671</v>
      </c>
      <c r="O8" s="47">
        <f t="shared" si="2"/>
        <v>18.293017456359102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217427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217427</v>
      </c>
      <c r="O9" s="47">
        <f t="shared" si="2"/>
        <v>271.10598503740647</v>
      </c>
      <c r="P9" s="9"/>
    </row>
    <row r="10" spans="1:133">
      <c r="A10" s="12"/>
      <c r="B10" s="25">
        <v>315</v>
      </c>
      <c r="C10" s="20" t="s">
        <v>13</v>
      </c>
      <c r="D10" s="46">
        <v>63461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63461</v>
      </c>
      <c r="O10" s="47">
        <f t="shared" si="2"/>
        <v>79.128428927680801</v>
      </c>
      <c r="P10" s="9"/>
    </row>
    <row r="11" spans="1:133">
      <c r="A11" s="12"/>
      <c r="B11" s="25">
        <v>316</v>
      </c>
      <c r="C11" s="20" t="s">
        <v>14</v>
      </c>
      <c r="D11" s="46">
        <v>186889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186889</v>
      </c>
      <c r="O11" s="47">
        <f t="shared" si="2"/>
        <v>233.02867830423941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271397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271397</v>
      </c>
      <c r="O12" s="45">
        <f t="shared" si="2"/>
        <v>338.40024937655858</v>
      </c>
      <c r="P12" s="10"/>
    </row>
    <row r="13" spans="1:133">
      <c r="A13" s="12"/>
      <c r="B13" s="25">
        <v>322</v>
      </c>
      <c r="C13" s="20" t="s">
        <v>0</v>
      </c>
      <c r="D13" s="46">
        <v>268982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268982</v>
      </c>
      <c r="O13" s="47">
        <f t="shared" si="2"/>
        <v>335.38902743142143</v>
      </c>
      <c r="P13" s="9"/>
    </row>
    <row r="14" spans="1:133">
      <c r="A14" s="12"/>
      <c r="B14" s="25">
        <v>324.11</v>
      </c>
      <c r="C14" s="20" t="s">
        <v>57</v>
      </c>
      <c r="D14" s="46">
        <v>469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469</v>
      </c>
      <c r="O14" s="47">
        <f t="shared" si="2"/>
        <v>0.58478802992518708</v>
      </c>
      <c r="P14" s="9"/>
    </row>
    <row r="15" spans="1:133">
      <c r="A15" s="12"/>
      <c r="B15" s="25">
        <v>324.31</v>
      </c>
      <c r="C15" s="20" t="s">
        <v>58</v>
      </c>
      <c r="D15" s="46">
        <v>1266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1266</v>
      </c>
      <c r="O15" s="47">
        <f t="shared" si="2"/>
        <v>1.5785536159600997</v>
      </c>
      <c r="P15" s="9"/>
    </row>
    <row r="16" spans="1:133">
      <c r="A16" s="12"/>
      <c r="B16" s="25">
        <v>324.61</v>
      </c>
      <c r="C16" s="20" t="s">
        <v>59</v>
      </c>
      <c r="D16" s="46">
        <v>680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680</v>
      </c>
      <c r="O16" s="47">
        <f t="shared" si="2"/>
        <v>0.84788029925187036</v>
      </c>
      <c r="P16" s="9"/>
    </row>
    <row r="17" spans="1:16" ht="15.75">
      <c r="A17" s="29" t="s">
        <v>16</v>
      </c>
      <c r="B17" s="30"/>
      <c r="C17" s="31"/>
      <c r="D17" s="32">
        <f t="shared" ref="D17:M17" si="4">SUM(D18:D21)</f>
        <v>142008</v>
      </c>
      <c r="E17" s="32">
        <f t="shared" si="4"/>
        <v>25779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167787</v>
      </c>
      <c r="O17" s="45">
        <f t="shared" si="2"/>
        <v>209.21072319201994</v>
      </c>
      <c r="P17" s="10"/>
    </row>
    <row r="18" spans="1:16">
      <c r="A18" s="12"/>
      <c r="B18" s="25">
        <v>335.12</v>
      </c>
      <c r="C18" s="20" t="s">
        <v>18</v>
      </c>
      <c r="D18" s="46">
        <v>23558</v>
      </c>
      <c r="E18" s="46">
        <v>9045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32603</v>
      </c>
      <c r="O18" s="47">
        <f t="shared" si="2"/>
        <v>40.652119700748131</v>
      </c>
      <c r="P18" s="9"/>
    </row>
    <row r="19" spans="1:16">
      <c r="A19" s="12"/>
      <c r="B19" s="25">
        <v>335.15</v>
      </c>
      <c r="C19" s="20" t="s">
        <v>19</v>
      </c>
      <c r="D19" s="46">
        <v>1608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1608</v>
      </c>
      <c r="O19" s="47">
        <f t="shared" si="2"/>
        <v>2.0049875311720697</v>
      </c>
      <c r="P19" s="9"/>
    </row>
    <row r="20" spans="1:16">
      <c r="A20" s="12"/>
      <c r="B20" s="25">
        <v>335.18</v>
      </c>
      <c r="C20" s="20" t="s">
        <v>20</v>
      </c>
      <c r="D20" s="46">
        <v>116842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116842</v>
      </c>
      <c r="O20" s="47">
        <f t="shared" si="2"/>
        <v>145.68827930174564</v>
      </c>
      <c r="P20" s="9"/>
    </row>
    <row r="21" spans="1:16">
      <c r="A21" s="12"/>
      <c r="B21" s="25">
        <v>337.4</v>
      </c>
      <c r="C21" s="20" t="s">
        <v>21</v>
      </c>
      <c r="D21" s="46">
        <v>0</v>
      </c>
      <c r="E21" s="46">
        <v>16734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16734</v>
      </c>
      <c r="O21" s="47">
        <f t="shared" si="2"/>
        <v>20.865336658354114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SUM(D23:D27)</f>
        <v>79318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1145806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1225124</v>
      </c>
      <c r="O22" s="45">
        <f t="shared" si="2"/>
        <v>1527.5860349127181</v>
      </c>
      <c r="P22" s="10"/>
    </row>
    <row r="23" spans="1:16">
      <c r="A23" s="12"/>
      <c r="B23" s="25">
        <v>343.5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1051136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1051136</v>
      </c>
      <c r="O23" s="47">
        <f t="shared" si="2"/>
        <v>1310.6433915211969</v>
      </c>
      <c r="P23" s="9"/>
    </row>
    <row r="24" spans="1:16">
      <c r="A24" s="12"/>
      <c r="B24" s="25">
        <v>343.9</v>
      </c>
      <c r="C24" s="20" t="s">
        <v>47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94670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94670</v>
      </c>
      <c r="O24" s="47">
        <f t="shared" si="2"/>
        <v>118.0423940149626</v>
      </c>
      <c r="P24" s="9"/>
    </row>
    <row r="25" spans="1:16">
      <c r="A25" s="12"/>
      <c r="B25" s="25">
        <v>347.2</v>
      </c>
      <c r="C25" s="20" t="s">
        <v>29</v>
      </c>
      <c r="D25" s="46">
        <v>46350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46350</v>
      </c>
      <c r="O25" s="47">
        <f t="shared" si="2"/>
        <v>57.793017456359102</v>
      </c>
      <c r="P25" s="9"/>
    </row>
    <row r="26" spans="1:16">
      <c r="A26" s="12"/>
      <c r="B26" s="25">
        <v>347.5</v>
      </c>
      <c r="C26" s="20" t="s">
        <v>30</v>
      </c>
      <c r="D26" s="46">
        <v>2739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2739</v>
      </c>
      <c r="O26" s="47">
        <f t="shared" si="2"/>
        <v>3.4152119700748131</v>
      </c>
      <c r="P26" s="9"/>
    </row>
    <row r="27" spans="1:16">
      <c r="A27" s="12"/>
      <c r="B27" s="25">
        <v>349</v>
      </c>
      <c r="C27" s="20" t="s">
        <v>1</v>
      </c>
      <c r="D27" s="46">
        <v>30229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30229</v>
      </c>
      <c r="O27" s="47">
        <f t="shared" si="2"/>
        <v>37.692019950124688</v>
      </c>
      <c r="P27" s="9"/>
    </row>
    <row r="28" spans="1:16" ht="15.75">
      <c r="A28" s="29" t="s">
        <v>27</v>
      </c>
      <c r="B28" s="30"/>
      <c r="C28" s="31"/>
      <c r="D28" s="32">
        <f t="shared" ref="D28:M28" si="6">SUM(D29:D29)</f>
        <v>39379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39379</v>
      </c>
      <c r="O28" s="45">
        <f t="shared" si="2"/>
        <v>49.100997506234414</v>
      </c>
      <c r="P28" s="10"/>
    </row>
    <row r="29" spans="1:16">
      <c r="A29" s="13"/>
      <c r="B29" s="39">
        <v>351.9</v>
      </c>
      <c r="C29" s="21" t="s">
        <v>33</v>
      </c>
      <c r="D29" s="46">
        <v>39379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39379</v>
      </c>
      <c r="O29" s="47">
        <f t="shared" si="2"/>
        <v>49.100997506234414</v>
      </c>
      <c r="P29" s="9"/>
    </row>
    <row r="30" spans="1:16" ht="15.75">
      <c r="A30" s="29" t="s">
        <v>4</v>
      </c>
      <c r="B30" s="30"/>
      <c r="C30" s="31"/>
      <c r="D30" s="32">
        <f t="shared" ref="D30:M30" si="7">SUM(D31:D34)</f>
        <v>35982</v>
      </c>
      <c r="E30" s="32">
        <f t="shared" si="7"/>
        <v>3565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23149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62696</v>
      </c>
      <c r="O30" s="45">
        <f t="shared" si="2"/>
        <v>78.174563591022448</v>
      </c>
      <c r="P30" s="10"/>
    </row>
    <row r="31" spans="1:16">
      <c r="A31" s="12"/>
      <c r="B31" s="25">
        <v>361.1</v>
      </c>
      <c r="C31" s="20" t="s">
        <v>34</v>
      </c>
      <c r="D31" s="46">
        <v>8248</v>
      </c>
      <c r="E31" s="46">
        <v>3565</v>
      </c>
      <c r="F31" s="46">
        <v>0</v>
      </c>
      <c r="G31" s="46">
        <v>0</v>
      </c>
      <c r="H31" s="46">
        <v>0</v>
      </c>
      <c r="I31" s="46">
        <v>17594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29407</v>
      </c>
      <c r="O31" s="47">
        <f t="shared" si="2"/>
        <v>36.66708229426434</v>
      </c>
      <c r="P31" s="9"/>
    </row>
    <row r="32" spans="1:16">
      <c r="A32" s="12"/>
      <c r="B32" s="25">
        <v>362</v>
      </c>
      <c r="C32" s="20" t="s">
        <v>35</v>
      </c>
      <c r="D32" s="46">
        <v>16760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16760</v>
      </c>
      <c r="O32" s="47">
        <f t="shared" si="2"/>
        <v>20.897755610972567</v>
      </c>
      <c r="P32" s="9"/>
    </row>
    <row r="33" spans="1:119">
      <c r="A33" s="12"/>
      <c r="B33" s="25">
        <v>366</v>
      </c>
      <c r="C33" s="20" t="s">
        <v>48</v>
      </c>
      <c r="D33" s="46">
        <v>3422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3422</v>
      </c>
      <c r="O33" s="47">
        <f t="shared" si="2"/>
        <v>4.2668329177057354</v>
      </c>
      <c r="P33" s="9"/>
    </row>
    <row r="34" spans="1:119">
      <c r="A34" s="12"/>
      <c r="B34" s="25">
        <v>369.9</v>
      </c>
      <c r="C34" s="20" t="s">
        <v>36</v>
      </c>
      <c r="D34" s="46">
        <v>7552</v>
      </c>
      <c r="E34" s="46">
        <v>0</v>
      </c>
      <c r="F34" s="46">
        <v>0</v>
      </c>
      <c r="G34" s="46">
        <v>0</v>
      </c>
      <c r="H34" s="46">
        <v>0</v>
      </c>
      <c r="I34" s="46">
        <v>5555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13107</v>
      </c>
      <c r="O34" s="47">
        <f t="shared" si="2"/>
        <v>16.3428927680798</v>
      </c>
      <c r="P34" s="9"/>
    </row>
    <row r="35" spans="1:119" ht="15.75">
      <c r="A35" s="29" t="s">
        <v>52</v>
      </c>
      <c r="B35" s="30"/>
      <c r="C35" s="31"/>
      <c r="D35" s="32">
        <f t="shared" ref="D35:M35" si="8">SUM(D36:D36)</f>
        <v>61880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61880</v>
      </c>
      <c r="O35" s="45">
        <f t="shared" si="2"/>
        <v>77.157107231920193</v>
      </c>
      <c r="P35" s="9"/>
    </row>
    <row r="36" spans="1:119" ht="15.75" thickBot="1">
      <c r="A36" s="12"/>
      <c r="B36" s="25">
        <v>381</v>
      </c>
      <c r="C36" s="20" t="s">
        <v>53</v>
      </c>
      <c r="D36" s="46">
        <v>61880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61880</v>
      </c>
      <c r="O36" s="47">
        <f t="shared" si="2"/>
        <v>77.157107231920193</v>
      </c>
      <c r="P36" s="9"/>
    </row>
    <row r="37" spans="1:119" ht="16.5" thickBot="1">
      <c r="A37" s="14" t="s">
        <v>31</v>
      </c>
      <c r="B37" s="23"/>
      <c r="C37" s="22"/>
      <c r="D37" s="15">
        <f t="shared" ref="D37:M37" si="9">SUM(D5,D12,D17,D22,D28,D30,D35)</f>
        <v>2004523</v>
      </c>
      <c r="E37" s="15">
        <f t="shared" si="9"/>
        <v>319519</v>
      </c>
      <c r="F37" s="15">
        <f t="shared" si="9"/>
        <v>0</v>
      </c>
      <c r="G37" s="15">
        <f t="shared" si="9"/>
        <v>0</v>
      </c>
      <c r="H37" s="15">
        <f t="shared" si="9"/>
        <v>0</v>
      </c>
      <c r="I37" s="15">
        <f t="shared" si="9"/>
        <v>1168955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1"/>
        <v>3492997</v>
      </c>
      <c r="O37" s="38">
        <f t="shared" si="2"/>
        <v>4355.3578553615962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118" t="s">
        <v>60</v>
      </c>
      <c r="M39" s="118"/>
      <c r="N39" s="118"/>
      <c r="O39" s="43">
        <v>802</v>
      </c>
    </row>
    <row r="40" spans="1:119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120" t="s">
        <v>55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1386374</v>
      </c>
      <c r="E5" s="27">
        <f t="shared" si="0"/>
        <v>270749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1657123</v>
      </c>
      <c r="O5" s="33">
        <f t="shared" ref="O5:O35" si="2">(N5/O$37)</f>
        <v>2081.8128140703516</v>
      </c>
      <c r="P5" s="6"/>
    </row>
    <row r="6" spans="1:133">
      <c r="A6" s="12"/>
      <c r="B6" s="25">
        <v>311</v>
      </c>
      <c r="C6" s="20" t="s">
        <v>3</v>
      </c>
      <c r="D6" s="46">
        <v>1129274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1129274</v>
      </c>
      <c r="O6" s="47">
        <f t="shared" si="2"/>
        <v>1418.6859296482412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52558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52558</v>
      </c>
      <c r="O7" s="47">
        <f t="shared" si="2"/>
        <v>66.027638190954775</v>
      </c>
      <c r="P7" s="9"/>
    </row>
    <row r="8" spans="1:133">
      <c r="A8" s="12"/>
      <c r="B8" s="25">
        <v>312.42</v>
      </c>
      <c r="C8" s="20" t="s">
        <v>46</v>
      </c>
      <c r="D8" s="46">
        <v>0</v>
      </c>
      <c r="E8" s="46">
        <v>13305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13305</v>
      </c>
      <c r="O8" s="47">
        <f t="shared" si="2"/>
        <v>16.714824120603016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204886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204886</v>
      </c>
      <c r="O9" s="47">
        <f t="shared" si="2"/>
        <v>257.39447236180905</v>
      </c>
      <c r="P9" s="9"/>
    </row>
    <row r="10" spans="1:133">
      <c r="A10" s="12"/>
      <c r="B10" s="25">
        <v>315</v>
      </c>
      <c r="C10" s="20" t="s">
        <v>13</v>
      </c>
      <c r="D10" s="46">
        <v>56928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56928</v>
      </c>
      <c r="O10" s="47">
        <f t="shared" si="2"/>
        <v>71.517587939698487</v>
      </c>
      <c r="P10" s="9"/>
    </row>
    <row r="11" spans="1:133">
      <c r="A11" s="12"/>
      <c r="B11" s="25">
        <v>316</v>
      </c>
      <c r="C11" s="20" t="s">
        <v>14</v>
      </c>
      <c r="D11" s="46">
        <v>200172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200172</v>
      </c>
      <c r="O11" s="47">
        <f t="shared" si="2"/>
        <v>251.47236180904522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SUM(D13:D13)</f>
        <v>135986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135986</v>
      </c>
      <c r="O12" s="45">
        <f t="shared" si="2"/>
        <v>170.83668341708542</v>
      </c>
      <c r="P12" s="10"/>
    </row>
    <row r="13" spans="1:133">
      <c r="A13" s="12"/>
      <c r="B13" s="25">
        <v>322</v>
      </c>
      <c r="C13" s="20" t="s">
        <v>0</v>
      </c>
      <c r="D13" s="46">
        <v>135986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135986</v>
      </c>
      <c r="O13" s="47">
        <f t="shared" si="2"/>
        <v>170.83668341708542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134753</v>
      </c>
      <c r="E14" s="32">
        <f t="shared" si="4"/>
        <v>31522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196996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363271</v>
      </c>
      <c r="O14" s="45">
        <f t="shared" si="2"/>
        <v>456.3706030150754</v>
      </c>
      <c r="P14" s="10"/>
    </row>
    <row r="15" spans="1:133">
      <c r="A15" s="12"/>
      <c r="B15" s="25">
        <v>331.35</v>
      </c>
      <c r="C15" s="20" t="s">
        <v>51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196996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196996</v>
      </c>
      <c r="O15" s="47">
        <f t="shared" si="2"/>
        <v>247.4824120603015</v>
      </c>
      <c r="P15" s="9"/>
    </row>
    <row r="16" spans="1:133">
      <c r="A16" s="12"/>
      <c r="B16" s="25">
        <v>335.12</v>
      </c>
      <c r="C16" s="20" t="s">
        <v>18</v>
      </c>
      <c r="D16" s="46">
        <v>22821</v>
      </c>
      <c r="E16" s="46">
        <v>9210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32031</v>
      </c>
      <c r="O16" s="47">
        <f t="shared" si="2"/>
        <v>40.239949748743719</v>
      </c>
      <c r="P16" s="9"/>
    </row>
    <row r="17" spans="1:16">
      <c r="A17" s="12"/>
      <c r="B17" s="25">
        <v>335.15</v>
      </c>
      <c r="C17" s="20" t="s">
        <v>19</v>
      </c>
      <c r="D17" s="46">
        <v>1986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1986</v>
      </c>
      <c r="O17" s="47">
        <f t="shared" si="2"/>
        <v>2.4949748743718594</v>
      </c>
      <c r="P17" s="9"/>
    </row>
    <row r="18" spans="1:16">
      <c r="A18" s="12"/>
      <c r="B18" s="25">
        <v>335.18</v>
      </c>
      <c r="C18" s="20" t="s">
        <v>20</v>
      </c>
      <c r="D18" s="46">
        <v>109946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109946</v>
      </c>
      <c r="O18" s="47">
        <f t="shared" si="2"/>
        <v>138.12311557788945</v>
      </c>
      <c r="P18" s="9"/>
    </row>
    <row r="19" spans="1:16">
      <c r="A19" s="12"/>
      <c r="B19" s="25">
        <v>337.4</v>
      </c>
      <c r="C19" s="20" t="s">
        <v>21</v>
      </c>
      <c r="D19" s="46">
        <v>0</v>
      </c>
      <c r="E19" s="46">
        <v>22312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22312</v>
      </c>
      <c r="O19" s="47">
        <f t="shared" si="2"/>
        <v>28.030150753768844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SUM(D21:D25)</f>
        <v>74848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1142639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1217487</v>
      </c>
      <c r="O20" s="45">
        <f t="shared" si="2"/>
        <v>1529.5062814070352</v>
      </c>
      <c r="P20" s="10"/>
    </row>
    <row r="21" spans="1:16">
      <c r="A21" s="12"/>
      <c r="B21" s="25">
        <v>343.5</v>
      </c>
      <c r="C21" s="20" t="s">
        <v>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1047159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1047159</v>
      </c>
      <c r="O21" s="47">
        <f t="shared" si="2"/>
        <v>1315.5263819095478</v>
      </c>
      <c r="P21" s="9"/>
    </row>
    <row r="22" spans="1:16">
      <c r="A22" s="12"/>
      <c r="B22" s="25">
        <v>343.9</v>
      </c>
      <c r="C22" s="20" t="s">
        <v>47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95480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95480</v>
      </c>
      <c r="O22" s="47">
        <f t="shared" si="2"/>
        <v>119.94974874371859</v>
      </c>
      <c r="P22" s="9"/>
    </row>
    <row r="23" spans="1:16">
      <c r="A23" s="12"/>
      <c r="B23" s="25">
        <v>347.2</v>
      </c>
      <c r="C23" s="20" t="s">
        <v>29</v>
      </c>
      <c r="D23" s="46">
        <v>45000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45000</v>
      </c>
      <c r="O23" s="47">
        <f t="shared" si="2"/>
        <v>56.532663316582912</v>
      </c>
      <c r="P23" s="9"/>
    </row>
    <row r="24" spans="1:16">
      <c r="A24" s="12"/>
      <c r="B24" s="25">
        <v>347.5</v>
      </c>
      <c r="C24" s="20" t="s">
        <v>30</v>
      </c>
      <c r="D24" s="46">
        <v>3148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3148</v>
      </c>
      <c r="O24" s="47">
        <f t="shared" si="2"/>
        <v>3.9547738693467336</v>
      </c>
      <c r="P24" s="9"/>
    </row>
    <row r="25" spans="1:16">
      <c r="A25" s="12"/>
      <c r="B25" s="25">
        <v>349</v>
      </c>
      <c r="C25" s="20" t="s">
        <v>1</v>
      </c>
      <c r="D25" s="46">
        <v>26700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26700</v>
      </c>
      <c r="O25" s="47">
        <f t="shared" si="2"/>
        <v>33.542713567839193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SUM(D27:D27)</f>
        <v>24434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24434</v>
      </c>
      <c r="O26" s="45">
        <f t="shared" si="2"/>
        <v>30.695979899497488</v>
      </c>
      <c r="P26" s="10"/>
    </row>
    <row r="27" spans="1:16">
      <c r="A27" s="13"/>
      <c r="B27" s="39">
        <v>351.9</v>
      </c>
      <c r="C27" s="21" t="s">
        <v>33</v>
      </c>
      <c r="D27" s="46">
        <v>24434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24434</v>
      </c>
      <c r="O27" s="47">
        <f t="shared" si="2"/>
        <v>30.695979899497488</v>
      </c>
      <c r="P27" s="9"/>
    </row>
    <row r="28" spans="1:16" ht="15.75">
      <c r="A28" s="29" t="s">
        <v>4</v>
      </c>
      <c r="B28" s="30"/>
      <c r="C28" s="31"/>
      <c r="D28" s="32">
        <f t="shared" ref="D28:M28" si="7">SUM(D29:D32)</f>
        <v>73531</v>
      </c>
      <c r="E28" s="32">
        <f t="shared" si="7"/>
        <v>4655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24853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103039</v>
      </c>
      <c r="O28" s="45">
        <f t="shared" si="2"/>
        <v>129.44597989949747</v>
      </c>
      <c r="P28" s="10"/>
    </row>
    <row r="29" spans="1:16">
      <c r="A29" s="12"/>
      <c r="B29" s="25">
        <v>361.1</v>
      </c>
      <c r="C29" s="20" t="s">
        <v>34</v>
      </c>
      <c r="D29" s="46">
        <v>8278</v>
      </c>
      <c r="E29" s="46">
        <v>4655</v>
      </c>
      <c r="F29" s="46">
        <v>0</v>
      </c>
      <c r="G29" s="46">
        <v>0</v>
      </c>
      <c r="H29" s="46">
        <v>0</v>
      </c>
      <c r="I29" s="46">
        <v>12729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25662</v>
      </c>
      <c r="O29" s="47">
        <f t="shared" si="2"/>
        <v>32.238693467336681</v>
      </c>
      <c r="P29" s="9"/>
    </row>
    <row r="30" spans="1:16">
      <c r="A30" s="12"/>
      <c r="B30" s="25">
        <v>362</v>
      </c>
      <c r="C30" s="20" t="s">
        <v>35</v>
      </c>
      <c r="D30" s="46">
        <v>18760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18760</v>
      </c>
      <c r="O30" s="47">
        <f t="shared" si="2"/>
        <v>23.5678391959799</v>
      </c>
      <c r="P30" s="9"/>
    </row>
    <row r="31" spans="1:16">
      <c r="A31" s="12"/>
      <c r="B31" s="25">
        <v>366</v>
      </c>
      <c r="C31" s="20" t="s">
        <v>48</v>
      </c>
      <c r="D31" s="46">
        <v>3780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3780</v>
      </c>
      <c r="O31" s="47">
        <f t="shared" si="2"/>
        <v>4.7487437185929648</v>
      </c>
      <c r="P31" s="9"/>
    </row>
    <row r="32" spans="1:16">
      <c r="A32" s="12"/>
      <c r="B32" s="25">
        <v>369.9</v>
      </c>
      <c r="C32" s="20" t="s">
        <v>36</v>
      </c>
      <c r="D32" s="46">
        <v>42713</v>
      </c>
      <c r="E32" s="46">
        <v>0</v>
      </c>
      <c r="F32" s="46">
        <v>0</v>
      </c>
      <c r="G32" s="46">
        <v>0</v>
      </c>
      <c r="H32" s="46">
        <v>0</v>
      </c>
      <c r="I32" s="46">
        <v>12124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54837</v>
      </c>
      <c r="O32" s="47">
        <f t="shared" si="2"/>
        <v>68.890703517587937</v>
      </c>
      <c r="P32" s="9"/>
    </row>
    <row r="33" spans="1:119" ht="15.75">
      <c r="A33" s="29" t="s">
        <v>52</v>
      </c>
      <c r="B33" s="30"/>
      <c r="C33" s="31"/>
      <c r="D33" s="32">
        <f t="shared" ref="D33:M33" si="8">SUM(D34:D34)</f>
        <v>0</v>
      </c>
      <c r="E33" s="32">
        <f t="shared" si="8"/>
        <v>29852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29852</v>
      </c>
      <c r="O33" s="45">
        <f t="shared" si="2"/>
        <v>37.502512562814069</v>
      </c>
      <c r="P33" s="9"/>
    </row>
    <row r="34" spans="1:119" ht="15.75" thickBot="1">
      <c r="A34" s="12"/>
      <c r="B34" s="25">
        <v>381</v>
      </c>
      <c r="C34" s="20" t="s">
        <v>53</v>
      </c>
      <c r="D34" s="46">
        <v>0</v>
      </c>
      <c r="E34" s="46">
        <v>29852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29852</v>
      </c>
      <c r="O34" s="47">
        <f t="shared" si="2"/>
        <v>37.502512562814069</v>
      </c>
      <c r="P34" s="9"/>
    </row>
    <row r="35" spans="1:119" ht="16.5" thickBot="1">
      <c r="A35" s="14" t="s">
        <v>31</v>
      </c>
      <c r="B35" s="23"/>
      <c r="C35" s="22"/>
      <c r="D35" s="15">
        <f t="shared" ref="D35:M35" si="9">SUM(D5,D12,D14,D20,D26,D28,D33)</f>
        <v>1829926</v>
      </c>
      <c r="E35" s="15">
        <f t="shared" si="9"/>
        <v>336778</v>
      </c>
      <c r="F35" s="15">
        <f t="shared" si="9"/>
        <v>0</v>
      </c>
      <c r="G35" s="15">
        <f t="shared" si="9"/>
        <v>0</v>
      </c>
      <c r="H35" s="15">
        <f t="shared" si="9"/>
        <v>0</v>
      </c>
      <c r="I35" s="15">
        <f t="shared" si="9"/>
        <v>1364488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1"/>
        <v>3531192</v>
      </c>
      <c r="O35" s="38">
        <f t="shared" si="2"/>
        <v>4436.1708542713568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54</v>
      </c>
      <c r="M37" s="118"/>
      <c r="N37" s="118"/>
      <c r="O37" s="43">
        <v>796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55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1397189</v>
      </c>
      <c r="E5" s="27">
        <f t="shared" si="0"/>
        <v>261087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3" si="1">SUM(D5:M5)</f>
        <v>1658276</v>
      </c>
      <c r="O5" s="33">
        <f t="shared" ref="O5:O33" si="2">(N5/O$35)</f>
        <v>2080.6474278544542</v>
      </c>
      <c r="P5" s="6"/>
    </row>
    <row r="6" spans="1:133">
      <c r="A6" s="12"/>
      <c r="B6" s="25">
        <v>311</v>
      </c>
      <c r="C6" s="20" t="s">
        <v>3</v>
      </c>
      <c r="D6" s="46">
        <v>1126642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1126642</v>
      </c>
      <c r="O6" s="47">
        <f t="shared" si="2"/>
        <v>1413.603513174404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59173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59173</v>
      </c>
      <c r="O7" s="47">
        <f t="shared" si="2"/>
        <v>74.244667503136768</v>
      </c>
      <c r="P7" s="9"/>
    </row>
    <row r="8" spans="1:133">
      <c r="A8" s="12"/>
      <c r="B8" s="25">
        <v>312.42</v>
      </c>
      <c r="C8" s="20" t="s">
        <v>46</v>
      </c>
      <c r="D8" s="46">
        <v>0</v>
      </c>
      <c r="E8" s="46">
        <v>8715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8715</v>
      </c>
      <c r="O8" s="47">
        <f t="shared" si="2"/>
        <v>10.934755332496863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193199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193199</v>
      </c>
      <c r="O9" s="47">
        <f t="shared" si="2"/>
        <v>242.40777917189462</v>
      </c>
      <c r="P9" s="9"/>
    </row>
    <row r="10" spans="1:133">
      <c r="A10" s="12"/>
      <c r="B10" s="25">
        <v>315</v>
      </c>
      <c r="C10" s="20" t="s">
        <v>13</v>
      </c>
      <c r="D10" s="46">
        <v>57317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57317</v>
      </c>
      <c r="O10" s="47">
        <f t="shared" si="2"/>
        <v>71.915934755332501</v>
      </c>
      <c r="P10" s="9"/>
    </row>
    <row r="11" spans="1:133">
      <c r="A11" s="12"/>
      <c r="B11" s="25">
        <v>316</v>
      </c>
      <c r="C11" s="20" t="s">
        <v>14</v>
      </c>
      <c r="D11" s="46">
        <v>213230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213230</v>
      </c>
      <c r="O11" s="47">
        <f t="shared" si="2"/>
        <v>267.54077791718947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SUM(D13:D13)</f>
        <v>181578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181578</v>
      </c>
      <c r="O12" s="45">
        <f t="shared" si="2"/>
        <v>227.82685069008784</v>
      </c>
      <c r="P12" s="10"/>
    </row>
    <row r="13" spans="1:133">
      <c r="A13" s="12"/>
      <c r="B13" s="25">
        <v>322</v>
      </c>
      <c r="C13" s="20" t="s">
        <v>0</v>
      </c>
      <c r="D13" s="46">
        <v>181578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181578</v>
      </c>
      <c r="O13" s="47">
        <f t="shared" si="2"/>
        <v>227.82685069008784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128204</v>
      </c>
      <c r="E14" s="32">
        <f t="shared" si="4"/>
        <v>294254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422458</v>
      </c>
      <c r="O14" s="45">
        <f t="shared" si="2"/>
        <v>530.06022584692596</v>
      </c>
      <c r="P14" s="10"/>
    </row>
    <row r="15" spans="1:133">
      <c r="A15" s="12"/>
      <c r="B15" s="25">
        <v>334.36</v>
      </c>
      <c r="C15" s="20" t="s">
        <v>17</v>
      </c>
      <c r="D15" s="46">
        <v>0</v>
      </c>
      <c r="E15" s="46">
        <v>253658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253658</v>
      </c>
      <c r="O15" s="47">
        <f t="shared" si="2"/>
        <v>318.26599749058971</v>
      </c>
      <c r="P15" s="9"/>
    </row>
    <row r="16" spans="1:133">
      <c r="A16" s="12"/>
      <c r="B16" s="25">
        <v>335.12</v>
      </c>
      <c r="C16" s="20" t="s">
        <v>18</v>
      </c>
      <c r="D16" s="46">
        <v>22236</v>
      </c>
      <c r="E16" s="46">
        <v>9096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31332</v>
      </c>
      <c r="O16" s="47">
        <f t="shared" si="2"/>
        <v>39.312421580928479</v>
      </c>
      <c r="P16" s="9"/>
    </row>
    <row r="17" spans="1:16">
      <c r="A17" s="12"/>
      <c r="B17" s="25">
        <v>335.15</v>
      </c>
      <c r="C17" s="20" t="s">
        <v>19</v>
      </c>
      <c r="D17" s="46">
        <v>1902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1902</v>
      </c>
      <c r="O17" s="47">
        <f t="shared" si="2"/>
        <v>2.386449184441656</v>
      </c>
      <c r="P17" s="9"/>
    </row>
    <row r="18" spans="1:16">
      <c r="A18" s="12"/>
      <c r="B18" s="25">
        <v>335.18</v>
      </c>
      <c r="C18" s="20" t="s">
        <v>20</v>
      </c>
      <c r="D18" s="46">
        <v>104066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104066</v>
      </c>
      <c r="O18" s="47">
        <f t="shared" si="2"/>
        <v>130.57214554579673</v>
      </c>
      <c r="P18" s="9"/>
    </row>
    <row r="19" spans="1:16">
      <c r="A19" s="12"/>
      <c r="B19" s="25">
        <v>337.4</v>
      </c>
      <c r="C19" s="20" t="s">
        <v>21</v>
      </c>
      <c r="D19" s="46">
        <v>0</v>
      </c>
      <c r="E19" s="46">
        <v>31500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31500</v>
      </c>
      <c r="O19" s="47">
        <f t="shared" si="2"/>
        <v>39.523212045169387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SUM(D21:D25)</f>
        <v>168448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1013770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1182218</v>
      </c>
      <c r="O20" s="45">
        <f t="shared" si="2"/>
        <v>1483.3350062735258</v>
      </c>
      <c r="P20" s="10"/>
    </row>
    <row r="21" spans="1:16">
      <c r="A21" s="12"/>
      <c r="B21" s="25">
        <v>343.5</v>
      </c>
      <c r="C21" s="20" t="s">
        <v>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1013770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1013770</v>
      </c>
      <c r="O21" s="47">
        <f t="shared" si="2"/>
        <v>1271.98243412798</v>
      </c>
      <c r="P21" s="9"/>
    </row>
    <row r="22" spans="1:16">
      <c r="A22" s="12"/>
      <c r="B22" s="25">
        <v>343.9</v>
      </c>
      <c r="C22" s="20" t="s">
        <v>47</v>
      </c>
      <c r="D22" s="46">
        <v>92930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92930</v>
      </c>
      <c r="O22" s="47">
        <f t="shared" si="2"/>
        <v>116.59974905897114</v>
      </c>
      <c r="P22" s="9"/>
    </row>
    <row r="23" spans="1:16">
      <c r="A23" s="12"/>
      <c r="B23" s="25">
        <v>347.2</v>
      </c>
      <c r="C23" s="20" t="s">
        <v>29</v>
      </c>
      <c r="D23" s="46">
        <v>47932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47932</v>
      </c>
      <c r="O23" s="47">
        <f t="shared" si="2"/>
        <v>60.140526976160601</v>
      </c>
      <c r="P23" s="9"/>
    </row>
    <row r="24" spans="1:16">
      <c r="A24" s="12"/>
      <c r="B24" s="25">
        <v>347.5</v>
      </c>
      <c r="C24" s="20" t="s">
        <v>30</v>
      </c>
      <c r="D24" s="46">
        <v>1170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1170</v>
      </c>
      <c r="O24" s="47">
        <f t="shared" si="2"/>
        <v>1.4680050188205771</v>
      </c>
      <c r="P24" s="9"/>
    </row>
    <row r="25" spans="1:16">
      <c r="A25" s="12"/>
      <c r="B25" s="25">
        <v>349</v>
      </c>
      <c r="C25" s="20" t="s">
        <v>1</v>
      </c>
      <c r="D25" s="46">
        <v>26416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26416</v>
      </c>
      <c r="O25" s="47">
        <f t="shared" si="2"/>
        <v>33.144291091593473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SUM(D27:D27)</f>
        <v>14115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14115</v>
      </c>
      <c r="O26" s="45">
        <f t="shared" si="2"/>
        <v>17.710163111668759</v>
      </c>
      <c r="P26" s="10"/>
    </row>
    <row r="27" spans="1:16">
      <c r="A27" s="13"/>
      <c r="B27" s="39">
        <v>351.9</v>
      </c>
      <c r="C27" s="21" t="s">
        <v>33</v>
      </c>
      <c r="D27" s="46">
        <v>14115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14115</v>
      </c>
      <c r="O27" s="47">
        <f t="shared" si="2"/>
        <v>17.710163111668759</v>
      </c>
      <c r="P27" s="9"/>
    </row>
    <row r="28" spans="1:16" ht="15.75">
      <c r="A28" s="29" t="s">
        <v>4</v>
      </c>
      <c r="B28" s="30"/>
      <c r="C28" s="31"/>
      <c r="D28" s="32">
        <f t="shared" ref="D28:M28" si="7">SUM(D29:D32)</f>
        <v>70787</v>
      </c>
      <c r="E28" s="32">
        <f t="shared" si="7"/>
        <v>3117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21776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95680</v>
      </c>
      <c r="O28" s="45">
        <f t="shared" si="2"/>
        <v>120.05018820577165</v>
      </c>
      <c r="P28" s="10"/>
    </row>
    <row r="29" spans="1:16">
      <c r="A29" s="12"/>
      <c r="B29" s="25">
        <v>361.1</v>
      </c>
      <c r="C29" s="20" t="s">
        <v>34</v>
      </c>
      <c r="D29" s="46">
        <v>20699</v>
      </c>
      <c r="E29" s="46">
        <v>3117</v>
      </c>
      <c r="F29" s="46">
        <v>0</v>
      </c>
      <c r="G29" s="46">
        <v>0</v>
      </c>
      <c r="H29" s="46">
        <v>0</v>
      </c>
      <c r="I29" s="46">
        <v>14670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38486</v>
      </c>
      <c r="O29" s="47">
        <f t="shared" si="2"/>
        <v>48.288582183186954</v>
      </c>
      <c r="P29" s="9"/>
    </row>
    <row r="30" spans="1:16">
      <c r="A30" s="12"/>
      <c r="B30" s="25">
        <v>362</v>
      </c>
      <c r="C30" s="20" t="s">
        <v>35</v>
      </c>
      <c r="D30" s="46">
        <v>17760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17760</v>
      </c>
      <c r="O30" s="47">
        <f t="shared" si="2"/>
        <v>22.283563362609787</v>
      </c>
      <c r="P30" s="9"/>
    </row>
    <row r="31" spans="1:16">
      <c r="A31" s="12"/>
      <c r="B31" s="25">
        <v>366</v>
      </c>
      <c r="C31" s="20" t="s">
        <v>48</v>
      </c>
      <c r="D31" s="46">
        <v>1000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1000</v>
      </c>
      <c r="O31" s="47">
        <f t="shared" si="2"/>
        <v>1.2547051442910917</v>
      </c>
      <c r="P31" s="9"/>
    </row>
    <row r="32" spans="1:16" ht="15.75" thickBot="1">
      <c r="A32" s="12"/>
      <c r="B32" s="25">
        <v>369.9</v>
      </c>
      <c r="C32" s="20" t="s">
        <v>36</v>
      </c>
      <c r="D32" s="46">
        <v>31328</v>
      </c>
      <c r="E32" s="46">
        <v>0</v>
      </c>
      <c r="F32" s="46">
        <v>0</v>
      </c>
      <c r="G32" s="46">
        <v>0</v>
      </c>
      <c r="H32" s="46">
        <v>0</v>
      </c>
      <c r="I32" s="46">
        <v>7106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38434</v>
      </c>
      <c r="O32" s="47">
        <f t="shared" si="2"/>
        <v>48.223337515683816</v>
      </c>
      <c r="P32" s="9"/>
    </row>
    <row r="33" spans="1:119" ht="16.5" thickBot="1">
      <c r="A33" s="14" t="s">
        <v>31</v>
      </c>
      <c r="B33" s="23"/>
      <c r="C33" s="22"/>
      <c r="D33" s="15">
        <f>SUM(D5,D12,D14,D20,D26,D28)</f>
        <v>1960321</v>
      </c>
      <c r="E33" s="15">
        <f t="shared" ref="E33:M33" si="8">SUM(E5,E12,E14,E20,E26,E28)</f>
        <v>558458</v>
      </c>
      <c r="F33" s="15">
        <f t="shared" si="8"/>
        <v>0</v>
      </c>
      <c r="G33" s="15">
        <f t="shared" si="8"/>
        <v>0</v>
      </c>
      <c r="H33" s="15">
        <f t="shared" si="8"/>
        <v>0</v>
      </c>
      <c r="I33" s="15">
        <f t="shared" si="8"/>
        <v>1035546</v>
      </c>
      <c r="J33" s="15">
        <f t="shared" si="8"/>
        <v>0</v>
      </c>
      <c r="K33" s="15">
        <f t="shared" si="8"/>
        <v>0</v>
      </c>
      <c r="L33" s="15">
        <f t="shared" si="8"/>
        <v>0</v>
      </c>
      <c r="M33" s="15">
        <f t="shared" si="8"/>
        <v>0</v>
      </c>
      <c r="N33" s="15">
        <f t="shared" si="1"/>
        <v>3554325</v>
      </c>
      <c r="O33" s="38">
        <f t="shared" si="2"/>
        <v>4459.6298619824338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8" t="s">
        <v>49</v>
      </c>
      <c r="M35" s="118"/>
      <c r="N35" s="118"/>
      <c r="O35" s="43">
        <v>797</v>
      </c>
    </row>
    <row r="36" spans="1:119">
      <c r="A36" s="119"/>
      <c r="B36" s="96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7"/>
    </row>
    <row r="37" spans="1:119" ht="15.75" customHeight="1" thickBot="1">
      <c r="A37" s="120" t="s">
        <v>55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100"/>
    </row>
  </sheetData>
  <mergeCells count="10">
    <mergeCell ref="A37:O37"/>
    <mergeCell ref="L35:N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1419694</v>
      </c>
      <c r="E5" s="27">
        <f t="shared" si="0"/>
        <v>241301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0" si="1">SUM(D5:M5)</f>
        <v>1660995</v>
      </c>
      <c r="O5" s="33">
        <f t="shared" ref="O5:O30" si="2">(N5/O$32)</f>
        <v>1933.6379511059372</v>
      </c>
      <c r="P5" s="6"/>
    </row>
    <row r="6" spans="1:133">
      <c r="A6" s="12"/>
      <c r="B6" s="25">
        <v>311</v>
      </c>
      <c r="C6" s="20" t="s">
        <v>3</v>
      </c>
      <c r="D6" s="46">
        <v>1113197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1113197</v>
      </c>
      <c r="O6" s="47">
        <f t="shared" si="2"/>
        <v>1295.9220023282887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58394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58394</v>
      </c>
      <c r="O7" s="47">
        <f t="shared" si="2"/>
        <v>67.979045401629804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182907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182907</v>
      </c>
      <c r="O8" s="47">
        <f t="shared" si="2"/>
        <v>212.930151338766</v>
      </c>
      <c r="P8" s="9"/>
    </row>
    <row r="9" spans="1:133">
      <c r="A9" s="12"/>
      <c r="B9" s="25">
        <v>315</v>
      </c>
      <c r="C9" s="20" t="s">
        <v>13</v>
      </c>
      <c r="D9" s="46">
        <v>65488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65488</v>
      </c>
      <c r="O9" s="47">
        <f t="shared" si="2"/>
        <v>76.237485448195571</v>
      </c>
      <c r="P9" s="9"/>
    </row>
    <row r="10" spans="1:133">
      <c r="A10" s="12"/>
      <c r="B10" s="25">
        <v>316</v>
      </c>
      <c r="C10" s="20" t="s">
        <v>14</v>
      </c>
      <c r="D10" s="46">
        <v>241009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241009</v>
      </c>
      <c r="O10" s="47">
        <f t="shared" si="2"/>
        <v>280.56926658905707</v>
      </c>
      <c r="P10" s="9"/>
    </row>
    <row r="11" spans="1:133" ht="15.75">
      <c r="A11" s="29" t="s">
        <v>15</v>
      </c>
      <c r="B11" s="30"/>
      <c r="C11" s="31"/>
      <c r="D11" s="32">
        <f t="shared" ref="D11:M11" si="3">SUM(D12:D12)</f>
        <v>195910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195910</v>
      </c>
      <c r="O11" s="45">
        <f t="shared" si="2"/>
        <v>228.06752037252619</v>
      </c>
      <c r="P11" s="10"/>
    </row>
    <row r="12" spans="1:133">
      <c r="A12" s="12"/>
      <c r="B12" s="25">
        <v>322</v>
      </c>
      <c r="C12" s="20" t="s">
        <v>0</v>
      </c>
      <c r="D12" s="46">
        <v>195910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195910</v>
      </c>
      <c r="O12" s="47">
        <f t="shared" si="2"/>
        <v>228.06752037252619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SUM(D14:D18)</f>
        <v>123019</v>
      </c>
      <c r="E13" s="32">
        <f t="shared" si="4"/>
        <v>676501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799520</v>
      </c>
      <c r="O13" s="45">
        <f t="shared" si="2"/>
        <v>930.75669383003492</v>
      </c>
      <c r="P13" s="10"/>
    </row>
    <row r="14" spans="1:133">
      <c r="A14" s="12"/>
      <c r="B14" s="25">
        <v>334.36</v>
      </c>
      <c r="C14" s="20" t="s">
        <v>17</v>
      </c>
      <c r="D14" s="46">
        <v>0</v>
      </c>
      <c r="E14" s="46">
        <v>630265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630265</v>
      </c>
      <c r="O14" s="47">
        <f t="shared" si="2"/>
        <v>733.7194412107101</v>
      </c>
      <c r="P14" s="9"/>
    </row>
    <row r="15" spans="1:133">
      <c r="A15" s="12"/>
      <c r="B15" s="25">
        <v>335.12</v>
      </c>
      <c r="C15" s="20" t="s">
        <v>18</v>
      </c>
      <c r="D15" s="46">
        <v>22114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22114</v>
      </c>
      <c r="O15" s="47">
        <f t="shared" si="2"/>
        <v>25.743888242142024</v>
      </c>
      <c r="P15" s="9"/>
    </row>
    <row r="16" spans="1:133">
      <c r="A16" s="12"/>
      <c r="B16" s="25">
        <v>335.15</v>
      </c>
      <c r="C16" s="20" t="s">
        <v>19</v>
      </c>
      <c r="D16" s="46">
        <v>1916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1916</v>
      </c>
      <c r="O16" s="47">
        <f t="shared" si="2"/>
        <v>2.2305005820721768</v>
      </c>
      <c r="P16" s="9"/>
    </row>
    <row r="17" spans="1:119">
      <c r="A17" s="12"/>
      <c r="B17" s="25">
        <v>335.18</v>
      </c>
      <c r="C17" s="20" t="s">
        <v>20</v>
      </c>
      <c r="D17" s="46">
        <v>98989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98989</v>
      </c>
      <c r="O17" s="47">
        <f t="shared" si="2"/>
        <v>115.23748544819557</v>
      </c>
      <c r="P17" s="9"/>
    </row>
    <row r="18" spans="1:119">
      <c r="A18" s="12"/>
      <c r="B18" s="25">
        <v>337.4</v>
      </c>
      <c r="C18" s="20" t="s">
        <v>21</v>
      </c>
      <c r="D18" s="46">
        <v>0</v>
      </c>
      <c r="E18" s="46">
        <v>46236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46236</v>
      </c>
      <c r="O18" s="47">
        <f t="shared" si="2"/>
        <v>53.825378346915016</v>
      </c>
      <c r="P18" s="9"/>
    </row>
    <row r="19" spans="1:119" ht="15.75">
      <c r="A19" s="29" t="s">
        <v>26</v>
      </c>
      <c r="B19" s="30"/>
      <c r="C19" s="31"/>
      <c r="D19" s="32">
        <f t="shared" ref="D19:M19" si="5">SUM(D20:D23)</f>
        <v>73277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1010960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1084237</v>
      </c>
      <c r="O19" s="45">
        <f t="shared" si="2"/>
        <v>1262.208381839348</v>
      </c>
      <c r="P19" s="10"/>
    </row>
    <row r="20" spans="1:119">
      <c r="A20" s="12"/>
      <c r="B20" s="25">
        <v>343.5</v>
      </c>
      <c r="C20" s="20" t="s">
        <v>28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1010960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1010960</v>
      </c>
      <c r="O20" s="47">
        <f t="shared" si="2"/>
        <v>1176.9033760186262</v>
      </c>
      <c r="P20" s="9"/>
    </row>
    <row r="21" spans="1:119">
      <c r="A21" s="12"/>
      <c r="B21" s="25">
        <v>347.2</v>
      </c>
      <c r="C21" s="20" t="s">
        <v>29</v>
      </c>
      <c r="D21" s="46">
        <v>48798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48798</v>
      </c>
      <c r="O21" s="47">
        <f t="shared" si="2"/>
        <v>56.807916181606522</v>
      </c>
      <c r="P21" s="9"/>
    </row>
    <row r="22" spans="1:119">
      <c r="A22" s="12"/>
      <c r="B22" s="25">
        <v>347.5</v>
      </c>
      <c r="C22" s="20" t="s">
        <v>30</v>
      </c>
      <c r="D22" s="46">
        <v>1025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1025</v>
      </c>
      <c r="O22" s="47">
        <f t="shared" si="2"/>
        <v>1.1932479627473807</v>
      </c>
      <c r="P22" s="9"/>
    </row>
    <row r="23" spans="1:119">
      <c r="A23" s="12"/>
      <c r="B23" s="25">
        <v>349</v>
      </c>
      <c r="C23" s="20" t="s">
        <v>1</v>
      </c>
      <c r="D23" s="46">
        <v>23454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23454</v>
      </c>
      <c r="O23" s="47">
        <f t="shared" si="2"/>
        <v>27.30384167636787</v>
      </c>
      <c r="P23" s="9"/>
    </row>
    <row r="24" spans="1:119" ht="15.75">
      <c r="A24" s="29" t="s">
        <v>27</v>
      </c>
      <c r="B24" s="30"/>
      <c r="C24" s="31"/>
      <c r="D24" s="32">
        <f t="shared" ref="D24:M24" si="6">SUM(D25:D25)</f>
        <v>6626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6626</v>
      </c>
      <c r="O24" s="45">
        <f t="shared" si="2"/>
        <v>7.713620488940629</v>
      </c>
      <c r="P24" s="10"/>
    </row>
    <row r="25" spans="1:119">
      <c r="A25" s="13"/>
      <c r="B25" s="39">
        <v>351.9</v>
      </c>
      <c r="C25" s="21" t="s">
        <v>33</v>
      </c>
      <c r="D25" s="46">
        <v>6626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6626</v>
      </c>
      <c r="O25" s="47">
        <f t="shared" si="2"/>
        <v>7.713620488940629</v>
      </c>
      <c r="P25" s="9"/>
    </row>
    <row r="26" spans="1:119" ht="15.75">
      <c r="A26" s="29" t="s">
        <v>4</v>
      </c>
      <c r="B26" s="30"/>
      <c r="C26" s="31"/>
      <c r="D26" s="32">
        <f t="shared" ref="D26:M26" si="7">SUM(D27:D29)</f>
        <v>132605</v>
      </c>
      <c r="E26" s="32">
        <f t="shared" si="7"/>
        <v>55895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20261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208761</v>
      </c>
      <c r="O26" s="45">
        <f t="shared" si="2"/>
        <v>243.02793946449358</v>
      </c>
      <c r="P26" s="10"/>
    </row>
    <row r="27" spans="1:119">
      <c r="A27" s="12"/>
      <c r="B27" s="25">
        <v>361.1</v>
      </c>
      <c r="C27" s="20" t="s">
        <v>34</v>
      </c>
      <c r="D27" s="46">
        <v>16034</v>
      </c>
      <c r="E27" s="46">
        <v>2896</v>
      </c>
      <c r="F27" s="46">
        <v>0</v>
      </c>
      <c r="G27" s="46">
        <v>0</v>
      </c>
      <c r="H27" s="46">
        <v>0</v>
      </c>
      <c r="I27" s="46">
        <v>19202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38132</v>
      </c>
      <c r="O27" s="47">
        <f t="shared" si="2"/>
        <v>44.391152502910359</v>
      </c>
      <c r="P27" s="9"/>
    </row>
    <row r="28" spans="1:119">
      <c r="A28" s="12"/>
      <c r="B28" s="25">
        <v>362</v>
      </c>
      <c r="C28" s="20" t="s">
        <v>35</v>
      </c>
      <c r="D28" s="46">
        <v>17760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17760</v>
      </c>
      <c r="O28" s="47">
        <f t="shared" si="2"/>
        <v>20.675203725261934</v>
      </c>
      <c r="P28" s="9"/>
    </row>
    <row r="29" spans="1:119" ht="15.75" thickBot="1">
      <c r="A29" s="12"/>
      <c r="B29" s="25">
        <v>369.9</v>
      </c>
      <c r="C29" s="20" t="s">
        <v>36</v>
      </c>
      <c r="D29" s="46">
        <v>98811</v>
      </c>
      <c r="E29" s="46">
        <v>52999</v>
      </c>
      <c r="F29" s="46">
        <v>0</v>
      </c>
      <c r="G29" s="46">
        <v>0</v>
      </c>
      <c r="H29" s="46">
        <v>0</v>
      </c>
      <c r="I29" s="46">
        <v>1059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152869</v>
      </c>
      <c r="O29" s="47">
        <f t="shared" si="2"/>
        <v>177.9615832363213</v>
      </c>
      <c r="P29" s="9"/>
    </row>
    <row r="30" spans="1:119" ht="16.5" thickBot="1">
      <c r="A30" s="14" t="s">
        <v>31</v>
      </c>
      <c r="B30" s="23"/>
      <c r="C30" s="22"/>
      <c r="D30" s="15">
        <f>SUM(D5,D11,D13,D19,D24,D26)</f>
        <v>1951131</v>
      </c>
      <c r="E30" s="15">
        <f t="shared" ref="E30:M30" si="8">SUM(E5,E11,E13,E19,E24,E26)</f>
        <v>973697</v>
      </c>
      <c r="F30" s="15">
        <f t="shared" si="8"/>
        <v>0</v>
      </c>
      <c r="G30" s="15">
        <f t="shared" si="8"/>
        <v>0</v>
      </c>
      <c r="H30" s="15">
        <f t="shared" si="8"/>
        <v>0</v>
      </c>
      <c r="I30" s="15">
        <f t="shared" si="8"/>
        <v>1031221</v>
      </c>
      <c r="J30" s="15">
        <f t="shared" si="8"/>
        <v>0</v>
      </c>
      <c r="K30" s="15">
        <f t="shared" si="8"/>
        <v>0</v>
      </c>
      <c r="L30" s="15">
        <f t="shared" si="8"/>
        <v>0</v>
      </c>
      <c r="M30" s="15">
        <f t="shared" si="8"/>
        <v>0</v>
      </c>
      <c r="N30" s="15">
        <f t="shared" si="1"/>
        <v>3956049</v>
      </c>
      <c r="O30" s="38">
        <f t="shared" si="2"/>
        <v>4605.4121071012805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40"/>
      <c r="B32" s="41"/>
      <c r="C32" s="41"/>
      <c r="D32" s="42"/>
      <c r="E32" s="42"/>
      <c r="F32" s="42"/>
      <c r="G32" s="42"/>
      <c r="H32" s="42"/>
      <c r="I32" s="42"/>
      <c r="J32" s="42"/>
      <c r="K32" s="42"/>
      <c r="L32" s="118" t="s">
        <v>43</v>
      </c>
      <c r="M32" s="118"/>
      <c r="N32" s="118"/>
      <c r="O32" s="43">
        <v>859</v>
      </c>
    </row>
    <row r="33" spans="1:15">
      <c r="A33" s="119"/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7"/>
    </row>
    <row r="34" spans="1:15" ht="15.75" thickBot="1">
      <c r="A34" s="120" t="s">
        <v>55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100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1376968</v>
      </c>
      <c r="E5" s="27">
        <f t="shared" si="0"/>
        <v>262854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1639822</v>
      </c>
      <c r="O5" s="33">
        <f t="shared" ref="O5:O38" si="2">(N5/O$40)</f>
        <v>1920.1662763466043</v>
      </c>
      <c r="P5" s="6"/>
    </row>
    <row r="6" spans="1:133">
      <c r="A6" s="12"/>
      <c r="B6" s="25">
        <v>311</v>
      </c>
      <c r="C6" s="20" t="s">
        <v>3</v>
      </c>
      <c r="D6" s="46">
        <v>1107651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1107651</v>
      </c>
      <c r="O6" s="47">
        <f t="shared" si="2"/>
        <v>1297.0152224824355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64433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64433</v>
      </c>
      <c r="O7" s="47">
        <f t="shared" si="2"/>
        <v>75.448477751756442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198421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198421</v>
      </c>
      <c r="O8" s="47">
        <f t="shared" si="2"/>
        <v>232.34309133489461</v>
      </c>
      <c r="P8" s="9"/>
    </row>
    <row r="9" spans="1:133">
      <c r="A9" s="12"/>
      <c r="B9" s="25">
        <v>315</v>
      </c>
      <c r="C9" s="20" t="s">
        <v>13</v>
      </c>
      <c r="D9" s="46">
        <v>64168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64168</v>
      </c>
      <c r="O9" s="47">
        <f t="shared" si="2"/>
        <v>75.138173302107731</v>
      </c>
      <c r="P9" s="9"/>
    </row>
    <row r="10" spans="1:133">
      <c r="A10" s="12"/>
      <c r="B10" s="25">
        <v>316</v>
      </c>
      <c r="C10" s="20" t="s">
        <v>14</v>
      </c>
      <c r="D10" s="46">
        <v>205149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205149</v>
      </c>
      <c r="O10" s="47">
        <f t="shared" si="2"/>
        <v>240.22131147540983</v>
      </c>
      <c r="P10" s="9"/>
    </row>
    <row r="11" spans="1:133" ht="15.75">
      <c r="A11" s="29" t="s">
        <v>62</v>
      </c>
      <c r="B11" s="30"/>
      <c r="C11" s="31"/>
      <c r="D11" s="32">
        <f t="shared" ref="D11:M11" si="3">SUM(D12:D12)</f>
        <v>187430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187430</v>
      </c>
      <c r="O11" s="45">
        <f t="shared" si="2"/>
        <v>219.47306791569088</v>
      </c>
      <c r="P11" s="10"/>
    </row>
    <row r="12" spans="1:133">
      <c r="A12" s="12"/>
      <c r="B12" s="25">
        <v>322</v>
      </c>
      <c r="C12" s="20" t="s">
        <v>0</v>
      </c>
      <c r="D12" s="46">
        <v>187430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187430</v>
      </c>
      <c r="O12" s="47">
        <f t="shared" si="2"/>
        <v>219.47306791569088</v>
      </c>
      <c r="P12" s="9"/>
    </row>
    <row r="13" spans="1:133" ht="15.75">
      <c r="A13" s="29" t="s">
        <v>16</v>
      </c>
      <c r="B13" s="30"/>
      <c r="C13" s="31"/>
      <c r="D13" s="32">
        <f t="shared" ref="D13:M13" si="4">SUM(D14:D19)</f>
        <v>449649</v>
      </c>
      <c r="E13" s="32">
        <f t="shared" si="4"/>
        <v>172319</v>
      </c>
      <c r="F13" s="32">
        <f t="shared" si="4"/>
        <v>0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621968</v>
      </c>
      <c r="O13" s="45">
        <f t="shared" si="2"/>
        <v>728.29976580796256</v>
      </c>
      <c r="P13" s="10"/>
    </row>
    <row r="14" spans="1:133">
      <c r="A14" s="12"/>
      <c r="B14" s="25">
        <v>334.36</v>
      </c>
      <c r="C14" s="20" t="s">
        <v>17</v>
      </c>
      <c r="D14" s="46">
        <v>316355</v>
      </c>
      <c r="E14" s="46">
        <v>64427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380782</v>
      </c>
      <c r="O14" s="47">
        <f t="shared" si="2"/>
        <v>445.88056206088993</v>
      </c>
      <c r="P14" s="9"/>
    </row>
    <row r="15" spans="1:133">
      <c r="A15" s="12"/>
      <c r="B15" s="25">
        <v>334.7</v>
      </c>
      <c r="C15" s="20" t="s">
        <v>63</v>
      </c>
      <c r="D15" s="46">
        <v>0</v>
      </c>
      <c r="E15" s="46">
        <v>50000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50000</v>
      </c>
      <c r="O15" s="47">
        <f t="shared" si="2"/>
        <v>58.548009367681502</v>
      </c>
      <c r="P15" s="9"/>
    </row>
    <row r="16" spans="1:133">
      <c r="A16" s="12"/>
      <c r="B16" s="25">
        <v>335.12</v>
      </c>
      <c r="C16" s="20" t="s">
        <v>18</v>
      </c>
      <c r="D16" s="46">
        <v>22834</v>
      </c>
      <c r="E16" s="46">
        <v>8522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31356</v>
      </c>
      <c r="O16" s="47">
        <f t="shared" si="2"/>
        <v>36.716627634660419</v>
      </c>
      <c r="P16" s="9"/>
    </row>
    <row r="17" spans="1:16">
      <c r="A17" s="12"/>
      <c r="B17" s="25">
        <v>335.15</v>
      </c>
      <c r="C17" s="20" t="s">
        <v>19</v>
      </c>
      <c r="D17" s="46">
        <v>1916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1916</v>
      </c>
      <c r="O17" s="47">
        <f t="shared" si="2"/>
        <v>2.2435597189695549</v>
      </c>
      <c r="P17" s="9"/>
    </row>
    <row r="18" spans="1:16">
      <c r="A18" s="12"/>
      <c r="B18" s="25">
        <v>335.18</v>
      </c>
      <c r="C18" s="20" t="s">
        <v>20</v>
      </c>
      <c r="D18" s="46">
        <v>108544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108544</v>
      </c>
      <c r="O18" s="47">
        <f t="shared" si="2"/>
        <v>127.10070257611241</v>
      </c>
      <c r="P18" s="9"/>
    </row>
    <row r="19" spans="1:16">
      <c r="A19" s="12"/>
      <c r="B19" s="25">
        <v>337.4</v>
      </c>
      <c r="C19" s="20" t="s">
        <v>21</v>
      </c>
      <c r="D19" s="46">
        <v>0</v>
      </c>
      <c r="E19" s="46">
        <v>49370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49370</v>
      </c>
      <c r="O19" s="47">
        <f t="shared" si="2"/>
        <v>57.810304449648712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SUM(D21:D24)</f>
        <v>73607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837297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910904</v>
      </c>
      <c r="O20" s="45">
        <f t="shared" si="2"/>
        <v>1066.6323185011709</v>
      </c>
      <c r="P20" s="10"/>
    </row>
    <row r="21" spans="1:16">
      <c r="A21" s="12"/>
      <c r="B21" s="25">
        <v>343.5</v>
      </c>
      <c r="C21" s="20" t="s">
        <v>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837297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837297</v>
      </c>
      <c r="O21" s="47">
        <f t="shared" si="2"/>
        <v>980.44145199063234</v>
      </c>
      <c r="P21" s="9"/>
    </row>
    <row r="22" spans="1:16">
      <c r="A22" s="12"/>
      <c r="B22" s="25">
        <v>347.2</v>
      </c>
      <c r="C22" s="20" t="s">
        <v>29</v>
      </c>
      <c r="D22" s="46">
        <v>44297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44297</v>
      </c>
      <c r="O22" s="47">
        <f t="shared" si="2"/>
        <v>51.870023419203747</v>
      </c>
      <c r="P22" s="9"/>
    </row>
    <row r="23" spans="1:16">
      <c r="A23" s="12"/>
      <c r="B23" s="25">
        <v>347.5</v>
      </c>
      <c r="C23" s="20" t="s">
        <v>30</v>
      </c>
      <c r="D23" s="46">
        <v>1273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1273</v>
      </c>
      <c r="O23" s="47">
        <f t="shared" si="2"/>
        <v>1.4906323185011709</v>
      </c>
      <c r="P23" s="9"/>
    </row>
    <row r="24" spans="1:16">
      <c r="A24" s="12"/>
      <c r="B24" s="25">
        <v>349</v>
      </c>
      <c r="C24" s="20" t="s">
        <v>1</v>
      </c>
      <c r="D24" s="46">
        <v>28037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28037</v>
      </c>
      <c r="O24" s="47">
        <f t="shared" si="2"/>
        <v>32.830210772833723</v>
      </c>
      <c r="P24" s="9"/>
    </row>
    <row r="25" spans="1:16" ht="15.75">
      <c r="A25" s="29" t="s">
        <v>27</v>
      </c>
      <c r="B25" s="30"/>
      <c r="C25" s="31"/>
      <c r="D25" s="32">
        <f t="shared" ref="D25:M25" si="7">SUM(D26:D26)</f>
        <v>12861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6"/>
        <v>12861</v>
      </c>
      <c r="O25" s="45">
        <f t="shared" si="2"/>
        <v>15.059718969555036</v>
      </c>
      <c r="P25" s="10"/>
    </row>
    <row r="26" spans="1:16">
      <c r="A26" s="13"/>
      <c r="B26" s="39">
        <v>351.9</v>
      </c>
      <c r="C26" s="21" t="s">
        <v>33</v>
      </c>
      <c r="D26" s="46">
        <v>12861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12861</v>
      </c>
      <c r="O26" s="47">
        <f t="shared" si="2"/>
        <v>15.059718969555036</v>
      </c>
      <c r="P26" s="9"/>
    </row>
    <row r="27" spans="1:16" ht="15.75">
      <c r="A27" s="29" t="s">
        <v>4</v>
      </c>
      <c r="B27" s="30"/>
      <c r="C27" s="31"/>
      <c r="D27" s="32">
        <f t="shared" ref="D27:M27" si="8">SUM(D28:D35)</f>
        <v>101700</v>
      </c>
      <c r="E27" s="32">
        <f t="shared" si="8"/>
        <v>18018</v>
      </c>
      <c r="F27" s="32">
        <f t="shared" si="8"/>
        <v>0</v>
      </c>
      <c r="G27" s="32">
        <f t="shared" si="8"/>
        <v>3751</v>
      </c>
      <c r="H27" s="32">
        <f t="shared" si="8"/>
        <v>0</v>
      </c>
      <c r="I27" s="32">
        <f t="shared" si="8"/>
        <v>71895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>SUM(D27:M27)</f>
        <v>195364</v>
      </c>
      <c r="O27" s="45">
        <f t="shared" si="2"/>
        <v>228.76346604215456</v>
      </c>
      <c r="P27" s="10"/>
    </row>
    <row r="28" spans="1:16">
      <c r="A28" s="12"/>
      <c r="B28" s="25">
        <v>361.1</v>
      </c>
      <c r="C28" s="20" t="s">
        <v>34</v>
      </c>
      <c r="D28" s="46">
        <v>26837</v>
      </c>
      <c r="E28" s="46">
        <v>11979</v>
      </c>
      <c r="F28" s="46">
        <v>0</v>
      </c>
      <c r="G28" s="46">
        <v>3751</v>
      </c>
      <c r="H28" s="46">
        <v>0</v>
      </c>
      <c r="I28" s="46">
        <v>40684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83251</v>
      </c>
      <c r="O28" s="47">
        <f t="shared" si="2"/>
        <v>97.483606557377044</v>
      </c>
      <c r="P28" s="9"/>
    </row>
    <row r="29" spans="1:16">
      <c r="A29" s="12"/>
      <c r="B29" s="25">
        <v>362</v>
      </c>
      <c r="C29" s="20" t="s">
        <v>35</v>
      </c>
      <c r="D29" s="46">
        <v>17760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9">SUM(D29:M29)</f>
        <v>17760</v>
      </c>
      <c r="O29" s="47">
        <f t="shared" si="2"/>
        <v>20.79625292740047</v>
      </c>
      <c r="P29" s="9"/>
    </row>
    <row r="30" spans="1:16">
      <c r="A30" s="12"/>
      <c r="B30" s="25">
        <v>363.11</v>
      </c>
      <c r="C30" s="20" t="s">
        <v>64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13500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13500</v>
      </c>
      <c r="O30" s="47">
        <f t="shared" si="2"/>
        <v>15.807962529274004</v>
      </c>
      <c r="P30" s="9"/>
    </row>
    <row r="31" spans="1:16">
      <c r="A31" s="12"/>
      <c r="B31" s="25">
        <v>363.22</v>
      </c>
      <c r="C31" s="20" t="s">
        <v>65</v>
      </c>
      <c r="D31" s="46">
        <v>0</v>
      </c>
      <c r="E31" s="46">
        <v>1174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1174</v>
      </c>
      <c r="O31" s="47">
        <f t="shared" si="2"/>
        <v>1.3747072599531616</v>
      </c>
      <c r="P31" s="9"/>
    </row>
    <row r="32" spans="1:16">
      <c r="A32" s="12"/>
      <c r="B32" s="25">
        <v>363.24</v>
      </c>
      <c r="C32" s="20" t="s">
        <v>66</v>
      </c>
      <c r="D32" s="46">
        <v>0</v>
      </c>
      <c r="E32" s="46">
        <v>3165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3165</v>
      </c>
      <c r="O32" s="47">
        <f t="shared" si="2"/>
        <v>3.7060889929742387</v>
      </c>
      <c r="P32" s="9"/>
    </row>
    <row r="33" spans="1:119">
      <c r="A33" s="12"/>
      <c r="B33" s="25">
        <v>363.27</v>
      </c>
      <c r="C33" s="20" t="s">
        <v>67</v>
      </c>
      <c r="D33" s="46">
        <v>0</v>
      </c>
      <c r="E33" s="46">
        <v>1700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1700</v>
      </c>
      <c r="O33" s="47">
        <f t="shared" si="2"/>
        <v>1.9906323185011709</v>
      </c>
      <c r="P33" s="9"/>
    </row>
    <row r="34" spans="1:119">
      <c r="A34" s="12"/>
      <c r="B34" s="25">
        <v>366</v>
      </c>
      <c r="C34" s="20" t="s">
        <v>48</v>
      </c>
      <c r="D34" s="46">
        <v>700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700</v>
      </c>
      <c r="O34" s="47">
        <f t="shared" si="2"/>
        <v>0.81967213114754101</v>
      </c>
      <c r="P34" s="9"/>
    </row>
    <row r="35" spans="1:119">
      <c r="A35" s="12"/>
      <c r="B35" s="25">
        <v>369.9</v>
      </c>
      <c r="C35" s="20" t="s">
        <v>36</v>
      </c>
      <c r="D35" s="46">
        <v>56403</v>
      </c>
      <c r="E35" s="46">
        <v>0</v>
      </c>
      <c r="F35" s="46">
        <v>0</v>
      </c>
      <c r="G35" s="46">
        <v>0</v>
      </c>
      <c r="H35" s="46">
        <v>0</v>
      </c>
      <c r="I35" s="46">
        <v>17711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74114</v>
      </c>
      <c r="O35" s="47">
        <f t="shared" si="2"/>
        <v>86.784543325526926</v>
      </c>
      <c r="P35" s="9"/>
    </row>
    <row r="36" spans="1:119" ht="15.75">
      <c r="A36" s="29" t="s">
        <v>52</v>
      </c>
      <c r="B36" s="30"/>
      <c r="C36" s="31"/>
      <c r="D36" s="32">
        <f t="shared" ref="D36:M36" si="10">SUM(D37:D37)</f>
        <v>235342</v>
      </c>
      <c r="E36" s="32">
        <f t="shared" si="10"/>
        <v>0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0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0</v>
      </c>
      <c r="N36" s="32">
        <f>SUM(D36:M36)</f>
        <v>235342</v>
      </c>
      <c r="O36" s="45">
        <f t="shared" si="2"/>
        <v>275.57611241217796</v>
      </c>
      <c r="P36" s="9"/>
    </row>
    <row r="37" spans="1:119" ht="15.75" thickBot="1">
      <c r="A37" s="12"/>
      <c r="B37" s="25">
        <v>381</v>
      </c>
      <c r="C37" s="20" t="s">
        <v>53</v>
      </c>
      <c r="D37" s="46">
        <v>235342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235342</v>
      </c>
      <c r="O37" s="47">
        <f t="shared" si="2"/>
        <v>275.57611241217796</v>
      </c>
      <c r="P37" s="9"/>
    </row>
    <row r="38" spans="1:119" ht="16.5" thickBot="1">
      <c r="A38" s="14" t="s">
        <v>31</v>
      </c>
      <c r="B38" s="23"/>
      <c r="C38" s="22"/>
      <c r="D38" s="15">
        <f t="shared" ref="D38:M38" si="11">SUM(D5,D11,D13,D20,D25,D27,D36)</f>
        <v>2437557</v>
      </c>
      <c r="E38" s="15">
        <f t="shared" si="11"/>
        <v>453191</v>
      </c>
      <c r="F38" s="15">
        <f t="shared" si="11"/>
        <v>0</v>
      </c>
      <c r="G38" s="15">
        <f t="shared" si="11"/>
        <v>3751</v>
      </c>
      <c r="H38" s="15">
        <f t="shared" si="11"/>
        <v>0</v>
      </c>
      <c r="I38" s="15">
        <f t="shared" si="11"/>
        <v>909192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>SUM(D38:M38)</f>
        <v>3803691</v>
      </c>
      <c r="O38" s="38">
        <f t="shared" si="2"/>
        <v>4453.9707259953166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118" t="s">
        <v>68</v>
      </c>
      <c r="M40" s="118"/>
      <c r="N40" s="118"/>
      <c r="O40" s="43">
        <v>854</v>
      </c>
    </row>
    <row r="41" spans="1:119">
      <c r="A41" s="119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120" t="s">
        <v>55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121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29"/>
      <c r="M3" s="130"/>
      <c r="N3" s="36"/>
      <c r="O3" s="37"/>
      <c r="P3" s="131" t="s">
        <v>108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109</v>
      </c>
      <c r="N4" s="35" t="s">
        <v>10</v>
      </c>
      <c r="O4" s="35" t="s">
        <v>110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111</v>
      </c>
      <c r="B5" s="26"/>
      <c r="C5" s="26"/>
      <c r="D5" s="27">
        <f t="shared" ref="D5:N5" si="0">SUM(D6:D10)</f>
        <v>2944324</v>
      </c>
      <c r="E5" s="27">
        <f t="shared" si="0"/>
        <v>101743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3046067</v>
      </c>
      <c r="P5" s="33">
        <f t="shared" ref="P5:P45" si="1">(O5/P$47)</f>
        <v>3774.5563816604708</v>
      </c>
      <c r="Q5" s="6"/>
    </row>
    <row r="6" spans="1:134">
      <c r="A6" s="12"/>
      <c r="B6" s="25">
        <v>311</v>
      </c>
      <c r="C6" s="20" t="s">
        <v>3</v>
      </c>
      <c r="D6" s="46">
        <v>2311689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2311689</v>
      </c>
      <c r="P6" s="47">
        <f t="shared" si="1"/>
        <v>2864.5464684014869</v>
      </c>
      <c r="Q6" s="9"/>
    </row>
    <row r="7" spans="1:134">
      <c r="A7" s="12"/>
      <c r="B7" s="25">
        <v>312.41000000000003</v>
      </c>
      <c r="C7" s="20" t="s">
        <v>112</v>
      </c>
      <c r="D7" s="46">
        <v>0</v>
      </c>
      <c r="E7" s="46">
        <v>75231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0" si="2">SUM(D7:N7)</f>
        <v>75231</v>
      </c>
      <c r="P7" s="47">
        <f t="shared" si="1"/>
        <v>93.223048327137548</v>
      </c>
      <c r="Q7" s="9"/>
    </row>
    <row r="8" spans="1:134">
      <c r="A8" s="12"/>
      <c r="B8" s="25">
        <v>312.43</v>
      </c>
      <c r="C8" s="20" t="s">
        <v>113</v>
      </c>
      <c r="D8" s="46">
        <v>0</v>
      </c>
      <c r="E8" s="46">
        <v>26512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26512</v>
      </c>
      <c r="P8" s="47">
        <f t="shared" si="1"/>
        <v>32.852540272614625</v>
      </c>
      <c r="Q8" s="9"/>
    </row>
    <row r="9" spans="1:134">
      <c r="A9" s="12"/>
      <c r="B9" s="25">
        <v>315.10000000000002</v>
      </c>
      <c r="C9" s="20" t="s">
        <v>115</v>
      </c>
      <c r="D9" s="46">
        <v>69312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69312</v>
      </c>
      <c r="P9" s="47">
        <f t="shared" si="1"/>
        <v>85.888475836431226</v>
      </c>
      <c r="Q9" s="9"/>
    </row>
    <row r="10" spans="1:134">
      <c r="A10" s="12"/>
      <c r="B10" s="25">
        <v>316</v>
      </c>
      <c r="C10" s="20" t="s">
        <v>71</v>
      </c>
      <c r="D10" s="46">
        <v>563323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563323</v>
      </c>
      <c r="P10" s="47">
        <f t="shared" si="1"/>
        <v>698.04584882280051</v>
      </c>
      <c r="Q10" s="9"/>
    </row>
    <row r="11" spans="1:134" ht="15.75">
      <c r="A11" s="29" t="s">
        <v>15</v>
      </c>
      <c r="B11" s="30"/>
      <c r="C11" s="31"/>
      <c r="D11" s="32">
        <f t="shared" ref="D11:N11" si="3">SUM(D12:D17)</f>
        <v>0</v>
      </c>
      <c r="E11" s="32">
        <f t="shared" si="3"/>
        <v>570548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98626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>SUM(D11:N11)</f>
        <v>669174</v>
      </c>
      <c r="P11" s="45">
        <f t="shared" si="1"/>
        <v>829.21189591078064</v>
      </c>
      <c r="Q11" s="10"/>
    </row>
    <row r="12" spans="1:134">
      <c r="A12" s="12"/>
      <c r="B12" s="25">
        <v>322</v>
      </c>
      <c r="C12" s="20" t="s">
        <v>116</v>
      </c>
      <c r="D12" s="46">
        <v>0</v>
      </c>
      <c r="E12" s="46">
        <v>557706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>SUM(D12:N12)</f>
        <v>557706</v>
      </c>
      <c r="P12" s="47">
        <f t="shared" si="1"/>
        <v>691.08550185873605</v>
      </c>
      <c r="Q12" s="9"/>
    </row>
    <row r="13" spans="1:134">
      <c r="A13" s="12"/>
      <c r="B13" s="25">
        <v>324.11</v>
      </c>
      <c r="C13" s="20" t="s">
        <v>57</v>
      </c>
      <c r="D13" s="46">
        <v>0</v>
      </c>
      <c r="E13" s="46">
        <v>470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ref="O13:O17" si="4">SUM(D13:N13)</f>
        <v>470</v>
      </c>
      <c r="P13" s="47">
        <f t="shared" si="1"/>
        <v>0.58240396530359351</v>
      </c>
      <c r="Q13" s="9"/>
    </row>
    <row r="14" spans="1:134">
      <c r="A14" s="12"/>
      <c r="B14" s="25">
        <v>324.31</v>
      </c>
      <c r="C14" s="20" t="s">
        <v>58</v>
      </c>
      <c r="D14" s="46">
        <v>0</v>
      </c>
      <c r="E14" s="46">
        <v>1266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1266</v>
      </c>
      <c r="P14" s="47">
        <f t="shared" si="1"/>
        <v>1.5687732342007434</v>
      </c>
      <c r="Q14" s="9"/>
    </row>
    <row r="15" spans="1:134">
      <c r="A15" s="12"/>
      <c r="B15" s="25">
        <v>324.61</v>
      </c>
      <c r="C15" s="20" t="s">
        <v>59</v>
      </c>
      <c r="D15" s="46">
        <v>0</v>
      </c>
      <c r="E15" s="46">
        <v>680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680</v>
      </c>
      <c r="P15" s="47">
        <f t="shared" si="1"/>
        <v>0.84262701363073111</v>
      </c>
      <c r="Q15" s="9"/>
    </row>
    <row r="16" spans="1:134">
      <c r="A16" s="12"/>
      <c r="B16" s="25">
        <v>324.91000000000003</v>
      </c>
      <c r="C16" s="20" t="s">
        <v>98</v>
      </c>
      <c r="D16" s="46">
        <v>0</v>
      </c>
      <c r="E16" s="46">
        <v>10426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10426</v>
      </c>
      <c r="P16" s="47">
        <f t="shared" si="1"/>
        <v>12.919454770755886</v>
      </c>
      <c r="Q16" s="9"/>
    </row>
    <row r="17" spans="1:17">
      <c r="A17" s="12"/>
      <c r="B17" s="25">
        <v>329.5</v>
      </c>
      <c r="C17" s="20" t="s">
        <v>122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98626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98626</v>
      </c>
      <c r="P17" s="47">
        <f t="shared" si="1"/>
        <v>122.21313506815366</v>
      </c>
      <c r="Q17" s="9"/>
    </row>
    <row r="18" spans="1:17" ht="15.75">
      <c r="A18" s="29" t="s">
        <v>117</v>
      </c>
      <c r="B18" s="30"/>
      <c r="C18" s="31"/>
      <c r="D18" s="32">
        <f t="shared" ref="D18:N18" si="5">SUM(D19:D29)</f>
        <v>273965</v>
      </c>
      <c r="E18" s="32">
        <f t="shared" si="5"/>
        <v>22113</v>
      </c>
      <c r="F18" s="32">
        <f t="shared" si="5"/>
        <v>0</v>
      </c>
      <c r="G18" s="32">
        <f t="shared" si="5"/>
        <v>625554</v>
      </c>
      <c r="H18" s="32">
        <f t="shared" si="5"/>
        <v>0</v>
      </c>
      <c r="I18" s="32">
        <f t="shared" si="5"/>
        <v>32836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32">
        <f t="shared" si="5"/>
        <v>0</v>
      </c>
      <c r="O18" s="44">
        <f>SUM(D18:N18)</f>
        <v>954468</v>
      </c>
      <c r="P18" s="45">
        <f t="shared" si="1"/>
        <v>1182.7360594795539</v>
      </c>
      <c r="Q18" s="10"/>
    </row>
    <row r="19" spans="1:17">
      <c r="A19" s="12"/>
      <c r="B19" s="25">
        <v>331.51</v>
      </c>
      <c r="C19" s="20" t="s">
        <v>123</v>
      </c>
      <c r="D19" s="46">
        <v>0</v>
      </c>
      <c r="E19" s="46">
        <v>0</v>
      </c>
      <c r="F19" s="46">
        <v>0</v>
      </c>
      <c r="G19" s="46">
        <v>201093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5" si="6">SUM(D19:N19)</f>
        <v>201093</v>
      </c>
      <c r="P19" s="47">
        <f t="shared" si="1"/>
        <v>249.18587360594796</v>
      </c>
      <c r="Q19" s="9"/>
    </row>
    <row r="20" spans="1:17">
      <c r="A20" s="12"/>
      <c r="B20" s="25">
        <v>334.2</v>
      </c>
      <c r="C20" s="20" t="s">
        <v>124</v>
      </c>
      <c r="D20" s="46">
        <v>1100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1100</v>
      </c>
      <c r="P20" s="47">
        <f t="shared" si="1"/>
        <v>1.3630731102850062</v>
      </c>
      <c r="Q20" s="9"/>
    </row>
    <row r="21" spans="1:17">
      <c r="A21" s="12"/>
      <c r="B21" s="25">
        <v>334.35</v>
      </c>
      <c r="C21" s="20" t="s">
        <v>89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28836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28836</v>
      </c>
      <c r="P21" s="47">
        <f t="shared" si="1"/>
        <v>35.732342007434944</v>
      </c>
      <c r="Q21" s="9"/>
    </row>
    <row r="22" spans="1:17">
      <c r="A22" s="12"/>
      <c r="B22" s="25">
        <v>334.36</v>
      </c>
      <c r="C22" s="20" t="s">
        <v>17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4000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4000</v>
      </c>
      <c r="P22" s="47">
        <f t="shared" si="1"/>
        <v>4.9566294919454768</v>
      </c>
      <c r="Q22" s="9"/>
    </row>
    <row r="23" spans="1:17">
      <c r="A23" s="12"/>
      <c r="B23" s="25">
        <v>335.125</v>
      </c>
      <c r="C23" s="20" t="s">
        <v>118</v>
      </c>
      <c r="D23" s="46">
        <v>42993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42993</v>
      </c>
      <c r="P23" s="47">
        <f t="shared" si="1"/>
        <v>53.275092936802977</v>
      </c>
      <c r="Q23" s="9"/>
    </row>
    <row r="24" spans="1:17">
      <c r="A24" s="12"/>
      <c r="B24" s="25">
        <v>335.15</v>
      </c>
      <c r="C24" s="20" t="s">
        <v>74</v>
      </c>
      <c r="D24" s="46">
        <v>1381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1381</v>
      </c>
      <c r="P24" s="47">
        <f t="shared" si="1"/>
        <v>1.711276332094176</v>
      </c>
      <c r="Q24" s="9"/>
    </row>
    <row r="25" spans="1:17">
      <c r="A25" s="12"/>
      <c r="B25" s="25">
        <v>335.18</v>
      </c>
      <c r="C25" s="20" t="s">
        <v>119</v>
      </c>
      <c r="D25" s="46">
        <v>219711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219711</v>
      </c>
      <c r="P25" s="47">
        <f t="shared" si="1"/>
        <v>272.25650557620816</v>
      </c>
      <c r="Q25" s="9"/>
    </row>
    <row r="26" spans="1:17">
      <c r="A26" s="12"/>
      <c r="B26" s="25">
        <v>335.48</v>
      </c>
      <c r="C26" s="20" t="s">
        <v>125</v>
      </c>
      <c r="D26" s="46">
        <v>0</v>
      </c>
      <c r="E26" s="46">
        <v>10958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29" si="7">SUM(D26:N26)</f>
        <v>10958</v>
      </c>
      <c r="P26" s="47">
        <f t="shared" si="1"/>
        <v>13.578686493184634</v>
      </c>
      <c r="Q26" s="9"/>
    </row>
    <row r="27" spans="1:17">
      <c r="A27" s="12"/>
      <c r="B27" s="25">
        <v>335.9</v>
      </c>
      <c r="C27" s="20" t="s">
        <v>126</v>
      </c>
      <c r="D27" s="46">
        <v>0</v>
      </c>
      <c r="E27" s="46">
        <v>0</v>
      </c>
      <c r="F27" s="46">
        <v>0</v>
      </c>
      <c r="G27" s="46">
        <v>424461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424461</v>
      </c>
      <c r="P27" s="47">
        <f t="shared" si="1"/>
        <v>525.97397769516726</v>
      </c>
      <c r="Q27" s="9"/>
    </row>
    <row r="28" spans="1:17">
      <c r="A28" s="12"/>
      <c r="B28" s="25">
        <v>337.4</v>
      </c>
      <c r="C28" s="20" t="s">
        <v>21</v>
      </c>
      <c r="D28" s="46">
        <v>0</v>
      </c>
      <c r="E28" s="46">
        <v>11155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11155</v>
      </c>
      <c r="P28" s="47">
        <f t="shared" si="1"/>
        <v>13.82280049566295</v>
      </c>
      <c r="Q28" s="9"/>
    </row>
    <row r="29" spans="1:17">
      <c r="A29" s="12"/>
      <c r="B29" s="25">
        <v>337.9</v>
      </c>
      <c r="C29" s="20" t="s">
        <v>127</v>
      </c>
      <c r="D29" s="46">
        <v>8780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8780</v>
      </c>
      <c r="P29" s="47">
        <f t="shared" si="1"/>
        <v>10.879801734820322</v>
      </c>
      <c r="Q29" s="9"/>
    </row>
    <row r="30" spans="1:17" ht="15.75">
      <c r="A30" s="29" t="s">
        <v>26</v>
      </c>
      <c r="B30" s="30"/>
      <c r="C30" s="31"/>
      <c r="D30" s="32">
        <f t="shared" ref="D30:N30" si="8">SUM(D31:D32)</f>
        <v>80065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1262818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8"/>
        <v>0</v>
      </c>
      <c r="O30" s="32">
        <f>SUM(D30:N30)</f>
        <v>1342883</v>
      </c>
      <c r="P30" s="45">
        <f t="shared" si="1"/>
        <v>1664.0433705080545</v>
      </c>
      <c r="Q30" s="10"/>
    </row>
    <row r="31" spans="1:17">
      <c r="A31" s="12"/>
      <c r="B31" s="25">
        <v>343.5</v>
      </c>
      <c r="C31" s="20" t="s">
        <v>28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1262818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9">SUM(D31:N31)</f>
        <v>1262818</v>
      </c>
      <c r="P31" s="47">
        <f t="shared" si="1"/>
        <v>1564.8302354399009</v>
      </c>
      <c r="Q31" s="9"/>
    </row>
    <row r="32" spans="1:17">
      <c r="A32" s="12"/>
      <c r="B32" s="25">
        <v>344.5</v>
      </c>
      <c r="C32" s="20" t="s">
        <v>128</v>
      </c>
      <c r="D32" s="46">
        <v>80065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80065</v>
      </c>
      <c r="P32" s="47">
        <f t="shared" si="1"/>
        <v>99.213135068153662</v>
      </c>
      <c r="Q32" s="9"/>
    </row>
    <row r="33" spans="1:120" ht="15.75">
      <c r="A33" s="29" t="s">
        <v>27</v>
      </c>
      <c r="B33" s="30"/>
      <c r="C33" s="31"/>
      <c r="D33" s="32">
        <f t="shared" ref="D33:N33" si="10">SUM(D34:D34)</f>
        <v>43097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>SUM(D33:N33)</f>
        <v>43097</v>
      </c>
      <c r="P33" s="45">
        <f t="shared" si="1"/>
        <v>53.403965303593559</v>
      </c>
      <c r="Q33" s="10"/>
    </row>
    <row r="34" spans="1:120">
      <c r="A34" s="13"/>
      <c r="B34" s="39">
        <v>354</v>
      </c>
      <c r="C34" s="21" t="s">
        <v>86</v>
      </c>
      <c r="D34" s="46">
        <v>43097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" si="11">SUM(D34:N34)</f>
        <v>43097</v>
      </c>
      <c r="P34" s="47">
        <f t="shared" si="1"/>
        <v>53.403965303593559</v>
      </c>
      <c r="Q34" s="9"/>
    </row>
    <row r="35" spans="1:120" ht="15.75">
      <c r="A35" s="29" t="s">
        <v>4</v>
      </c>
      <c r="B35" s="30"/>
      <c r="C35" s="31"/>
      <c r="D35" s="32">
        <f t="shared" ref="D35:N35" si="12">SUM(D36:D41)</f>
        <v>214338</v>
      </c>
      <c r="E35" s="32">
        <f t="shared" si="12"/>
        <v>4449</v>
      </c>
      <c r="F35" s="32">
        <f t="shared" si="12"/>
        <v>0</v>
      </c>
      <c r="G35" s="32">
        <f t="shared" si="12"/>
        <v>1879</v>
      </c>
      <c r="H35" s="32">
        <f t="shared" si="12"/>
        <v>0</v>
      </c>
      <c r="I35" s="32">
        <f t="shared" si="12"/>
        <v>49356</v>
      </c>
      <c r="J35" s="32">
        <f t="shared" si="12"/>
        <v>0</v>
      </c>
      <c r="K35" s="32">
        <f t="shared" si="12"/>
        <v>0</v>
      </c>
      <c r="L35" s="32">
        <f t="shared" si="12"/>
        <v>0</v>
      </c>
      <c r="M35" s="32">
        <f t="shared" si="12"/>
        <v>0</v>
      </c>
      <c r="N35" s="32">
        <f t="shared" si="12"/>
        <v>0</v>
      </c>
      <c r="O35" s="32">
        <f>SUM(D35:N35)</f>
        <v>270022</v>
      </c>
      <c r="P35" s="45">
        <f t="shared" si="1"/>
        <v>334.59975216852541</v>
      </c>
      <c r="Q35" s="10"/>
    </row>
    <row r="36" spans="1:120">
      <c r="A36" s="12"/>
      <c r="B36" s="25">
        <v>361.1</v>
      </c>
      <c r="C36" s="20" t="s">
        <v>34</v>
      </c>
      <c r="D36" s="46">
        <v>2087</v>
      </c>
      <c r="E36" s="46">
        <v>1247</v>
      </c>
      <c r="F36" s="46">
        <v>0</v>
      </c>
      <c r="G36" s="46">
        <v>1879</v>
      </c>
      <c r="H36" s="46">
        <v>0</v>
      </c>
      <c r="I36" s="46">
        <v>49306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54519</v>
      </c>
      <c r="P36" s="47">
        <f t="shared" si="1"/>
        <v>67.557620817843869</v>
      </c>
      <c r="Q36" s="9"/>
    </row>
    <row r="37" spans="1:120">
      <c r="A37" s="12"/>
      <c r="B37" s="25">
        <v>362</v>
      </c>
      <c r="C37" s="20" t="s">
        <v>35</v>
      </c>
      <c r="D37" s="46">
        <v>37200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4" si="13">SUM(D37:N37)</f>
        <v>37200</v>
      </c>
      <c r="P37" s="47">
        <f t="shared" si="1"/>
        <v>46.096654275092938</v>
      </c>
      <c r="Q37" s="9"/>
    </row>
    <row r="38" spans="1:120">
      <c r="A38" s="12"/>
      <c r="B38" s="25">
        <v>364</v>
      </c>
      <c r="C38" s="20" t="s">
        <v>129</v>
      </c>
      <c r="D38" s="46">
        <v>7900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3"/>
        <v>7900</v>
      </c>
      <c r="P38" s="47">
        <f t="shared" si="1"/>
        <v>9.7893432465923169</v>
      </c>
      <c r="Q38" s="9"/>
    </row>
    <row r="39" spans="1:120">
      <c r="A39" s="12"/>
      <c r="B39" s="25">
        <v>366</v>
      </c>
      <c r="C39" s="20" t="s">
        <v>48</v>
      </c>
      <c r="D39" s="46">
        <v>23168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3"/>
        <v>23168</v>
      </c>
      <c r="P39" s="47">
        <f t="shared" si="1"/>
        <v>28.708798017348204</v>
      </c>
      <c r="Q39" s="9"/>
    </row>
    <row r="40" spans="1:120">
      <c r="A40" s="12"/>
      <c r="B40" s="25">
        <v>369.3</v>
      </c>
      <c r="C40" s="20" t="s">
        <v>95</v>
      </c>
      <c r="D40" s="46">
        <v>131996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131996</v>
      </c>
      <c r="P40" s="47">
        <f t="shared" si="1"/>
        <v>163.56381660470879</v>
      </c>
      <c r="Q40" s="9"/>
    </row>
    <row r="41" spans="1:120">
      <c r="A41" s="12"/>
      <c r="B41" s="25">
        <v>369.9</v>
      </c>
      <c r="C41" s="20" t="s">
        <v>36</v>
      </c>
      <c r="D41" s="46">
        <v>11987</v>
      </c>
      <c r="E41" s="46">
        <v>3202</v>
      </c>
      <c r="F41" s="46">
        <v>0</v>
      </c>
      <c r="G41" s="46">
        <v>0</v>
      </c>
      <c r="H41" s="46">
        <v>0</v>
      </c>
      <c r="I41" s="46">
        <v>50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15239</v>
      </c>
      <c r="P41" s="47">
        <f t="shared" si="1"/>
        <v>18.88351920693928</v>
      </c>
      <c r="Q41" s="9"/>
    </row>
    <row r="42" spans="1:120" ht="15.75">
      <c r="A42" s="29" t="s">
        <v>52</v>
      </c>
      <c r="B42" s="30"/>
      <c r="C42" s="31"/>
      <c r="D42" s="32">
        <f t="shared" ref="D42:N42" si="14">SUM(D43:D44)</f>
        <v>108353</v>
      </c>
      <c r="E42" s="32">
        <f t="shared" si="14"/>
        <v>0</v>
      </c>
      <c r="F42" s="32">
        <f t="shared" si="14"/>
        <v>0</v>
      </c>
      <c r="G42" s="32">
        <f t="shared" si="14"/>
        <v>672433</v>
      </c>
      <c r="H42" s="32">
        <f t="shared" si="14"/>
        <v>0</v>
      </c>
      <c r="I42" s="32">
        <f t="shared" si="14"/>
        <v>0</v>
      </c>
      <c r="J42" s="32">
        <f t="shared" si="14"/>
        <v>0</v>
      </c>
      <c r="K42" s="32">
        <f t="shared" si="14"/>
        <v>0</v>
      </c>
      <c r="L42" s="32">
        <f t="shared" si="14"/>
        <v>0</v>
      </c>
      <c r="M42" s="32">
        <f t="shared" si="14"/>
        <v>0</v>
      </c>
      <c r="N42" s="32">
        <f t="shared" si="14"/>
        <v>0</v>
      </c>
      <c r="O42" s="32">
        <f t="shared" si="13"/>
        <v>780786</v>
      </c>
      <c r="P42" s="45">
        <f t="shared" si="1"/>
        <v>967.51672862453529</v>
      </c>
      <c r="Q42" s="9"/>
    </row>
    <row r="43" spans="1:120">
      <c r="A43" s="12"/>
      <c r="B43" s="25">
        <v>381</v>
      </c>
      <c r="C43" s="20" t="s">
        <v>53</v>
      </c>
      <c r="D43" s="46">
        <v>80000</v>
      </c>
      <c r="E43" s="46">
        <v>0</v>
      </c>
      <c r="F43" s="46">
        <v>0</v>
      </c>
      <c r="G43" s="46">
        <v>672433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3"/>
        <v>752433</v>
      </c>
      <c r="P43" s="47">
        <f t="shared" si="1"/>
        <v>932.38289962825274</v>
      </c>
      <c r="Q43" s="9"/>
    </row>
    <row r="44" spans="1:120" ht="15.75" thickBot="1">
      <c r="A44" s="12"/>
      <c r="B44" s="25">
        <v>382</v>
      </c>
      <c r="C44" s="20" t="s">
        <v>130</v>
      </c>
      <c r="D44" s="46">
        <v>28353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28353</v>
      </c>
      <c r="P44" s="47">
        <f t="shared" si="1"/>
        <v>35.133828996282531</v>
      </c>
      <c r="Q44" s="9"/>
    </row>
    <row r="45" spans="1:120" ht="16.5" thickBot="1">
      <c r="A45" s="14" t="s">
        <v>31</v>
      </c>
      <c r="B45" s="23"/>
      <c r="C45" s="22"/>
      <c r="D45" s="15">
        <f t="shared" ref="D45:N45" si="15">SUM(D5,D11,D18,D30,D33,D35,D42)</f>
        <v>3664142</v>
      </c>
      <c r="E45" s="15">
        <f t="shared" si="15"/>
        <v>698853</v>
      </c>
      <c r="F45" s="15">
        <f t="shared" si="15"/>
        <v>0</v>
      </c>
      <c r="G45" s="15">
        <f t="shared" si="15"/>
        <v>1299866</v>
      </c>
      <c r="H45" s="15">
        <f t="shared" si="15"/>
        <v>0</v>
      </c>
      <c r="I45" s="15">
        <f t="shared" si="15"/>
        <v>1443636</v>
      </c>
      <c r="J45" s="15">
        <f t="shared" si="15"/>
        <v>0</v>
      </c>
      <c r="K45" s="15">
        <f t="shared" si="15"/>
        <v>0</v>
      </c>
      <c r="L45" s="15">
        <f t="shared" si="15"/>
        <v>0</v>
      </c>
      <c r="M45" s="15">
        <f t="shared" si="15"/>
        <v>0</v>
      </c>
      <c r="N45" s="15">
        <f t="shared" si="15"/>
        <v>0</v>
      </c>
      <c r="O45" s="15">
        <f>SUM(D45:N45)</f>
        <v>7106497</v>
      </c>
      <c r="P45" s="38">
        <f t="shared" si="1"/>
        <v>8806.0681536555148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2"/>
      <c r="M47" s="118" t="s">
        <v>131</v>
      </c>
      <c r="N47" s="118"/>
      <c r="O47" s="118"/>
      <c r="P47" s="43">
        <v>807</v>
      </c>
    </row>
    <row r="48" spans="1:120">
      <c r="A48" s="119"/>
      <c r="B48" s="96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7"/>
    </row>
    <row r="49" spans="1:16" ht="15.75" customHeight="1" thickBot="1">
      <c r="A49" s="120" t="s">
        <v>55</v>
      </c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100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105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29"/>
      <c r="M3" s="130"/>
      <c r="N3" s="36"/>
      <c r="O3" s="37"/>
      <c r="P3" s="131" t="s">
        <v>108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109</v>
      </c>
      <c r="N4" s="35" t="s">
        <v>10</v>
      </c>
      <c r="O4" s="35" t="s">
        <v>110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111</v>
      </c>
      <c r="B5" s="26"/>
      <c r="C5" s="26"/>
      <c r="D5" s="27">
        <f t="shared" ref="D5:N5" si="0">SUM(D6:D10)</f>
        <v>1936368</v>
      </c>
      <c r="E5" s="27">
        <f t="shared" si="0"/>
        <v>100213</v>
      </c>
      <c r="F5" s="27">
        <f t="shared" si="0"/>
        <v>0</v>
      </c>
      <c r="G5" s="27">
        <f t="shared" si="0"/>
        <v>337669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37" si="1">SUM(D5:N5)</f>
        <v>2374250</v>
      </c>
      <c r="P5" s="33">
        <f t="shared" ref="P5:P37" si="2">(O5/P$39)</f>
        <v>2994.0100882723832</v>
      </c>
      <c r="Q5" s="6"/>
    </row>
    <row r="6" spans="1:134">
      <c r="A6" s="12"/>
      <c r="B6" s="25">
        <v>311</v>
      </c>
      <c r="C6" s="20" t="s">
        <v>3</v>
      </c>
      <c r="D6" s="46">
        <v>1875834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1875834</v>
      </c>
      <c r="P6" s="47">
        <f t="shared" si="2"/>
        <v>2365.4905422446404</v>
      </c>
      <c r="Q6" s="9"/>
    </row>
    <row r="7" spans="1:134">
      <c r="A7" s="12"/>
      <c r="B7" s="25">
        <v>312.41000000000003</v>
      </c>
      <c r="C7" s="20" t="s">
        <v>112</v>
      </c>
      <c r="D7" s="46">
        <v>0</v>
      </c>
      <c r="E7" s="46">
        <v>76858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76858</v>
      </c>
      <c r="P7" s="47">
        <f t="shared" si="2"/>
        <v>96.920554854981091</v>
      </c>
      <c r="Q7" s="9"/>
    </row>
    <row r="8" spans="1:134">
      <c r="A8" s="12"/>
      <c r="B8" s="25">
        <v>312.43</v>
      </c>
      <c r="C8" s="20" t="s">
        <v>113</v>
      </c>
      <c r="D8" s="46">
        <v>0</v>
      </c>
      <c r="E8" s="46">
        <v>23355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23355</v>
      </c>
      <c r="P8" s="47">
        <f t="shared" si="2"/>
        <v>29.451450189155107</v>
      </c>
      <c r="Q8" s="9"/>
    </row>
    <row r="9" spans="1:134">
      <c r="A9" s="12"/>
      <c r="B9" s="25">
        <v>312.63</v>
      </c>
      <c r="C9" s="20" t="s">
        <v>114</v>
      </c>
      <c r="D9" s="46">
        <v>0</v>
      </c>
      <c r="E9" s="46">
        <v>0</v>
      </c>
      <c r="F9" s="46">
        <v>0</v>
      </c>
      <c r="G9" s="46">
        <v>337669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337669</v>
      </c>
      <c r="P9" s="47">
        <f t="shared" si="2"/>
        <v>425.81210592686</v>
      </c>
      <c r="Q9" s="9"/>
    </row>
    <row r="10" spans="1:134">
      <c r="A10" s="12"/>
      <c r="B10" s="25">
        <v>315.10000000000002</v>
      </c>
      <c r="C10" s="20" t="s">
        <v>115</v>
      </c>
      <c r="D10" s="46">
        <v>60534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60534</v>
      </c>
      <c r="P10" s="47">
        <f t="shared" si="2"/>
        <v>76.335435056746533</v>
      </c>
      <c r="Q10" s="9"/>
    </row>
    <row r="11" spans="1:134" ht="15.75">
      <c r="A11" s="29" t="s">
        <v>15</v>
      </c>
      <c r="B11" s="30"/>
      <c r="C11" s="31"/>
      <c r="D11" s="32">
        <f t="shared" ref="D11:N11" si="3">SUM(D12:D16)</f>
        <v>441881</v>
      </c>
      <c r="E11" s="32">
        <f t="shared" si="3"/>
        <v>6416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32">
        <f t="shared" si="3"/>
        <v>0</v>
      </c>
      <c r="O11" s="44">
        <f t="shared" si="1"/>
        <v>448297</v>
      </c>
      <c r="P11" s="45">
        <f t="shared" si="2"/>
        <v>565.31778058007569</v>
      </c>
      <c r="Q11" s="10"/>
    </row>
    <row r="12" spans="1:134">
      <c r="A12" s="12"/>
      <c r="B12" s="25">
        <v>322</v>
      </c>
      <c r="C12" s="20" t="s">
        <v>116</v>
      </c>
      <c r="D12" s="46">
        <v>441881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441881</v>
      </c>
      <c r="P12" s="47">
        <f t="shared" si="2"/>
        <v>557.22698612862553</v>
      </c>
      <c r="Q12" s="9"/>
    </row>
    <row r="13" spans="1:134">
      <c r="A13" s="12"/>
      <c r="B13" s="25">
        <v>324.11</v>
      </c>
      <c r="C13" s="20" t="s">
        <v>57</v>
      </c>
      <c r="D13" s="46">
        <v>0</v>
      </c>
      <c r="E13" s="46">
        <v>470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470</v>
      </c>
      <c r="P13" s="47">
        <f t="shared" si="2"/>
        <v>0.59268600252206805</v>
      </c>
      <c r="Q13" s="9"/>
    </row>
    <row r="14" spans="1:134">
      <c r="A14" s="12"/>
      <c r="B14" s="25">
        <v>324.31</v>
      </c>
      <c r="C14" s="20" t="s">
        <v>58</v>
      </c>
      <c r="D14" s="46">
        <v>0</v>
      </c>
      <c r="E14" s="46">
        <v>1266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1266</v>
      </c>
      <c r="P14" s="47">
        <f t="shared" si="2"/>
        <v>1.5964691046658259</v>
      </c>
      <c r="Q14" s="9"/>
    </row>
    <row r="15" spans="1:134">
      <c r="A15" s="12"/>
      <c r="B15" s="25">
        <v>324.61</v>
      </c>
      <c r="C15" s="20" t="s">
        <v>59</v>
      </c>
      <c r="D15" s="46">
        <v>0</v>
      </c>
      <c r="E15" s="46">
        <v>680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680</v>
      </c>
      <c r="P15" s="47">
        <f t="shared" si="2"/>
        <v>0.85750315258511978</v>
      </c>
      <c r="Q15" s="9"/>
    </row>
    <row r="16" spans="1:134">
      <c r="A16" s="12"/>
      <c r="B16" s="25">
        <v>324.91000000000003</v>
      </c>
      <c r="C16" s="20" t="s">
        <v>98</v>
      </c>
      <c r="D16" s="46">
        <v>0</v>
      </c>
      <c r="E16" s="46">
        <v>4000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4000</v>
      </c>
      <c r="P16" s="47">
        <f t="shared" si="2"/>
        <v>5.0441361916771754</v>
      </c>
      <c r="Q16" s="9"/>
    </row>
    <row r="17" spans="1:17" ht="15.75">
      <c r="A17" s="29" t="s">
        <v>117</v>
      </c>
      <c r="B17" s="30"/>
      <c r="C17" s="31"/>
      <c r="D17" s="32">
        <f t="shared" ref="D17:N17" si="4">SUM(D18:D22)</f>
        <v>1273155</v>
      </c>
      <c r="E17" s="32">
        <f t="shared" si="4"/>
        <v>17586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105928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 t="shared" si="1"/>
        <v>1396669</v>
      </c>
      <c r="P17" s="45">
        <f t="shared" si="2"/>
        <v>1761.2471626733923</v>
      </c>
      <c r="Q17" s="10"/>
    </row>
    <row r="18" spans="1:17">
      <c r="A18" s="12"/>
      <c r="B18" s="25">
        <v>331.62</v>
      </c>
      <c r="C18" s="20" t="s">
        <v>99</v>
      </c>
      <c r="D18" s="46">
        <v>816722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816722</v>
      </c>
      <c r="P18" s="47">
        <f t="shared" si="2"/>
        <v>1029.9142496847414</v>
      </c>
      <c r="Q18" s="9"/>
    </row>
    <row r="19" spans="1:17">
      <c r="A19" s="12"/>
      <c r="B19" s="25">
        <v>334.35</v>
      </c>
      <c r="C19" s="20" t="s">
        <v>89</v>
      </c>
      <c r="D19" s="46">
        <v>245973</v>
      </c>
      <c r="E19" s="46">
        <v>0</v>
      </c>
      <c r="F19" s="46">
        <v>0</v>
      </c>
      <c r="G19" s="46">
        <v>0</v>
      </c>
      <c r="H19" s="46">
        <v>0</v>
      </c>
      <c r="I19" s="46">
        <v>105928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351901</v>
      </c>
      <c r="P19" s="47">
        <f t="shared" si="2"/>
        <v>443.7591424968474</v>
      </c>
      <c r="Q19" s="9"/>
    </row>
    <row r="20" spans="1:17">
      <c r="A20" s="12"/>
      <c r="B20" s="25">
        <v>335.125</v>
      </c>
      <c r="C20" s="20" t="s">
        <v>118</v>
      </c>
      <c r="D20" s="46">
        <v>30530</v>
      </c>
      <c r="E20" s="46">
        <v>17586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48116</v>
      </c>
      <c r="P20" s="47">
        <f t="shared" si="2"/>
        <v>60.675914249684745</v>
      </c>
      <c r="Q20" s="9"/>
    </row>
    <row r="21" spans="1:17">
      <c r="A21" s="12"/>
      <c r="B21" s="25">
        <v>335.15</v>
      </c>
      <c r="C21" s="20" t="s">
        <v>74</v>
      </c>
      <c r="D21" s="46">
        <v>1356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1356</v>
      </c>
      <c r="P21" s="47">
        <f t="shared" si="2"/>
        <v>1.7099621689785625</v>
      </c>
      <c r="Q21" s="9"/>
    </row>
    <row r="22" spans="1:17">
      <c r="A22" s="12"/>
      <c r="B22" s="25">
        <v>335.18</v>
      </c>
      <c r="C22" s="20" t="s">
        <v>119</v>
      </c>
      <c r="D22" s="46">
        <v>178574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178574</v>
      </c>
      <c r="P22" s="47">
        <f t="shared" si="2"/>
        <v>225.18789407313997</v>
      </c>
      <c r="Q22" s="9"/>
    </row>
    <row r="23" spans="1:17" ht="15.75">
      <c r="A23" s="29" t="s">
        <v>26</v>
      </c>
      <c r="B23" s="30"/>
      <c r="C23" s="31"/>
      <c r="D23" s="32">
        <f t="shared" ref="D23:N23" si="5">SUM(D24:D27)</f>
        <v>106310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1388186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32">
        <f t="shared" si="1"/>
        <v>1494496</v>
      </c>
      <c r="P23" s="45">
        <f t="shared" si="2"/>
        <v>1884.6103404791929</v>
      </c>
      <c r="Q23" s="10"/>
    </row>
    <row r="24" spans="1:17">
      <c r="A24" s="12"/>
      <c r="B24" s="25">
        <v>343.5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1288757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1288757</v>
      </c>
      <c r="P24" s="47">
        <f t="shared" si="2"/>
        <v>1625.1664564943253</v>
      </c>
      <c r="Q24" s="9"/>
    </row>
    <row r="25" spans="1:17">
      <c r="A25" s="12"/>
      <c r="B25" s="25">
        <v>343.9</v>
      </c>
      <c r="C25" s="20" t="s">
        <v>47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99429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99429</v>
      </c>
      <c r="P25" s="47">
        <f t="shared" si="2"/>
        <v>125.38335435056746</v>
      </c>
      <c r="Q25" s="9"/>
    </row>
    <row r="26" spans="1:17">
      <c r="A26" s="12"/>
      <c r="B26" s="25">
        <v>347.5</v>
      </c>
      <c r="C26" s="20" t="s">
        <v>30</v>
      </c>
      <c r="D26" s="46">
        <v>35785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35785</v>
      </c>
      <c r="P26" s="47">
        <f t="shared" si="2"/>
        <v>45.126103404791927</v>
      </c>
      <c r="Q26" s="9"/>
    </row>
    <row r="27" spans="1:17">
      <c r="A27" s="12"/>
      <c r="B27" s="25">
        <v>349</v>
      </c>
      <c r="C27" s="20" t="s">
        <v>120</v>
      </c>
      <c r="D27" s="46">
        <v>70525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70525</v>
      </c>
      <c r="P27" s="47">
        <f t="shared" si="2"/>
        <v>88.93442622950819</v>
      </c>
      <c r="Q27" s="9"/>
    </row>
    <row r="28" spans="1:17" ht="15.75">
      <c r="A28" s="29" t="s">
        <v>27</v>
      </c>
      <c r="B28" s="30"/>
      <c r="C28" s="31"/>
      <c r="D28" s="32">
        <f t="shared" ref="D28:N28" si="6">SUM(D29:D29)</f>
        <v>11192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6"/>
        <v>0</v>
      </c>
      <c r="O28" s="32">
        <f t="shared" si="1"/>
        <v>11192</v>
      </c>
      <c r="P28" s="45">
        <f t="shared" si="2"/>
        <v>14.113493064312737</v>
      </c>
      <c r="Q28" s="10"/>
    </row>
    <row r="29" spans="1:17">
      <c r="A29" s="13"/>
      <c r="B29" s="39">
        <v>351.1</v>
      </c>
      <c r="C29" s="21" t="s">
        <v>85</v>
      </c>
      <c r="D29" s="46">
        <v>11192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11192</v>
      </c>
      <c r="P29" s="47">
        <f t="shared" si="2"/>
        <v>14.113493064312737</v>
      </c>
      <c r="Q29" s="9"/>
    </row>
    <row r="30" spans="1:17" ht="15.75">
      <c r="A30" s="29" t="s">
        <v>4</v>
      </c>
      <c r="B30" s="30"/>
      <c r="C30" s="31"/>
      <c r="D30" s="32">
        <f t="shared" ref="D30:N30" si="7">SUM(D31:D34)</f>
        <v>522682</v>
      </c>
      <c r="E30" s="32">
        <f t="shared" si="7"/>
        <v>587</v>
      </c>
      <c r="F30" s="32">
        <f t="shared" si="7"/>
        <v>0</v>
      </c>
      <c r="G30" s="32">
        <f t="shared" si="7"/>
        <v>636</v>
      </c>
      <c r="H30" s="32">
        <f t="shared" si="7"/>
        <v>0</v>
      </c>
      <c r="I30" s="32">
        <f t="shared" si="7"/>
        <v>10143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7"/>
        <v>0</v>
      </c>
      <c r="O30" s="32">
        <f t="shared" si="1"/>
        <v>534048</v>
      </c>
      <c r="P30" s="45">
        <f t="shared" si="2"/>
        <v>673.45271122320298</v>
      </c>
      <c r="Q30" s="10"/>
    </row>
    <row r="31" spans="1:17">
      <c r="A31" s="12"/>
      <c r="B31" s="25">
        <v>361.1</v>
      </c>
      <c r="C31" s="20" t="s">
        <v>34</v>
      </c>
      <c r="D31" s="46">
        <v>4759</v>
      </c>
      <c r="E31" s="46">
        <v>587</v>
      </c>
      <c r="F31" s="46">
        <v>0</v>
      </c>
      <c r="G31" s="46">
        <v>636</v>
      </c>
      <c r="H31" s="46">
        <v>0</v>
      </c>
      <c r="I31" s="46">
        <v>9948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"/>
        <v>15930</v>
      </c>
      <c r="P31" s="47">
        <f t="shared" si="2"/>
        <v>20.088272383354351</v>
      </c>
      <c r="Q31" s="9"/>
    </row>
    <row r="32" spans="1:17">
      <c r="A32" s="12"/>
      <c r="B32" s="25">
        <v>366</v>
      </c>
      <c r="C32" s="20" t="s">
        <v>48</v>
      </c>
      <c r="D32" s="46">
        <v>8574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"/>
        <v>8574</v>
      </c>
      <c r="P32" s="47">
        <f t="shared" si="2"/>
        <v>10.812105926860026</v>
      </c>
      <c r="Q32" s="9"/>
    </row>
    <row r="33" spans="1:120">
      <c r="A33" s="12"/>
      <c r="B33" s="25">
        <v>367</v>
      </c>
      <c r="C33" s="20" t="s">
        <v>106</v>
      </c>
      <c r="D33" s="46">
        <v>461084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"/>
        <v>461084</v>
      </c>
      <c r="P33" s="47">
        <f t="shared" si="2"/>
        <v>581.44262295081967</v>
      </c>
      <c r="Q33" s="9"/>
    </row>
    <row r="34" spans="1:120">
      <c r="A34" s="12"/>
      <c r="B34" s="25">
        <v>369.9</v>
      </c>
      <c r="C34" s="20" t="s">
        <v>36</v>
      </c>
      <c r="D34" s="46">
        <v>48265</v>
      </c>
      <c r="E34" s="46">
        <v>0</v>
      </c>
      <c r="F34" s="46">
        <v>0</v>
      </c>
      <c r="G34" s="46">
        <v>0</v>
      </c>
      <c r="H34" s="46">
        <v>0</v>
      </c>
      <c r="I34" s="46">
        <v>195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"/>
        <v>48460</v>
      </c>
      <c r="P34" s="47">
        <f t="shared" si="2"/>
        <v>61.109709962168978</v>
      </c>
      <c r="Q34" s="9"/>
    </row>
    <row r="35" spans="1:120" ht="15.75">
      <c r="A35" s="29" t="s">
        <v>52</v>
      </c>
      <c r="B35" s="30"/>
      <c r="C35" s="31"/>
      <c r="D35" s="32">
        <f t="shared" ref="D35:N35" si="8">SUM(D36:D36)</f>
        <v>23560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8"/>
        <v>0</v>
      </c>
      <c r="O35" s="32">
        <f t="shared" si="1"/>
        <v>23560</v>
      </c>
      <c r="P35" s="45">
        <f t="shared" si="2"/>
        <v>29.709962168978564</v>
      </c>
      <c r="Q35" s="9"/>
    </row>
    <row r="36" spans="1:120" ht="15.75" thickBot="1">
      <c r="A36" s="12"/>
      <c r="B36" s="25">
        <v>381</v>
      </c>
      <c r="C36" s="20" t="s">
        <v>53</v>
      </c>
      <c r="D36" s="46">
        <v>23560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"/>
        <v>23560</v>
      </c>
      <c r="P36" s="47">
        <f t="shared" si="2"/>
        <v>29.709962168978564</v>
      </c>
      <c r="Q36" s="9"/>
    </row>
    <row r="37" spans="1:120" ht="16.5" thickBot="1">
      <c r="A37" s="14" t="s">
        <v>31</v>
      </c>
      <c r="B37" s="23"/>
      <c r="C37" s="22"/>
      <c r="D37" s="15">
        <f t="shared" ref="D37:N37" si="9">SUM(D5,D11,D17,D23,D28,D30,D35)</f>
        <v>4315148</v>
      </c>
      <c r="E37" s="15">
        <f t="shared" si="9"/>
        <v>124802</v>
      </c>
      <c r="F37" s="15">
        <f t="shared" si="9"/>
        <v>0</v>
      </c>
      <c r="G37" s="15">
        <f t="shared" si="9"/>
        <v>338305</v>
      </c>
      <c r="H37" s="15">
        <f t="shared" si="9"/>
        <v>0</v>
      </c>
      <c r="I37" s="15">
        <f t="shared" si="9"/>
        <v>1504257</v>
      </c>
      <c r="J37" s="15">
        <f t="shared" si="9"/>
        <v>0</v>
      </c>
      <c r="K37" s="15">
        <f t="shared" si="9"/>
        <v>0</v>
      </c>
      <c r="L37" s="15">
        <f t="shared" si="9"/>
        <v>0</v>
      </c>
      <c r="M37" s="15">
        <f t="shared" si="9"/>
        <v>0</v>
      </c>
      <c r="N37" s="15">
        <f t="shared" si="9"/>
        <v>0</v>
      </c>
      <c r="O37" s="15">
        <f t="shared" si="1"/>
        <v>6282512</v>
      </c>
      <c r="P37" s="38">
        <f t="shared" si="2"/>
        <v>7922.4615384615381</v>
      </c>
      <c r="Q37" s="6"/>
      <c r="R37" s="2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</row>
    <row r="38" spans="1:120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9"/>
    </row>
    <row r="39" spans="1:120">
      <c r="A39" s="40"/>
      <c r="B39" s="41"/>
      <c r="C39" s="41"/>
      <c r="D39" s="42"/>
      <c r="E39" s="42"/>
      <c r="F39" s="42"/>
      <c r="G39" s="42"/>
      <c r="H39" s="42"/>
      <c r="I39" s="42"/>
      <c r="J39" s="42"/>
      <c r="K39" s="42"/>
      <c r="L39" s="42"/>
      <c r="M39" s="118" t="s">
        <v>107</v>
      </c>
      <c r="N39" s="118"/>
      <c r="O39" s="118"/>
      <c r="P39" s="43">
        <v>793</v>
      </c>
    </row>
    <row r="40" spans="1:120">
      <c r="A40" s="119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7"/>
    </row>
    <row r="41" spans="1:120" ht="15.75" customHeight="1" thickBot="1">
      <c r="A41" s="120" t="s">
        <v>55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0"/>
    </row>
  </sheetData>
  <mergeCells count="10">
    <mergeCell ref="M39:O39"/>
    <mergeCell ref="A40:P40"/>
    <mergeCell ref="A41:P4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2227246</v>
      </c>
      <c r="E5" s="27">
        <f t="shared" si="0"/>
        <v>71953</v>
      </c>
      <c r="F5" s="27">
        <f t="shared" si="0"/>
        <v>0</v>
      </c>
      <c r="G5" s="27">
        <f t="shared" si="0"/>
        <v>248509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2547708</v>
      </c>
      <c r="O5" s="33">
        <f t="shared" ref="O5:O34" si="2">(N5/O$36)</f>
        <v>3204.6641509433962</v>
      </c>
      <c r="P5" s="6"/>
    </row>
    <row r="6" spans="1:133">
      <c r="A6" s="12"/>
      <c r="B6" s="25">
        <v>311</v>
      </c>
      <c r="C6" s="20" t="s">
        <v>3</v>
      </c>
      <c r="D6" s="46">
        <v>1795517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1795517</v>
      </c>
      <c r="O6" s="47">
        <f t="shared" si="2"/>
        <v>2258.5119496855345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57667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57667</v>
      </c>
      <c r="O7" s="47">
        <f t="shared" si="2"/>
        <v>72.53710691823899</v>
      </c>
      <c r="P7" s="9"/>
    </row>
    <row r="8" spans="1:133">
      <c r="A8" s="12"/>
      <c r="B8" s="25">
        <v>312.42</v>
      </c>
      <c r="C8" s="20" t="s">
        <v>46</v>
      </c>
      <c r="D8" s="46">
        <v>0</v>
      </c>
      <c r="E8" s="46">
        <v>14286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14286</v>
      </c>
      <c r="O8" s="47">
        <f t="shared" si="2"/>
        <v>17.969811320754715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248509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248509</v>
      </c>
      <c r="O9" s="47">
        <f t="shared" si="2"/>
        <v>312.58993710691823</v>
      </c>
      <c r="P9" s="9"/>
    </row>
    <row r="10" spans="1:133">
      <c r="A10" s="12"/>
      <c r="B10" s="25">
        <v>315</v>
      </c>
      <c r="C10" s="20" t="s">
        <v>70</v>
      </c>
      <c r="D10" s="46">
        <v>69747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69747</v>
      </c>
      <c r="O10" s="47">
        <f t="shared" si="2"/>
        <v>87.73207547169811</v>
      </c>
      <c r="P10" s="9"/>
    </row>
    <row r="11" spans="1:133">
      <c r="A11" s="12"/>
      <c r="B11" s="25">
        <v>316</v>
      </c>
      <c r="C11" s="20" t="s">
        <v>71</v>
      </c>
      <c r="D11" s="46">
        <v>361982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361982</v>
      </c>
      <c r="O11" s="47">
        <f t="shared" si="2"/>
        <v>455.32327044025158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SUM(D13:D13)</f>
        <v>542231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542231</v>
      </c>
      <c r="O12" s="45">
        <f t="shared" si="2"/>
        <v>682.05157232704403</v>
      </c>
      <c r="P12" s="10"/>
    </row>
    <row r="13" spans="1:133">
      <c r="A13" s="12"/>
      <c r="B13" s="25">
        <v>322</v>
      </c>
      <c r="C13" s="20" t="s">
        <v>0</v>
      </c>
      <c r="D13" s="46">
        <v>542231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542231</v>
      </c>
      <c r="O13" s="47">
        <f t="shared" si="2"/>
        <v>682.05157232704403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SUM(D15:D21)</f>
        <v>1092974</v>
      </c>
      <c r="E14" s="32">
        <f t="shared" si="4"/>
        <v>36610</v>
      </c>
      <c r="F14" s="32">
        <f t="shared" si="4"/>
        <v>0</v>
      </c>
      <c r="G14" s="32">
        <f t="shared" si="4"/>
        <v>186000</v>
      </c>
      <c r="H14" s="32">
        <f t="shared" si="4"/>
        <v>0</v>
      </c>
      <c r="I14" s="32">
        <f t="shared" si="4"/>
        <v>350052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1665636</v>
      </c>
      <c r="O14" s="45">
        <f t="shared" si="2"/>
        <v>2095.1396226415095</v>
      </c>
      <c r="P14" s="10"/>
    </row>
    <row r="15" spans="1:133">
      <c r="A15" s="12"/>
      <c r="B15" s="25">
        <v>331.62</v>
      </c>
      <c r="C15" s="20" t="s">
        <v>99</v>
      </c>
      <c r="D15" s="46">
        <v>882129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882129</v>
      </c>
      <c r="O15" s="47">
        <f t="shared" si="2"/>
        <v>1109.5962264150944</v>
      </c>
      <c r="P15" s="9"/>
    </row>
    <row r="16" spans="1:133">
      <c r="A16" s="12"/>
      <c r="B16" s="25">
        <v>334.1</v>
      </c>
      <c r="C16" s="20" t="s">
        <v>103</v>
      </c>
      <c r="D16" s="46">
        <v>0</v>
      </c>
      <c r="E16" s="46">
        <v>0</v>
      </c>
      <c r="F16" s="46">
        <v>0</v>
      </c>
      <c r="G16" s="46">
        <v>186000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186000</v>
      </c>
      <c r="O16" s="47">
        <f t="shared" si="2"/>
        <v>233.96226415094338</v>
      </c>
      <c r="P16" s="9"/>
    </row>
    <row r="17" spans="1:16">
      <c r="A17" s="12"/>
      <c r="B17" s="25">
        <v>334.35</v>
      </c>
      <c r="C17" s="20" t="s">
        <v>89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350052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350052</v>
      </c>
      <c r="O17" s="47">
        <f t="shared" si="2"/>
        <v>440.31698113207545</v>
      </c>
      <c r="P17" s="9"/>
    </row>
    <row r="18" spans="1:16">
      <c r="A18" s="12"/>
      <c r="B18" s="25">
        <v>334.9</v>
      </c>
      <c r="C18" s="20" t="s">
        <v>100</v>
      </c>
      <c r="D18" s="46">
        <v>48778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48778</v>
      </c>
      <c r="O18" s="47">
        <f t="shared" si="2"/>
        <v>61.355974842767296</v>
      </c>
      <c r="P18" s="9"/>
    </row>
    <row r="19" spans="1:16">
      <c r="A19" s="12"/>
      <c r="B19" s="25">
        <v>335.12</v>
      </c>
      <c r="C19" s="20" t="s">
        <v>73</v>
      </c>
      <c r="D19" s="46">
        <v>29077</v>
      </c>
      <c r="E19" s="46">
        <v>36610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65687</v>
      </c>
      <c r="O19" s="47">
        <f t="shared" si="2"/>
        <v>82.625157232704396</v>
      </c>
      <c r="P19" s="9"/>
    </row>
    <row r="20" spans="1:16">
      <c r="A20" s="12"/>
      <c r="B20" s="25">
        <v>335.15</v>
      </c>
      <c r="C20" s="20" t="s">
        <v>74</v>
      </c>
      <c r="D20" s="46">
        <v>1084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1084</v>
      </c>
      <c r="O20" s="47">
        <f t="shared" si="2"/>
        <v>1.3635220125786163</v>
      </c>
      <c r="P20" s="9"/>
    </row>
    <row r="21" spans="1:16">
      <c r="A21" s="12"/>
      <c r="B21" s="25">
        <v>335.18</v>
      </c>
      <c r="C21" s="20" t="s">
        <v>75</v>
      </c>
      <c r="D21" s="46">
        <v>131906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131906</v>
      </c>
      <c r="O21" s="47">
        <f t="shared" si="2"/>
        <v>165.9194968553459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SUM(D23:D26)</f>
        <v>79430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1327407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1406837</v>
      </c>
      <c r="O22" s="45">
        <f t="shared" si="2"/>
        <v>1769.6062893081762</v>
      </c>
      <c r="P22" s="10"/>
    </row>
    <row r="23" spans="1:16">
      <c r="A23" s="12"/>
      <c r="B23" s="25">
        <v>343.5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1228127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1228127</v>
      </c>
      <c r="O23" s="47">
        <f t="shared" si="2"/>
        <v>1544.8138364779875</v>
      </c>
      <c r="P23" s="9"/>
    </row>
    <row r="24" spans="1:16">
      <c r="A24" s="12"/>
      <c r="B24" s="25">
        <v>343.9</v>
      </c>
      <c r="C24" s="20" t="s">
        <v>47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99280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99280</v>
      </c>
      <c r="O24" s="47">
        <f t="shared" si="2"/>
        <v>124.88050314465409</v>
      </c>
      <c r="P24" s="9"/>
    </row>
    <row r="25" spans="1:16">
      <c r="A25" s="12"/>
      <c r="B25" s="25">
        <v>347.5</v>
      </c>
      <c r="C25" s="20" t="s">
        <v>30</v>
      </c>
      <c r="D25" s="46">
        <v>34880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34880</v>
      </c>
      <c r="O25" s="47">
        <f t="shared" si="2"/>
        <v>43.874213836477985</v>
      </c>
      <c r="P25" s="9"/>
    </row>
    <row r="26" spans="1:16">
      <c r="A26" s="12"/>
      <c r="B26" s="25">
        <v>349</v>
      </c>
      <c r="C26" s="20" t="s">
        <v>1</v>
      </c>
      <c r="D26" s="46">
        <v>44550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44550</v>
      </c>
      <c r="O26" s="47">
        <f t="shared" si="2"/>
        <v>56.037735849056602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SUM(D28:D29)</f>
        <v>66481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66481</v>
      </c>
      <c r="O27" s="45">
        <f t="shared" si="2"/>
        <v>83.623899371069186</v>
      </c>
      <c r="P27" s="10"/>
    </row>
    <row r="28" spans="1:16">
      <c r="A28" s="13"/>
      <c r="B28" s="39">
        <v>351.1</v>
      </c>
      <c r="C28" s="21" t="s">
        <v>85</v>
      </c>
      <c r="D28" s="46">
        <v>426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426</v>
      </c>
      <c r="O28" s="47">
        <f t="shared" si="2"/>
        <v>0.53584905660377358</v>
      </c>
      <c r="P28" s="9"/>
    </row>
    <row r="29" spans="1:16">
      <c r="A29" s="13"/>
      <c r="B29" s="39">
        <v>354</v>
      </c>
      <c r="C29" s="21" t="s">
        <v>86</v>
      </c>
      <c r="D29" s="46">
        <v>66055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66055</v>
      </c>
      <c r="O29" s="47">
        <f t="shared" si="2"/>
        <v>83.088050314465406</v>
      </c>
      <c r="P29" s="9"/>
    </row>
    <row r="30" spans="1:16" ht="15.75">
      <c r="A30" s="29" t="s">
        <v>4</v>
      </c>
      <c r="B30" s="30"/>
      <c r="C30" s="31"/>
      <c r="D30" s="32">
        <f t="shared" ref="D30:M30" si="7">SUM(D31:D33)</f>
        <v>92258</v>
      </c>
      <c r="E30" s="32">
        <f t="shared" si="7"/>
        <v>420</v>
      </c>
      <c r="F30" s="32">
        <f t="shared" si="7"/>
        <v>0</v>
      </c>
      <c r="G30" s="32">
        <f t="shared" si="7"/>
        <v>319</v>
      </c>
      <c r="H30" s="32">
        <f t="shared" si="7"/>
        <v>0</v>
      </c>
      <c r="I30" s="32">
        <f t="shared" si="7"/>
        <v>23940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116937</v>
      </c>
      <c r="O30" s="45">
        <f t="shared" si="2"/>
        <v>147.09056603773584</v>
      </c>
      <c r="P30" s="10"/>
    </row>
    <row r="31" spans="1:16">
      <c r="A31" s="12"/>
      <c r="B31" s="25">
        <v>361.1</v>
      </c>
      <c r="C31" s="20" t="s">
        <v>34</v>
      </c>
      <c r="D31" s="46">
        <v>3913</v>
      </c>
      <c r="E31" s="46">
        <v>420</v>
      </c>
      <c r="F31" s="46">
        <v>0</v>
      </c>
      <c r="G31" s="46">
        <v>319</v>
      </c>
      <c r="H31" s="46">
        <v>0</v>
      </c>
      <c r="I31" s="46">
        <v>5230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9882</v>
      </c>
      <c r="O31" s="47">
        <f t="shared" si="2"/>
        <v>12.430188679245283</v>
      </c>
      <c r="P31" s="9"/>
    </row>
    <row r="32" spans="1:16">
      <c r="A32" s="12"/>
      <c r="B32" s="25">
        <v>366</v>
      </c>
      <c r="C32" s="20" t="s">
        <v>48</v>
      </c>
      <c r="D32" s="46">
        <v>8735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8735</v>
      </c>
      <c r="O32" s="47">
        <f t="shared" si="2"/>
        <v>10.987421383647799</v>
      </c>
      <c r="P32" s="9"/>
    </row>
    <row r="33" spans="1:119" ht="15.75" thickBot="1">
      <c r="A33" s="12"/>
      <c r="B33" s="25">
        <v>369.9</v>
      </c>
      <c r="C33" s="20" t="s">
        <v>36</v>
      </c>
      <c r="D33" s="46">
        <v>79610</v>
      </c>
      <c r="E33" s="46">
        <v>0</v>
      </c>
      <c r="F33" s="46">
        <v>0</v>
      </c>
      <c r="G33" s="46">
        <v>0</v>
      </c>
      <c r="H33" s="46">
        <v>0</v>
      </c>
      <c r="I33" s="46">
        <v>18710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98320</v>
      </c>
      <c r="O33" s="47">
        <f t="shared" si="2"/>
        <v>123.67295597484276</v>
      </c>
      <c r="P33" s="9"/>
    </row>
    <row r="34" spans="1:119" ht="16.5" thickBot="1">
      <c r="A34" s="14" t="s">
        <v>31</v>
      </c>
      <c r="B34" s="23"/>
      <c r="C34" s="22"/>
      <c r="D34" s="15">
        <f>SUM(D5,D12,D14,D22,D27,D30)</f>
        <v>4100620</v>
      </c>
      <c r="E34" s="15">
        <f t="shared" ref="E34:M34" si="8">SUM(E5,E12,E14,E22,E27,E30)</f>
        <v>108983</v>
      </c>
      <c r="F34" s="15">
        <f t="shared" si="8"/>
        <v>0</v>
      </c>
      <c r="G34" s="15">
        <f t="shared" si="8"/>
        <v>434828</v>
      </c>
      <c r="H34" s="15">
        <f t="shared" si="8"/>
        <v>0</v>
      </c>
      <c r="I34" s="15">
        <f t="shared" si="8"/>
        <v>1701399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  <c r="N34" s="15">
        <f t="shared" si="1"/>
        <v>6345830</v>
      </c>
      <c r="O34" s="38">
        <f t="shared" si="2"/>
        <v>7982.1761006289307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8" t="s">
        <v>104</v>
      </c>
      <c r="M36" s="118"/>
      <c r="N36" s="118"/>
      <c r="O36" s="43">
        <v>795</v>
      </c>
    </row>
    <row r="37" spans="1:119">
      <c r="A37" s="119"/>
      <c r="B37" s="96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7"/>
    </row>
    <row r="38" spans="1:119" ht="15.75" customHeight="1" thickBot="1">
      <c r="A38" s="120" t="s">
        <v>55</v>
      </c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100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2156559</v>
      </c>
      <c r="E5" s="27">
        <f t="shared" si="0"/>
        <v>77947</v>
      </c>
      <c r="F5" s="27">
        <f t="shared" si="0"/>
        <v>0</v>
      </c>
      <c r="G5" s="27">
        <f t="shared" si="0"/>
        <v>297017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1" si="1">SUM(D5:M5)</f>
        <v>2531523</v>
      </c>
      <c r="O5" s="33">
        <f t="shared" ref="O5:O41" si="2">(N5/O$43)</f>
        <v>3330.9513157894735</v>
      </c>
      <c r="P5" s="6"/>
    </row>
    <row r="6" spans="1:133">
      <c r="A6" s="12"/>
      <c r="B6" s="25">
        <v>311</v>
      </c>
      <c r="C6" s="20" t="s">
        <v>3</v>
      </c>
      <c r="D6" s="46">
        <v>1710558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1710558</v>
      </c>
      <c r="O6" s="47">
        <f t="shared" si="2"/>
        <v>2250.7342105263156</v>
      </c>
      <c r="P6" s="9"/>
    </row>
    <row r="7" spans="1:133">
      <c r="A7" s="12"/>
      <c r="B7" s="25">
        <v>312.10000000000002</v>
      </c>
      <c r="C7" s="20" t="s">
        <v>94</v>
      </c>
      <c r="D7" s="46">
        <v>0</v>
      </c>
      <c r="E7" s="46">
        <v>0</v>
      </c>
      <c r="F7" s="46">
        <v>0</v>
      </c>
      <c r="G7" s="46">
        <v>297017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297017</v>
      </c>
      <c r="O7" s="47">
        <f t="shared" si="2"/>
        <v>390.81184210526317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62503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62503</v>
      </c>
      <c r="O8" s="47">
        <f t="shared" si="2"/>
        <v>82.240789473684217</v>
      </c>
      <c r="P8" s="9"/>
    </row>
    <row r="9" spans="1:133">
      <c r="A9" s="12"/>
      <c r="B9" s="25">
        <v>312.42</v>
      </c>
      <c r="C9" s="20" t="s">
        <v>46</v>
      </c>
      <c r="D9" s="46">
        <v>0</v>
      </c>
      <c r="E9" s="46">
        <v>15444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15444</v>
      </c>
      <c r="O9" s="47">
        <f t="shared" si="2"/>
        <v>20.321052631578947</v>
      </c>
      <c r="P9" s="9"/>
    </row>
    <row r="10" spans="1:133">
      <c r="A10" s="12"/>
      <c r="B10" s="25">
        <v>315</v>
      </c>
      <c r="C10" s="20" t="s">
        <v>70</v>
      </c>
      <c r="D10" s="46">
        <v>63945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63945</v>
      </c>
      <c r="O10" s="47">
        <f t="shared" si="2"/>
        <v>84.138157894736835</v>
      </c>
      <c r="P10" s="9"/>
    </row>
    <row r="11" spans="1:133">
      <c r="A11" s="12"/>
      <c r="B11" s="25">
        <v>316</v>
      </c>
      <c r="C11" s="20" t="s">
        <v>71</v>
      </c>
      <c r="D11" s="46">
        <v>382056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382056</v>
      </c>
      <c r="O11" s="47">
        <f t="shared" si="2"/>
        <v>502.70526315789476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718023</v>
      </c>
      <c r="E12" s="32">
        <f t="shared" si="3"/>
        <v>143011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861034</v>
      </c>
      <c r="O12" s="45">
        <f t="shared" si="2"/>
        <v>1132.9394736842105</v>
      </c>
      <c r="P12" s="10"/>
    </row>
    <row r="13" spans="1:133">
      <c r="A13" s="12"/>
      <c r="B13" s="25">
        <v>322</v>
      </c>
      <c r="C13" s="20" t="s">
        <v>0</v>
      </c>
      <c r="D13" s="46">
        <v>718023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718023</v>
      </c>
      <c r="O13" s="47">
        <f t="shared" si="2"/>
        <v>944.76710526315787</v>
      </c>
      <c r="P13" s="9"/>
    </row>
    <row r="14" spans="1:133">
      <c r="A14" s="12"/>
      <c r="B14" s="25">
        <v>324.11</v>
      </c>
      <c r="C14" s="20" t="s">
        <v>57</v>
      </c>
      <c r="D14" s="46">
        <v>0</v>
      </c>
      <c r="E14" s="46">
        <v>4320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4320</v>
      </c>
      <c r="O14" s="47">
        <f t="shared" si="2"/>
        <v>5.6842105263157894</v>
      </c>
      <c r="P14" s="9"/>
    </row>
    <row r="15" spans="1:133">
      <c r="A15" s="12"/>
      <c r="B15" s="25">
        <v>324.31</v>
      </c>
      <c r="C15" s="20" t="s">
        <v>58</v>
      </c>
      <c r="D15" s="46">
        <v>0</v>
      </c>
      <c r="E15" s="46">
        <v>20256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20256</v>
      </c>
      <c r="O15" s="47">
        <f t="shared" si="2"/>
        <v>26.652631578947368</v>
      </c>
      <c r="P15" s="9"/>
    </row>
    <row r="16" spans="1:133">
      <c r="A16" s="12"/>
      <c r="B16" s="25">
        <v>324.61</v>
      </c>
      <c r="C16" s="20" t="s">
        <v>59</v>
      </c>
      <c r="D16" s="46">
        <v>0</v>
      </c>
      <c r="E16" s="46">
        <v>10880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10880</v>
      </c>
      <c r="O16" s="47">
        <f t="shared" si="2"/>
        <v>14.315789473684211</v>
      </c>
      <c r="P16" s="9"/>
    </row>
    <row r="17" spans="1:16">
      <c r="A17" s="12"/>
      <c r="B17" s="25">
        <v>324.70999999999998</v>
      </c>
      <c r="C17" s="20" t="s">
        <v>98</v>
      </c>
      <c r="D17" s="46">
        <v>0</v>
      </c>
      <c r="E17" s="46">
        <v>107555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107555</v>
      </c>
      <c r="O17" s="47">
        <f t="shared" si="2"/>
        <v>141.51973684210526</v>
      </c>
      <c r="P17" s="9"/>
    </row>
    <row r="18" spans="1:16" ht="15.75">
      <c r="A18" s="29" t="s">
        <v>16</v>
      </c>
      <c r="B18" s="30"/>
      <c r="C18" s="31"/>
      <c r="D18" s="32">
        <f t="shared" ref="D18:M18" si="4">SUM(D19:D25)</f>
        <v>503524</v>
      </c>
      <c r="E18" s="32">
        <f t="shared" si="4"/>
        <v>31633</v>
      </c>
      <c r="F18" s="32">
        <f t="shared" si="4"/>
        <v>0</v>
      </c>
      <c r="G18" s="32">
        <f t="shared" si="4"/>
        <v>50000</v>
      </c>
      <c r="H18" s="32">
        <f t="shared" si="4"/>
        <v>0</v>
      </c>
      <c r="I18" s="32">
        <f t="shared" si="4"/>
        <v>112651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697808</v>
      </c>
      <c r="O18" s="45">
        <f t="shared" si="2"/>
        <v>918.16842105263163</v>
      </c>
      <c r="P18" s="10"/>
    </row>
    <row r="19" spans="1:16">
      <c r="A19" s="12"/>
      <c r="B19" s="25">
        <v>331.62</v>
      </c>
      <c r="C19" s="20" t="s">
        <v>99</v>
      </c>
      <c r="D19" s="46">
        <v>296820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296820</v>
      </c>
      <c r="O19" s="47">
        <f t="shared" si="2"/>
        <v>390.55263157894734</v>
      </c>
      <c r="P19" s="9"/>
    </row>
    <row r="20" spans="1:16">
      <c r="A20" s="12"/>
      <c r="B20" s="25">
        <v>334.35</v>
      </c>
      <c r="C20" s="20" t="s">
        <v>89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112651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112651</v>
      </c>
      <c r="O20" s="47">
        <f t="shared" si="2"/>
        <v>148.22499999999999</v>
      </c>
      <c r="P20" s="9"/>
    </row>
    <row r="21" spans="1:16">
      <c r="A21" s="12"/>
      <c r="B21" s="25">
        <v>334.7</v>
      </c>
      <c r="C21" s="20" t="s">
        <v>63</v>
      </c>
      <c r="D21" s="46">
        <v>0</v>
      </c>
      <c r="E21" s="46">
        <v>0</v>
      </c>
      <c r="F21" s="46">
        <v>0</v>
      </c>
      <c r="G21" s="46">
        <v>50000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50000</v>
      </c>
      <c r="O21" s="47">
        <f t="shared" si="2"/>
        <v>65.78947368421052</v>
      </c>
      <c r="P21" s="9"/>
    </row>
    <row r="22" spans="1:16">
      <c r="A22" s="12"/>
      <c r="B22" s="25">
        <v>334.9</v>
      </c>
      <c r="C22" s="20" t="s">
        <v>100</v>
      </c>
      <c r="D22" s="46">
        <v>16904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16904</v>
      </c>
      <c r="O22" s="47">
        <f t="shared" si="2"/>
        <v>22.242105263157896</v>
      </c>
      <c r="P22" s="9"/>
    </row>
    <row r="23" spans="1:16">
      <c r="A23" s="12"/>
      <c r="B23" s="25">
        <v>335.12</v>
      </c>
      <c r="C23" s="20" t="s">
        <v>73</v>
      </c>
      <c r="D23" s="46">
        <v>31080</v>
      </c>
      <c r="E23" s="46">
        <v>31633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62713</v>
      </c>
      <c r="O23" s="47">
        <f t="shared" si="2"/>
        <v>82.517105263157902</v>
      </c>
      <c r="P23" s="9"/>
    </row>
    <row r="24" spans="1:16">
      <c r="A24" s="12"/>
      <c r="B24" s="25">
        <v>335.15</v>
      </c>
      <c r="C24" s="20" t="s">
        <v>74</v>
      </c>
      <c r="D24" s="46">
        <v>1356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1356</v>
      </c>
      <c r="O24" s="47">
        <f t="shared" si="2"/>
        <v>1.7842105263157895</v>
      </c>
      <c r="P24" s="9"/>
    </row>
    <row r="25" spans="1:16">
      <c r="A25" s="12"/>
      <c r="B25" s="25">
        <v>335.18</v>
      </c>
      <c r="C25" s="20" t="s">
        <v>75</v>
      </c>
      <c r="D25" s="46">
        <v>157364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157364</v>
      </c>
      <c r="O25" s="47">
        <f t="shared" si="2"/>
        <v>207.05789473684212</v>
      </c>
      <c r="P25" s="9"/>
    </row>
    <row r="26" spans="1:16" ht="15.75">
      <c r="A26" s="29" t="s">
        <v>26</v>
      </c>
      <c r="B26" s="30"/>
      <c r="C26" s="31"/>
      <c r="D26" s="32">
        <f t="shared" ref="D26:M26" si="5">SUM(D27:D30)</f>
        <v>69011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1521114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1590125</v>
      </c>
      <c r="O26" s="45">
        <f t="shared" si="2"/>
        <v>2092.2697368421054</v>
      </c>
      <c r="P26" s="10"/>
    </row>
    <row r="27" spans="1:16">
      <c r="A27" s="12"/>
      <c r="B27" s="25">
        <v>343.5</v>
      </c>
      <c r="C27" s="20" t="s">
        <v>28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1421691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1421691</v>
      </c>
      <c r="O27" s="47">
        <f t="shared" si="2"/>
        <v>1870.6460526315789</v>
      </c>
      <c r="P27" s="9"/>
    </row>
    <row r="28" spans="1:16">
      <c r="A28" s="12"/>
      <c r="B28" s="25">
        <v>343.9</v>
      </c>
      <c r="C28" s="20" t="s">
        <v>47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99423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99423</v>
      </c>
      <c r="O28" s="47">
        <f t="shared" si="2"/>
        <v>130.81973684210527</v>
      </c>
      <c r="P28" s="9"/>
    </row>
    <row r="29" spans="1:16">
      <c r="A29" s="12"/>
      <c r="B29" s="25">
        <v>347.5</v>
      </c>
      <c r="C29" s="20" t="s">
        <v>30</v>
      </c>
      <c r="D29" s="46">
        <v>22566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22566</v>
      </c>
      <c r="O29" s="47">
        <f t="shared" si="2"/>
        <v>29.692105263157895</v>
      </c>
      <c r="P29" s="9"/>
    </row>
    <row r="30" spans="1:16">
      <c r="A30" s="12"/>
      <c r="B30" s="25">
        <v>349</v>
      </c>
      <c r="C30" s="20" t="s">
        <v>1</v>
      </c>
      <c r="D30" s="46">
        <v>46445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46445</v>
      </c>
      <c r="O30" s="47">
        <f t="shared" si="2"/>
        <v>61.111842105263158</v>
      </c>
      <c r="P30" s="9"/>
    </row>
    <row r="31" spans="1:16" ht="15.75">
      <c r="A31" s="29" t="s">
        <v>27</v>
      </c>
      <c r="B31" s="30"/>
      <c r="C31" s="31"/>
      <c r="D31" s="32">
        <f t="shared" ref="D31:M31" si="6">SUM(D32:D33)</f>
        <v>47623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47623</v>
      </c>
      <c r="O31" s="45">
        <f t="shared" si="2"/>
        <v>62.661842105263155</v>
      </c>
      <c r="P31" s="10"/>
    </row>
    <row r="32" spans="1:16">
      <c r="A32" s="13"/>
      <c r="B32" s="39">
        <v>351.1</v>
      </c>
      <c r="C32" s="21" t="s">
        <v>85</v>
      </c>
      <c r="D32" s="46">
        <v>2809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2809</v>
      </c>
      <c r="O32" s="47">
        <f t="shared" si="2"/>
        <v>3.6960526315789473</v>
      </c>
      <c r="P32" s="9"/>
    </row>
    <row r="33" spans="1:119">
      <c r="A33" s="13"/>
      <c r="B33" s="39">
        <v>354</v>
      </c>
      <c r="C33" s="21" t="s">
        <v>86</v>
      </c>
      <c r="D33" s="46">
        <v>44814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44814</v>
      </c>
      <c r="O33" s="47">
        <f t="shared" si="2"/>
        <v>58.965789473684211</v>
      </c>
      <c r="P33" s="9"/>
    </row>
    <row r="34" spans="1:119" ht="15.75">
      <c r="A34" s="29" t="s">
        <v>4</v>
      </c>
      <c r="B34" s="30"/>
      <c r="C34" s="31"/>
      <c r="D34" s="32">
        <f t="shared" ref="D34:M34" si="7">SUM(D35:D38)</f>
        <v>109502</v>
      </c>
      <c r="E34" s="32">
        <f t="shared" si="7"/>
        <v>326</v>
      </c>
      <c r="F34" s="32">
        <f t="shared" si="7"/>
        <v>0</v>
      </c>
      <c r="G34" s="32">
        <f t="shared" si="7"/>
        <v>452</v>
      </c>
      <c r="H34" s="32">
        <f t="shared" si="7"/>
        <v>0</v>
      </c>
      <c r="I34" s="32">
        <f t="shared" si="7"/>
        <v>18769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129049</v>
      </c>
      <c r="O34" s="45">
        <f t="shared" si="2"/>
        <v>169.80131578947368</v>
      </c>
      <c r="P34" s="10"/>
    </row>
    <row r="35" spans="1:119">
      <c r="A35" s="12"/>
      <c r="B35" s="25">
        <v>361.1</v>
      </c>
      <c r="C35" s="20" t="s">
        <v>34</v>
      </c>
      <c r="D35" s="46">
        <v>4786</v>
      </c>
      <c r="E35" s="46">
        <v>326</v>
      </c>
      <c r="F35" s="46">
        <v>0</v>
      </c>
      <c r="G35" s="46">
        <v>452</v>
      </c>
      <c r="H35" s="46">
        <v>0</v>
      </c>
      <c r="I35" s="46">
        <v>13425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18989</v>
      </c>
      <c r="O35" s="47">
        <f t="shared" si="2"/>
        <v>24.985526315789475</v>
      </c>
      <c r="P35" s="9"/>
    </row>
    <row r="36" spans="1:119">
      <c r="A36" s="12"/>
      <c r="B36" s="25">
        <v>366</v>
      </c>
      <c r="C36" s="20" t="s">
        <v>48</v>
      </c>
      <c r="D36" s="46">
        <v>39788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39788</v>
      </c>
      <c r="O36" s="47">
        <f t="shared" si="2"/>
        <v>52.352631578947367</v>
      </c>
      <c r="P36" s="9"/>
    </row>
    <row r="37" spans="1:119">
      <c r="A37" s="12"/>
      <c r="B37" s="25">
        <v>369.3</v>
      </c>
      <c r="C37" s="20" t="s">
        <v>95</v>
      </c>
      <c r="D37" s="46">
        <v>7404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7404</v>
      </c>
      <c r="O37" s="47">
        <f t="shared" si="2"/>
        <v>9.7421052631578942</v>
      </c>
      <c r="P37" s="9"/>
    </row>
    <row r="38" spans="1:119">
      <c r="A38" s="12"/>
      <c r="B38" s="25">
        <v>369.9</v>
      </c>
      <c r="C38" s="20" t="s">
        <v>36</v>
      </c>
      <c r="D38" s="46">
        <v>57524</v>
      </c>
      <c r="E38" s="46">
        <v>0</v>
      </c>
      <c r="F38" s="46">
        <v>0</v>
      </c>
      <c r="G38" s="46">
        <v>0</v>
      </c>
      <c r="H38" s="46">
        <v>0</v>
      </c>
      <c r="I38" s="46">
        <v>5344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62868</v>
      </c>
      <c r="O38" s="47">
        <f t="shared" si="2"/>
        <v>82.721052631578942</v>
      </c>
      <c r="P38" s="9"/>
    </row>
    <row r="39" spans="1:119" ht="15.75">
      <c r="A39" s="29" t="s">
        <v>52</v>
      </c>
      <c r="B39" s="30"/>
      <c r="C39" s="31"/>
      <c r="D39" s="32">
        <f t="shared" ref="D39:M39" si="8">SUM(D40:D40)</f>
        <v>452136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1"/>
        <v>452136</v>
      </c>
      <c r="O39" s="45">
        <f t="shared" si="2"/>
        <v>594.91578947368419</v>
      </c>
      <c r="P39" s="9"/>
    </row>
    <row r="40" spans="1:119" ht="15.75" thickBot="1">
      <c r="A40" s="12"/>
      <c r="B40" s="25">
        <v>381</v>
      </c>
      <c r="C40" s="20" t="s">
        <v>53</v>
      </c>
      <c r="D40" s="46">
        <v>452136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452136</v>
      </c>
      <c r="O40" s="47">
        <f t="shared" si="2"/>
        <v>594.91578947368419</v>
      </c>
      <c r="P40" s="9"/>
    </row>
    <row r="41" spans="1:119" ht="16.5" thickBot="1">
      <c r="A41" s="14" t="s">
        <v>31</v>
      </c>
      <c r="B41" s="23"/>
      <c r="C41" s="22"/>
      <c r="D41" s="15">
        <f t="shared" ref="D41:M41" si="9">SUM(D5,D12,D18,D26,D31,D34,D39)</f>
        <v>4056378</v>
      </c>
      <c r="E41" s="15">
        <f t="shared" si="9"/>
        <v>252917</v>
      </c>
      <c r="F41" s="15">
        <f t="shared" si="9"/>
        <v>0</v>
      </c>
      <c r="G41" s="15">
        <f t="shared" si="9"/>
        <v>347469</v>
      </c>
      <c r="H41" s="15">
        <f t="shared" si="9"/>
        <v>0</v>
      </c>
      <c r="I41" s="15">
        <f t="shared" si="9"/>
        <v>1652534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1"/>
        <v>6309298</v>
      </c>
      <c r="O41" s="38">
        <f t="shared" si="2"/>
        <v>8301.7078947368427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101</v>
      </c>
      <c r="M43" s="118"/>
      <c r="N43" s="118"/>
      <c r="O43" s="43">
        <v>760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55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1983298</v>
      </c>
      <c r="E5" s="27">
        <f t="shared" si="0"/>
        <v>72966</v>
      </c>
      <c r="F5" s="27">
        <f t="shared" si="0"/>
        <v>0</v>
      </c>
      <c r="G5" s="27">
        <f t="shared" si="0"/>
        <v>261678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6" si="1">SUM(D5:M5)</f>
        <v>2317942</v>
      </c>
      <c r="O5" s="33">
        <f t="shared" ref="O5:O36" si="2">(N5/O$38)</f>
        <v>3057.970976253298</v>
      </c>
      <c r="P5" s="6"/>
    </row>
    <row r="6" spans="1:133">
      <c r="A6" s="12"/>
      <c r="B6" s="25">
        <v>311</v>
      </c>
      <c r="C6" s="20" t="s">
        <v>3</v>
      </c>
      <c r="D6" s="46">
        <v>1501041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1501041</v>
      </c>
      <c r="O6" s="47">
        <f t="shared" si="2"/>
        <v>1980.2651715039578</v>
      </c>
      <c r="P6" s="9"/>
    </row>
    <row r="7" spans="1:133">
      <c r="A7" s="12"/>
      <c r="B7" s="25">
        <v>312.10000000000002</v>
      </c>
      <c r="C7" s="20" t="s">
        <v>94</v>
      </c>
      <c r="D7" s="46">
        <v>0</v>
      </c>
      <c r="E7" s="46">
        <v>0</v>
      </c>
      <c r="F7" s="46">
        <v>0</v>
      </c>
      <c r="G7" s="46">
        <v>261678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261678</v>
      </c>
      <c r="O7" s="47">
        <f t="shared" si="2"/>
        <v>345.22163588390504</v>
      </c>
      <c r="P7" s="9"/>
    </row>
    <row r="8" spans="1:133">
      <c r="A8" s="12"/>
      <c r="B8" s="25">
        <v>312.41000000000003</v>
      </c>
      <c r="C8" s="20" t="s">
        <v>11</v>
      </c>
      <c r="D8" s="46">
        <v>0</v>
      </c>
      <c r="E8" s="46">
        <v>60611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60611</v>
      </c>
      <c r="O8" s="47">
        <f t="shared" si="2"/>
        <v>79.961741424802113</v>
      </c>
      <c r="P8" s="9"/>
    </row>
    <row r="9" spans="1:133">
      <c r="A9" s="12"/>
      <c r="B9" s="25">
        <v>312.42</v>
      </c>
      <c r="C9" s="20" t="s">
        <v>46</v>
      </c>
      <c r="D9" s="46">
        <v>0</v>
      </c>
      <c r="E9" s="46">
        <v>12355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12355</v>
      </c>
      <c r="O9" s="47">
        <f t="shared" si="2"/>
        <v>16.299472295514512</v>
      </c>
      <c r="P9" s="9"/>
    </row>
    <row r="10" spans="1:133">
      <c r="A10" s="12"/>
      <c r="B10" s="25">
        <v>315</v>
      </c>
      <c r="C10" s="20" t="s">
        <v>70</v>
      </c>
      <c r="D10" s="46">
        <v>58378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58378</v>
      </c>
      <c r="O10" s="47">
        <f t="shared" si="2"/>
        <v>77.01583113456465</v>
      </c>
      <c r="P10" s="9"/>
    </row>
    <row r="11" spans="1:133">
      <c r="A11" s="12"/>
      <c r="B11" s="25">
        <v>316</v>
      </c>
      <c r="C11" s="20" t="s">
        <v>71</v>
      </c>
      <c r="D11" s="46">
        <v>423879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423879</v>
      </c>
      <c r="O11" s="47">
        <f t="shared" si="2"/>
        <v>559.20712401055414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578646</v>
      </c>
      <c r="E12" s="32">
        <f t="shared" si="3"/>
        <v>9662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588308</v>
      </c>
      <c r="O12" s="45">
        <f t="shared" si="2"/>
        <v>776.13192612137198</v>
      </c>
      <c r="P12" s="10"/>
    </row>
    <row r="13" spans="1:133">
      <c r="A13" s="12"/>
      <c r="B13" s="25">
        <v>322</v>
      </c>
      <c r="C13" s="20" t="s">
        <v>0</v>
      </c>
      <c r="D13" s="46">
        <v>578646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578646</v>
      </c>
      <c r="O13" s="47">
        <f t="shared" si="2"/>
        <v>763.38522427440637</v>
      </c>
      <c r="P13" s="9"/>
    </row>
    <row r="14" spans="1:133">
      <c r="A14" s="12"/>
      <c r="B14" s="25">
        <v>324.11</v>
      </c>
      <c r="C14" s="20" t="s">
        <v>57</v>
      </c>
      <c r="D14" s="46">
        <v>0</v>
      </c>
      <c r="E14" s="46">
        <v>1878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1878</v>
      </c>
      <c r="O14" s="47">
        <f t="shared" si="2"/>
        <v>2.4775725593667546</v>
      </c>
      <c r="P14" s="9"/>
    </row>
    <row r="15" spans="1:133">
      <c r="A15" s="12"/>
      <c r="B15" s="25">
        <v>324.31</v>
      </c>
      <c r="C15" s="20" t="s">
        <v>58</v>
      </c>
      <c r="D15" s="46">
        <v>0</v>
      </c>
      <c r="E15" s="46">
        <v>5064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5064</v>
      </c>
      <c r="O15" s="47">
        <f t="shared" si="2"/>
        <v>6.680738786279683</v>
      </c>
      <c r="P15" s="9"/>
    </row>
    <row r="16" spans="1:133">
      <c r="A16" s="12"/>
      <c r="B16" s="25">
        <v>324.61</v>
      </c>
      <c r="C16" s="20" t="s">
        <v>59</v>
      </c>
      <c r="D16" s="46">
        <v>0</v>
      </c>
      <c r="E16" s="46">
        <v>2720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2720</v>
      </c>
      <c r="O16" s="47">
        <f t="shared" si="2"/>
        <v>3.5883905013192612</v>
      </c>
      <c r="P16" s="9"/>
    </row>
    <row r="17" spans="1:16" ht="15.75">
      <c r="A17" s="29" t="s">
        <v>16</v>
      </c>
      <c r="B17" s="30"/>
      <c r="C17" s="31"/>
      <c r="D17" s="32">
        <f t="shared" ref="D17:M17" si="4">SUM(D18:D21)</f>
        <v>169796</v>
      </c>
      <c r="E17" s="32">
        <f t="shared" si="4"/>
        <v>34459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97830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302085</v>
      </c>
      <c r="O17" s="45">
        <f t="shared" si="2"/>
        <v>398.52902374670185</v>
      </c>
      <c r="P17" s="10"/>
    </row>
    <row r="18" spans="1:16">
      <c r="A18" s="12"/>
      <c r="B18" s="25">
        <v>334.35</v>
      </c>
      <c r="C18" s="20" t="s">
        <v>89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97830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97830</v>
      </c>
      <c r="O18" s="47">
        <f t="shared" si="2"/>
        <v>129.06332453825857</v>
      </c>
      <c r="P18" s="9"/>
    </row>
    <row r="19" spans="1:16">
      <c r="A19" s="12"/>
      <c r="B19" s="25">
        <v>335.12</v>
      </c>
      <c r="C19" s="20" t="s">
        <v>73</v>
      </c>
      <c r="D19" s="46">
        <v>30777</v>
      </c>
      <c r="E19" s="46">
        <v>12147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42924</v>
      </c>
      <c r="O19" s="47">
        <f t="shared" si="2"/>
        <v>56.62796833773087</v>
      </c>
      <c r="P19" s="9"/>
    </row>
    <row r="20" spans="1:16">
      <c r="A20" s="12"/>
      <c r="B20" s="25">
        <v>335.18</v>
      </c>
      <c r="C20" s="20" t="s">
        <v>75</v>
      </c>
      <c r="D20" s="46">
        <v>139019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139019</v>
      </c>
      <c r="O20" s="47">
        <f t="shared" si="2"/>
        <v>183.40237467018468</v>
      </c>
      <c r="P20" s="9"/>
    </row>
    <row r="21" spans="1:16">
      <c r="A21" s="12"/>
      <c r="B21" s="25">
        <v>337.4</v>
      </c>
      <c r="C21" s="20" t="s">
        <v>21</v>
      </c>
      <c r="D21" s="46">
        <v>0</v>
      </c>
      <c r="E21" s="46">
        <v>22312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22312</v>
      </c>
      <c r="O21" s="47">
        <f t="shared" si="2"/>
        <v>29.435356200527703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SUM(D23:D26)</f>
        <v>40373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1157305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1197678</v>
      </c>
      <c r="O22" s="45">
        <f t="shared" si="2"/>
        <v>1580.0501319261214</v>
      </c>
      <c r="P22" s="10"/>
    </row>
    <row r="23" spans="1:16">
      <c r="A23" s="12"/>
      <c r="B23" s="25">
        <v>343.5</v>
      </c>
      <c r="C23" s="20" t="s">
        <v>28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1059631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1059631</v>
      </c>
      <c r="O23" s="47">
        <f t="shared" si="2"/>
        <v>1397.9300791556727</v>
      </c>
      <c r="P23" s="9"/>
    </row>
    <row r="24" spans="1:16">
      <c r="A24" s="12"/>
      <c r="B24" s="25">
        <v>343.9</v>
      </c>
      <c r="C24" s="20" t="s">
        <v>47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97674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97674</v>
      </c>
      <c r="O24" s="47">
        <f t="shared" si="2"/>
        <v>128.85751978891821</v>
      </c>
      <c r="P24" s="9"/>
    </row>
    <row r="25" spans="1:16">
      <c r="A25" s="12"/>
      <c r="B25" s="25">
        <v>347.5</v>
      </c>
      <c r="C25" s="20" t="s">
        <v>30</v>
      </c>
      <c r="D25" s="46">
        <v>2818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2818</v>
      </c>
      <c r="O25" s="47">
        <f t="shared" si="2"/>
        <v>3.7176781002638521</v>
      </c>
      <c r="P25" s="9"/>
    </row>
    <row r="26" spans="1:16">
      <c r="A26" s="12"/>
      <c r="B26" s="25">
        <v>349</v>
      </c>
      <c r="C26" s="20" t="s">
        <v>1</v>
      </c>
      <c r="D26" s="46">
        <v>37555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37555</v>
      </c>
      <c r="O26" s="47">
        <f t="shared" si="2"/>
        <v>49.544854881266488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SUM(D28:D28)</f>
        <v>22821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22821</v>
      </c>
      <c r="O27" s="45">
        <f t="shared" si="2"/>
        <v>30.106860158311346</v>
      </c>
      <c r="P27" s="10"/>
    </row>
    <row r="28" spans="1:16">
      <c r="A28" s="13"/>
      <c r="B28" s="39">
        <v>354</v>
      </c>
      <c r="C28" s="21" t="s">
        <v>86</v>
      </c>
      <c r="D28" s="46">
        <v>22821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22821</v>
      </c>
      <c r="O28" s="47">
        <f t="shared" si="2"/>
        <v>30.106860158311346</v>
      </c>
      <c r="P28" s="9"/>
    </row>
    <row r="29" spans="1:16" ht="15.75">
      <c r="A29" s="29" t="s">
        <v>4</v>
      </c>
      <c r="B29" s="30"/>
      <c r="C29" s="31"/>
      <c r="D29" s="32">
        <f t="shared" ref="D29:M29" si="7">SUM(D30:D33)</f>
        <v>393354</v>
      </c>
      <c r="E29" s="32">
        <f t="shared" si="7"/>
        <v>145</v>
      </c>
      <c r="F29" s="32">
        <f t="shared" si="7"/>
        <v>0</v>
      </c>
      <c r="G29" s="32">
        <f t="shared" si="7"/>
        <v>573</v>
      </c>
      <c r="H29" s="32">
        <f t="shared" si="7"/>
        <v>0</v>
      </c>
      <c r="I29" s="32">
        <f t="shared" si="7"/>
        <v>20377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414449</v>
      </c>
      <c r="O29" s="45">
        <f t="shared" si="2"/>
        <v>546.76649076517151</v>
      </c>
      <c r="P29" s="10"/>
    </row>
    <row r="30" spans="1:16">
      <c r="A30" s="12"/>
      <c r="B30" s="25">
        <v>361.1</v>
      </c>
      <c r="C30" s="20" t="s">
        <v>34</v>
      </c>
      <c r="D30" s="46">
        <v>2092</v>
      </c>
      <c r="E30" s="46">
        <v>145</v>
      </c>
      <c r="F30" s="46">
        <v>0</v>
      </c>
      <c r="G30" s="46">
        <v>573</v>
      </c>
      <c r="H30" s="46">
        <v>0</v>
      </c>
      <c r="I30" s="46">
        <v>4571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7381</v>
      </c>
      <c r="O30" s="47">
        <f t="shared" si="2"/>
        <v>9.7374670184696566</v>
      </c>
      <c r="P30" s="9"/>
    </row>
    <row r="31" spans="1:16">
      <c r="A31" s="12"/>
      <c r="B31" s="25">
        <v>366</v>
      </c>
      <c r="C31" s="20" t="s">
        <v>48</v>
      </c>
      <c r="D31" s="46">
        <v>55959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55959</v>
      </c>
      <c r="O31" s="47">
        <f t="shared" si="2"/>
        <v>73.824538258575203</v>
      </c>
      <c r="P31" s="9"/>
    </row>
    <row r="32" spans="1:16">
      <c r="A32" s="12"/>
      <c r="B32" s="25">
        <v>369.3</v>
      </c>
      <c r="C32" s="20" t="s">
        <v>95</v>
      </c>
      <c r="D32" s="46">
        <v>312453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312453</v>
      </c>
      <c r="O32" s="47">
        <f t="shared" si="2"/>
        <v>412.20712401055408</v>
      </c>
      <c r="P32" s="9"/>
    </row>
    <row r="33" spans="1:119">
      <c r="A33" s="12"/>
      <c r="B33" s="25">
        <v>369.9</v>
      </c>
      <c r="C33" s="20" t="s">
        <v>36</v>
      </c>
      <c r="D33" s="46">
        <v>22850</v>
      </c>
      <c r="E33" s="46">
        <v>0</v>
      </c>
      <c r="F33" s="46">
        <v>0</v>
      </c>
      <c r="G33" s="46">
        <v>0</v>
      </c>
      <c r="H33" s="46">
        <v>0</v>
      </c>
      <c r="I33" s="46">
        <v>15806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38656</v>
      </c>
      <c r="O33" s="47">
        <f t="shared" si="2"/>
        <v>50.997361477572561</v>
      </c>
      <c r="P33" s="9"/>
    </row>
    <row r="34" spans="1:119" ht="15.75">
      <c r="A34" s="29" t="s">
        <v>52</v>
      </c>
      <c r="B34" s="30"/>
      <c r="C34" s="31"/>
      <c r="D34" s="32">
        <f t="shared" ref="D34:M34" si="8">SUM(D35:D35)</f>
        <v>194438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1"/>
        <v>194438</v>
      </c>
      <c r="O34" s="45">
        <f t="shared" si="2"/>
        <v>256.5145118733509</v>
      </c>
      <c r="P34" s="9"/>
    </row>
    <row r="35" spans="1:119" ht="15.75" thickBot="1">
      <c r="A35" s="12"/>
      <c r="B35" s="25">
        <v>381</v>
      </c>
      <c r="C35" s="20" t="s">
        <v>53</v>
      </c>
      <c r="D35" s="46">
        <v>194438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194438</v>
      </c>
      <c r="O35" s="47">
        <f t="shared" si="2"/>
        <v>256.5145118733509</v>
      </c>
      <c r="P35" s="9"/>
    </row>
    <row r="36" spans="1:119" ht="16.5" thickBot="1">
      <c r="A36" s="14" t="s">
        <v>31</v>
      </c>
      <c r="B36" s="23"/>
      <c r="C36" s="22"/>
      <c r="D36" s="15">
        <f t="shared" ref="D36:M36" si="9">SUM(D5,D12,D17,D22,D27,D29,D34)</f>
        <v>3382726</v>
      </c>
      <c r="E36" s="15">
        <f t="shared" si="9"/>
        <v>117232</v>
      </c>
      <c r="F36" s="15">
        <f t="shared" si="9"/>
        <v>0</v>
      </c>
      <c r="G36" s="15">
        <f t="shared" si="9"/>
        <v>262251</v>
      </c>
      <c r="H36" s="15">
        <f t="shared" si="9"/>
        <v>0</v>
      </c>
      <c r="I36" s="15">
        <f t="shared" si="9"/>
        <v>1275512</v>
      </c>
      <c r="J36" s="15">
        <f t="shared" si="9"/>
        <v>0</v>
      </c>
      <c r="K36" s="15">
        <f t="shared" si="9"/>
        <v>0</v>
      </c>
      <c r="L36" s="15">
        <f t="shared" si="9"/>
        <v>0</v>
      </c>
      <c r="M36" s="15">
        <f t="shared" si="9"/>
        <v>0</v>
      </c>
      <c r="N36" s="15">
        <f t="shared" si="1"/>
        <v>5037721</v>
      </c>
      <c r="O36" s="38">
        <f t="shared" si="2"/>
        <v>6646.0699208443275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118" t="s">
        <v>96</v>
      </c>
      <c r="M38" s="118"/>
      <c r="N38" s="118"/>
      <c r="O38" s="43">
        <v>758</v>
      </c>
    </row>
    <row r="39" spans="1:119">
      <c r="A39" s="119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120" t="s">
        <v>55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1649537</v>
      </c>
      <c r="E5" s="27">
        <f t="shared" si="0"/>
        <v>76931</v>
      </c>
      <c r="F5" s="27">
        <f t="shared" si="0"/>
        <v>0</v>
      </c>
      <c r="G5" s="27">
        <f t="shared" si="0"/>
        <v>282754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5" si="1">SUM(D5:M5)</f>
        <v>2009222</v>
      </c>
      <c r="O5" s="33">
        <f t="shared" ref="O5:O35" si="2">(N5/O$37)</f>
        <v>2502.1444582814447</v>
      </c>
      <c r="P5" s="6"/>
    </row>
    <row r="6" spans="1:133">
      <c r="A6" s="12"/>
      <c r="B6" s="25">
        <v>311</v>
      </c>
      <c r="C6" s="20" t="s">
        <v>3</v>
      </c>
      <c r="D6" s="46">
        <v>1393970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1393970</v>
      </c>
      <c r="O6" s="47">
        <f t="shared" si="2"/>
        <v>1735.9526774595267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62370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62370</v>
      </c>
      <c r="O7" s="47">
        <f t="shared" si="2"/>
        <v>77.671232876712324</v>
      </c>
      <c r="P7" s="9"/>
    </row>
    <row r="8" spans="1:133">
      <c r="A8" s="12"/>
      <c r="B8" s="25">
        <v>312.42</v>
      </c>
      <c r="C8" s="20" t="s">
        <v>46</v>
      </c>
      <c r="D8" s="46">
        <v>0</v>
      </c>
      <c r="E8" s="46">
        <v>14561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14561</v>
      </c>
      <c r="O8" s="47">
        <f t="shared" si="2"/>
        <v>18.133250311332503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282754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282754</v>
      </c>
      <c r="O9" s="47">
        <f t="shared" si="2"/>
        <v>352.12204234122044</v>
      </c>
      <c r="P9" s="9"/>
    </row>
    <row r="10" spans="1:133">
      <c r="A10" s="12"/>
      <c r="B10" s="25">
        <v>315</v>
      </c>
      <c r="C10" s="20" t="s">
        <v>70</v>
      </c>
      <c r="D10" s="46">
        <v>65320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65320</v>
      </c>
      <c r="O10" s="47">
        <f t="shared" si="2"/>
        <v>81.344956413449566</v>
      </c>
      <c r="P10" s="9"/>
    </row>
    <row r="11" spans="1:133">
      <c r="A11" s="12"/>
      <c r="B11" s="25">
        <v>316</v>
      </c>
      <c r="C11" s="20" t="s">
        <v>71</v>
      </c>
      <c r="D11" s="46">
        <v>190247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190247</v>
      </c>
      <c r="O11" s="47">
        <f t="shared" si="2"/>
        <v>236.92029887920299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SUM(D13:D13)</f>
        <v>397948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397948</v>
      </c>
      <c r="O12" s="45">
        <f t="shared" si="2"/>
        <v>495.57658779576587</v>
      </c>
      <c r="P12" s="10"/>
    </row>
    <row r="13" spans="1:133">
      <c r="A13" s="12"/>
      <c r="B13" s="25">
        <v>322</v>
      </c>
      <c r="C13" s="20" t="s">
        <v>0</v>
      </c>
      <c r="D13" s="46">
        <v>397948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397948</v>
      </c>
      <c r="O13" s="47">
        <f t="shared" si="2"/>
        <v>495.57658779576587</v>
      </c>
      <c r="P13" s="9"/>
    </row>
    <row r="14" spans="1:133" ht="15.75">
      <c r="A14" s="29" t="s">
        <v>16</v>
      </c>
      <c r="B14" s="30"/>
      <c r="C14" s="31"/>
      <c r="D14" s="32">
        <f t="shared" ref="D14:M14" si="4">SUM(D15:D19)</f>
        <v>182670</v>
      </c>
      <c r="E14" s="32">
        <f t="shared" si="4"/>
        <v>32848</v>
      </c>
      <c r="F14" s="32">
        <f t="shared" si="4"/>
        <v>0</v>
      </c>
      <c r="G14" s="32">
        <f t="shared" si="4"/>
        <v>23837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239355</v>
      </c>
      <c r="O14" s="45">
        <f t="shared" si="2"/>
        <v>298.07596513075964</v>
      </c>
      <c r="P14" s="10"/>
    </row>
    <row r="15" spans="1:133">
      <c r="A15" s="12"/>
      <c r="B15" s="25">
        <v>334.7</v>
      </c>
      <c r="C15" s="20" t="s">
        <v>63</v>
      </c>
      <c r="D15" s="46">
        <v>0</v>
      </c>
      <c r="E15" s="46">
        <v>0</v>
      </c>
      <c r="F15" s="46">
        <v>0</v>
      </c>
      <c r="G15" s="46">
        <v>23837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23837</v>
      </c>
      <c r="O15" s="47">
        <f t="shared" si="2"/>
        <v>29.684931506849313</v>
      </c>
      <c r="P15" s="9"/>
    </row>
    <row r="16" spans="1:133">
      <c r="A16" s="12"/>
      <c r="B16" s="25">
        <v>335.12</v>
      </c>
      <c r="C16" s="20" t="s">
        <v>73</v>
      </c>
      <c r="D16" s="46">
        <v>30475</v>
      </c>
      <c r="E16" s="46">
        <v>10537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41012</v>
      </c>
      <c r="O16" s="47">
        <f t="shared" si="2"/>
        <v>51.073474470734745</v>
      </c>
      <c r="P16" s="9"/>
    </row>
    <row r="17" spans="1:16">
      <c r="A17" s="12"/>
      <c r="B17" s="25">
        <v>335.15</v>
      </c>
      <c r="C17" s="20" t="s">
        <v>74</v>
      </c>
      <c r="D17" s="46">
        <v>1608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1608</v>
      </c>
      <c r="O17" s="47">
        <f t="shared" si="2"/>
        <v>2.0024906600249066</v>
      </c>
      <c r="P17" s="9"/>
    </row>
    <row r="18" spans="1:16">
      <c r="A18" s="12"/>
      <c r="B18" s="25">
        <v>335.18</v>
      </c>
      <c r="C18" s="20" t="s">
        <v>75</v>
      </c>
      <c r="D18" s="46">
        <v>150587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150587</v>
      </c>
      <c r="O18" s="47">
        <f t="shared" si="2"/>
        <v>187.53051058530511</v>
      </c>
      <c r="P18" s="9"/>
    </row>
    <row r="19" spans="1:16">
      <c r="A19" s="12"/>
      <c r="B19" s="25">
        <v>337.4</v>
      </c>
      <c r="C19" s="20" t="s">
        <v>21</v>
      </c>
      <c r="D19" s="46">
        <v>0</v>
      </c>
      <c r="E19" s="46">
        <v>22311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22311</v>
      </c>
      <c r="O19" s="47">
        <f t="shared" si="2"/>
        <v>27.784557907845578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SUM(D21:D25)</f>
        <v>71400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1497344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1568744</v>
      </c>
      <c r="O20" s="45">
        <f t="shared" si="2"/>
        <v>1953.6039850560398</v>
      </c>
      <c r="P20" s="10"/>
    </row>
    <row r="21" spans="1:16">
      <c r="A21" s="12"/>
      <c r="B21" s="25">
        <v>343.5</v>
      </c>
      <c r="C21" s="20" t="s">
        <v>28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1400695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1400695</v>
      </c>
      <c r="O21" s="47">
        <f t="shared" si="2"/>
        <v>1744.3275217932753</v>
      </c>
      <c r="P21" s="9"/>
    </row>
    <row r="22" spans="1:16">
      <c r="A22" s="12"/>
      <c r="B22" s="25">
        <v>343.9</v>
      </c>
      <c r="C22" s="20" t="s">
        <v>47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96649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96649</v>
      </c>
      <c r="O22" s="47">
        <f t="shared" si="2"/>
        <v>120.359900373599</v>
      </c>
      <c r="P22" s="9"/>
    </row>
    <row r="23" spans="1:16">
      <c r="A23" s="12"/>
      <c r="B23" s="25">
        <v>347.2</v>
      </c>
      <c r="C23" s="20" t="s">
        <v>29</v>
      </c>
      <c r="D23" s="46">
        <v>27500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27500</v>
      </c>
      <c r="O23" s="47">
        <f t="shared" si="2"/>
        <v>34.246575342465754</v>
      </c>
      <c r="P23" s="9"/>
    </row>
    <row r="24" spans="1:16">
      <c r="A24" s="12"/>
      <c r="B24" s="25">
        <v>347.5</v>
      </c>
      <c r="C24" s="20" t="s">
        <v>30</v>
      </c>
      <c r="D24" s="46">
        <v>5475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5475</v>
      </c>
      <c r="O24" s="47">
        <f t="shared" si="2"/>
        <v>6.8181818181818183</v>
      </c>
      <c r="P24" s="9"/>
    </row>
    <row r="25" spans="1:16">
      <c r="A25" s="12"/>
      <c r="B25" s="25">
        <v>349</v>
      </c>
      <c r="C25" s="20" t="s">
        <v>1</v>
      </c>
      <c r="D25" s="46">
        <v>38425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38425</v>
      </c>
      <c r="O25" s="47">
        <f t="shared" si="2"/>
        <v>47.851805728518059</v>
      </c>
      <c r="P25" s="9"/>
    </row>
    <row r="26" spans="1:16" ht="15.75">
      <c r="A26" s="29" t="s">
        <v>27</v>
      </c>
      <c r="B26" s="30"/>
      <c r="C26" s="31"/>
      <c r="D26" s="32">
        <f t="shared" ref="D26:M26" si="6">SUM(D27:D28)</f>
        <v>13861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13861</v>
      </c>
      <c r="O26" s="45">
        <f t="shared" si="2"/>
        <v>17.261519302615191</v>
      </c>
      <c r="P26" s="10"/>
    </row>
    <row r="27" spans="1:16">
      <c r="A27" s="13"/>
      <c r="B27" s="39">
        <v>351.1</v>
      </c>
      <c r="C27" s="21" t="s">
        <v>85</v>
      </c>
      <c r="D27" s="46">
        <v>836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836</v>
      </c>
      <c r="O27" s="47">
        <f t="shared" si="2"/>
        <v>1.0410958904109588</v>
      </c>
      <c r="P27" s="9"/>
    </row>
    <row r="28" spans="1:16">
      <c r="A28" s="13"/>
      <c r="B28" s="39">
        <v>354</v>
      </c>
      <c r="C28" s="21" t="s">
        <v>86</v>
      </c>
      <c r="D28" s="46">
        <v>13025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13025</v>
      </c>
      <c r="O28" s="47">
        <f t="shared" si="2"/>
        <v>16.220423412204234</v>
      </c>
      <c r="P28" s="9"/>
    </row>
    <row r="29" spans="1:16" ht="15.75">
      <c r="A29" s="29" t="s">
        <v>4</v>
      </c>
      <c r="B29" s="30"/>
      <c r="C29" s="31"/>
      <c r="D29" s="32">
        <f t="shared" ref="D29:M29" si="7">SUM(D30:D32)</f>
        <v>47961</v>
      </c>
      <c r="E29" s="32">
        <f t="shared" si="7"/>
        <v>184</v>
      </c>
      <c r="F29" s="32">
        <f t="shared" si="7"/>
        <v>0</v>
      </c>
      <c r="G29" s="32">
        <f t="shared" si="7"/>
        <v>521</v>
      </c>
      <c r="H29" s="32">
        <f t="shared" si="7"/>
        <v>0</v>
      </c>
      <c r="I29" s="32">
        <f t="shared" si="7"/>
        <v>53449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102115</v>
      </c>
      <c r="O29" s="45">
        <f t="shared" si="2"/>
        <v>127.16687422166875</v>
      </c>
      <c r="P29" s="10"/>
    </row>
    <row r="30" spans="1:16">
      <c r="A30" s="12"/>
      <c r="B30" s="25">
        <v>361.1</v>
      </c>
      <c r="C30" s="20" t="s">
        <v>34</v>
      </c>
      <c r="D30" s="46">
        <v>8962</v>
      </c>
      <c r="E30" s="46">
        <v>184</v>
      </c>
      <c r="F30" s="46">
        <v>0</v>
      </c>
      <c r="G30" s="46">
        <v>521</v>
      </c>
      <c r="H30" s="46">
        <v>0</v>
      </c>
      <c r="I30" s="46">
        <v>11798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21465</v>
      </c>
      <c r="O30" s="47">
        <f t="shared" si="2"/>
        <v>26.731008717310086</v>
      </c>
      <c r="P30" s="9"/>
    </row>
    <row r="31" spans="1:16">
      <c r="A31" s="12"/>
      <c r="B31" s="25">
        <v>366</v>
      </c>
      <c r="C31" s="20" t="s">
        <v>48</v>
      </c>
      <c r="D31" s="46">
        <v>6549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6549</v>
      </c>
      <c r="O31" s="47">
        <f t="shared" si="2"/>
        <v>8.1556662515566618</v>
      </c>
      <c r="P31" s="9"/>
    </row>
    <row r="32" spans="1:16">
      <c r="A32" s="12"/>
      <c r="B32" s="25">
        <v>369.9</v>
      </c>
      <c r="C32" s="20" t="s">
        <v>36</v>
      </c>
      <c r="D32" s="46">
        <v>32450</v>
      </c>
      <c r="E32" s="46">
        <v>0</v>
      </c>
      <c r="F32" s="46">
        <v>0</v>
      </c>
      <c r="G32" s="46">
        <v>0</v>
      </c>
      <c r="H32" s="46">
        <v>0</v>
      </c>
      <c r="I32" s="46">
        <v>41651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74101</v>
      </c>
      <c r="O32" s="47">
        <f t="shared" si="2"/>
        <v>92.280199252801992</v>
      </c>
      <c r="P32" s="9"/>
    </row>
    <row r="33" spans="1:119" ht="15.75">
      <c r="A33" s="29" t="s">
        <v>52</v>
      </c>
      <c r="B33" s="30"/>
      <c r="C33" s="31"/>
      <c r="D33" s="32">
        <f t="shared" ref="D33:M33" si="8">SUM(D34:D34)</f>
        <v>110638</v>
      </c>
      <c r="E33" s="32">
        <f t="shared" si="8"/>
        <v>3737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1"/>
        <v>114375</v>
      </c>
      <c r="O33" s="45">
        <f t="shared" si="2"/>
        <v>142.43462017434621</v>
      </c>
      <c r="P33" s="9"/>
    </row>
    <row r="34" spans="1:119" ht="15.75" thickBot="1">
      <c r="A34" s="12"/>
      <c r="B34" s="25">
        <v>381</v>
      </c>
      <c r="C34" s="20" t="s">
        <v>53</v>
      </c>
      <c r="D34" s="46">
        <v>110638</v>
      </c>
      <c r="E34" s="46">
        <v>3737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114375</v>
      </c>
      <c r="O34" s="47">
        <f t="shared" si="2"/>
        <v>142.43462017434621</v>
      </c>
      <c r="P34" s="9"/>
    </row>
    <row r="35" spans="1:119" ht="16.5" thickBot="1">
      <c r="A35" s="14" t="s">
        <v>31</v>
      </c>
      <c r="B35" s="23"/>
      <c r="C35" s="22"/>
      <c r="D35" s="15">
        <f t="shared" ref="D35:M35" si="9">SUM(D5,D12,D14,D20,D26,D29,D33)</f>
        <v>2474015</v>
      </c>
      <c r="E35" s="15">
        <f t="shared" si="9"/>
        <v>113700</v>
      </c>
      <c r="F35" s="15">
        <f t="shared" si="9"/>
        <v>0</v>
      </c>
      <c r="G35" s="15">
        <f t="shared" si="9"/>
        <v>307112</v>
      </c>
      <c r="H35" s="15">
        <f t="shared" si="9"/>
        <v>0</v>
      </c>
      <c r="I35" s="15">
        <f t="shared" si="9"/>
        <v>1550793</v>
      </c>
      <c r="J35" s="15">
        <f t="shared" si="9"/>
        <v>0</v>
      </c>
      <c r="K35" s="15">
        <f t="shared" si="9"/>
        <v>0</v>
      </c>
      <c r="L35" s="15">
        <f t="shared" si="9"/>
        <v>0</v>
      </c>
      <c r="M35" s="15">
        <f t="shared" si="9"/>
        <v>0</v>
      </c>
      <c r="N35" s="15">
        <f t="shared" si="1"/>
        <v>4445620</v>
      </c>
      <c r="O35" s="38">
        <f t="shared" si="2"/>
        <v>5536.2640099626396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40"/>
      <c r="B37" s="41"/>
      <c r="C37" s="41"/>
      <c r="D37" s="42"/>
      <c r="E37" s="42"/>
      <c r="F37" s="42"/>
      <c r="G37" s="42"/>
      <c r="H37" s="42"/>
      <c r="I37" s="42"/>
      <c r="J37" s="42"/>
      <c r="K37" s="42"/>
      <c r="L37" s="118" t="s">
        <v>92</v>
      </c>
      <c r="M37" s="118"/>
      <c r="N37" s="118"/>
      <c r="O37" s="43">
        <v>803</v>
      </c>
    </row>
    <row r="38" spans="1:119">
      <c r="A38" s="119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customHeight="1" thickBot="1">
      <c r="A39" s="120" t="s">
        <v>55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1718347</v>
      </c>
      <c r="E5" s="27">
        <f t="shared" si="0"/>
        <v>77336</v>
      </c>
      <c r="F5" s="27">
        <f t="shared" si="0"/>
        <v>0</v>
      </c>
      <c r="G5" s="27">
        <f t="shared" si="0"/>
        <v>278775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2074458</v>
      </c>
      <c r="O5" s="33">
        <f t="shared" ref="O5:O40" si="2">(N5/O$42)</f>
        <v>2615.9621689785622</v>
      </c>
      <c r="P5" s="6"/>
    </row>
    <row r="6" spans="1:133">
      <c r="A6" s="12"/>
      <c r="B6" s="25">
        <v>311</v>
      </c>
      <c r="C6" s="20" t="s">
        <v>3</v>
      </c>
      <c r="D6" s="46">
        <v>1301929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1301929</v>
      </c>
      <c r="O6" s="47">
        <f t="shared" si="2"/>
        <v>1641.7767969735182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58407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58407</v>
      </c>
      <c r="O7" s="47">
        <f t="shared" si="2"/>
        <v>73.653215636822196</v>
      </c>
      <c r="P7" s="9"/>
    </row>
    <row r="8" spans="1:133">
      <c r="A8" s="12"/>
      <c r="B8" s="25">
        <v>312.42</v>
      </c>
      <c r="C8" s="20" t="s">
        <v>46</v>
      </c>
      <c r="D8" s="46">
        <v>0</v>
      </c>
      <c r="E8" s="46">
        <v>18929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18929</v>
      </c>
      <c r="O8" s="47">
        <f t="shared" si="2"/>
        <v>23.870113493064313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278775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278775</v>
      </c>
      <c r="O9" s="47">
        <f t="shared" si="2"/>
        <v>351.54476670870116</v>
      </c>
      <c r="P9" s="9"/>
    </row>
    <row r="10" spans="1:133">
      <c r="A10" s="12"/>
      <c r="B10" s="25">
        <v>315</v>
      </c>
      <c r="C10" s="20" t="s">
        <v>70</v>
      </c>
      <c r="D10" s="46">
        <v>65127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65127</v>
      </c>
      <c r="O10" s="47">
        <f t="shared" si="2"/>
        <v>82.127364438839848</v>
      </c>
      <c r="P10" s="9"/>
    </row>
    <row r="11" spans="1:133">
      <c r="A11" s="12"/>
      <c r="B11" s="25">
        <v>316</v>
      </c>
      <c r="C11" s="20" t="s">
        <v>71</v>
      </c>
      <c r="D11" s="46">
        <v>351291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351291</v>
      </c>
      <c r="O11" s="47">
        <f t="shared" si="2"/>
        <v>442.98991172761663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285952</v>
      </c>
      <c r="E12" s="32">
        <f t="shared" si="3"/>
        <v>20678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306630</v>
      </c>
      <c r="O12" s="45">
        <f t="shared" si="2"/>
        <v>386.67087011349304</v>
      </c>
      <c r="P12" s="10"/>
    </row>
    <row r="13" spans="1:133">
      <c r="A13" s="12"/>
      <c r="B13" s="25">
        <v>322</v>
      </c>
      <c r="C13" s="20" t="s">
        <v>0</v>
      </c>
      <c r="D13" s="46">
        <v>285952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285952</v>
      </c>
      <c r="O13" s="47">
        <f t="shared" si="2"/>
        <v>360.5952080706179</v>
      </c>
      <c r="P13" s="9"/>
    </row>
    <row r="14" spans="1:133">
      <c r="A14" s="12"/>
      <c r="B14" s="25">
        <v>324.11</v>
      </c>
      <c r="C14" s="20" t="s">
        <v>57</v>
      </c>
      <c r="D14" s="46">
        <v>0</v>
      </c>
      <c r="E14" s="46">
        <v>1752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1752</v>
      </c>
      <c r="O14" s="47">
        <f t="shared" si="2"/>
        <v>2.2093316519546029</v>
      </c>
      <c r="P14" s="9"/>
    </row>
    <row r="15" spans="1:133">
      <c r="A15" s="12"/>
      <c r="B15" s="25">
        <v>324.12</v>
      </c>
      <c r="C15" s="20" t="s">
        <v>84</v>
      </c>
      <c r="D15" s="46">
        <v>0</v>
      </c>
      <c r="E15" s="46">
        <v>1850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1850</v>
      </c>
      <c r="O15" s="47">
        <f t="shared" si="2"/>
        <v>2.3329129886506936</v>
      </c>
      <c r="P15" s="9"/>
    </row>
    <row r="16" spans="1:133">
      <c r="A16" s="12"/>
      <c r="B16" s="25">
        <v>324.31</v>
      </c>
      <c r="C16" s="20" t="s">
        <v>58</v>
      </c>
      <c r="D16" s="46">
        <v>0</v>
      </c>
      <c r="E16" s="46">
        <v>11235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11235</v>
      </c>
      <c r="O16" s="47">
        <f t="shared" si="2"/>
        <v>14.167717528373267</v>
      </c>
      <c r="P16" s="9"/>
    </row>
    <row r="17" spans="1:16">
      <c r="A17" s="12"/>
      <c r="B17" s="25">
        <v>324.61</v>
      </c>
      <c r="C17" s="20" t="s">
        <v>59</v>
      </c>
      <c r="D17" s="46">
        <v>0</v>
      </c>
      <c r="E17" s="46">
        <v>5841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5841</v>
      </c>
      <c r="O17" s="47">
        <f t="shared" si="2"/>
        <v>7.3656998738965953</v>
      </c>
      <c r="P17" s="9"/>
    </row>
    <row r="18" spans="1:16" ht="15.75">
      <c r="A18" s="29" t="s">
        <v>16</v>
      </c>
      <c r="B18" s="30"/>
      <c r="C18" s="31"/>
      <c r="D18" s="32">
        <f t="shared" ref="D18:M18" si="4">SUM(D19:D24)</f>
        <v>179562</v>
      </c>
      <c r="E18" s="32">
        <f t="shared" si="4"/>
        <v>32264</v>
      </c>
      <c r="F18" s="32">
        <f t="shared" si="4"/>
        <v>0</v>
      </c>
      <c r="G18" s="32">
        <f t="shared" si="4"/>
        <v>50000</v>
      </c>
      <c r="H18" s="32">
        <f t="shared" si="4"/>
        <v>0</v>
      </c>
      <c r="I18" s="32">
        <f t="shared" si="4"/>
        <v>1000000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1261826</v>
      </c>
      <c r="O18" s="45">
        <f t="shared" si="2"/>
        <v>1591.2055485498108</v>
      </c>
      <c r="P18" s="10"/>
    </row>
    <row r="19" spans="1:16">
      <c r="A19" s="12"/>
      <c r="B19" s="25">
        <v>334.35</v>
      </c>
      <c r="C19" s="20" t="s">
        <v>89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1000000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1000000</v>
      </c>
      <c r="O19" s="47">
        <f t="shared" si="2"/>
        <v>1261.0340479192939</v>
      </c>
      <c r="P19" s="9"/>
    </row>
    <row r="20" spans="1:16">
      <c r="A20" s="12"/>
      <c r="B20" s="25">
        <v>334.7</v>
      </c>
      <c r="C20" s="20" t="s">
        <v>63</v>
      </c>
      <c r="D20" s="46">
        <v>0</v>
      </c>
      <c r="E20" s="46">
        <v>0</v>
      </c>
      <c r="F20" s="46">
        <v>0</v>
      </c>
      <c r="G20" s="46">
        <v>50000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50000</v>
      </c>
      <c r="O20" s="47">
        <f t="shared" si="2"/>
        <v>63.051702395964689</v>
      </c>
      <c r="P20" s="9"/>
    </row>
    <row r="21" spans="1:16">
      <c r="A21" s="12"/>
      <c r="B21" s="25">
        <v>335.12</v>
      </c>
      <c r="C21" s="20" t="s">
        <v>73</v>
      </c>
      <c r="D21" s="46">
        <v>29508</v>
      </c>
      <c r="E21" s="46">
        <v>9952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39460</v>
      </c>
      <c r="O21" s="47">
        <f t="shared" si="2"/>
        <v>49.760403530895331</v>
      </c>
      <c r="P21" s="9"/>
    </row>
    <row r="22" spans="1:16">
      <c r="A22" s="12"/>
      <c r="B22" s="25">
        <v>335.15</v>
      </c>
      <c r="C22" s="20" t="s">
        <v>74</v>
      </c>
      <c r="D22" s="46">
        <v>1608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1608</v>
      </c>
      <c r="O22" s="47">
        <f t="shared" si="2"/>
        <v>2.0277427490542244</v>
      </c>
      <c r="P22" s="9"/>
    </row>
    <row r="23" spans="1:16">
      <c r="A23" s="12"/>
      <c r="B23" s="25">
        <v>335.18</v>
      </c>
      <c r="C23" s="20" t="s">
        <v>75</v>
      </c>
      <c r="D23" s="46">
        <v>148446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148446</v>
      </c>
      <c r="O23" s="47">
        <f t="shared" si="2"/>
        <v>187.19546027742749</v>
      </c>
      <c r="P23" s="9"/>
    </row>
    <row r="24" spans="1:16">
      <c r="A24" s="12"/>
      <c r="B24" s="25">
        <v>337.4</v>
      </c>
      <c r="C24" s="20" t="s">
        <v>21</v>
      </c>
      <c r="D24" s="46">
        <v>0</v>
      </c>
      <c r="E24" s="46">
        <v>22312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22312</v>
      </c>
      <c r="O24" s="47">
        <f t="shared" si="2"/>
        <v>28.136191677175283</v>
      </c>
      <c r="P24" s="9"/>
    </row>
    <row r="25" spans="1:16" ht="15.75">
      <c r="A25" s="29" t="s">
        <v>26</v>
      </c>
      <c r="B25" s="30"/>
      <c r="C25" s="31"/>
      <c r="D25" s="32">
        <f t="shared" ref="D25:M25" si="5">SUM(D26:D30)</f>
        <v>81371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1223508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1304879</v>
      </c>
      <c r="O25" s="45">
        <f t="shared" si="2"/>
        <v>1645.4968474148802</v>
      </c>
      <c r="P25" s="10"/>
    </row>
    <row r="26" spans="1:16">
      <c r="A26" s="12"/>
      <c r="B26" s="25">
        <v>343.5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1128463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1128463</v>
      </c>
      <c r="O26" s="47">
        <f t="shared" si="2"/>
        <v>1423.0302648171501</v>
      </c>
      <c r="P26" s="9"/>
    </row>
    <row r="27" spans="1:16">
      <c r="A27" s="12"/>
      <c r="B27" s="25">
        <v>343.9</v>
      </c>
      <c r="C27" s="20" t="s">
        <v>47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95045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95045</v>
      </c>
      <c r="O27" s="47">
        <f t="shared" si="2"/>
        <v>119.85498108448928</v>
      </c>
      <c r="P27" s="9"/>
    </row>
    <row r="28" spans="1:16">
      <c r="A28" s="12"/>
      <c r="B28" s="25">
        <v>347.2</v>
      </c>
      <c r="C28" s="20" t="s">
        <v>29</v>
      </c>
      <c r="D28" s="46">
        <v>30000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30000</v>
      </c>
      <c r="O28" s="47">
        <f t="shared" si="2"/>
        <v>37.831021437578812</v>
      </c>
      <c r="P28" s="9"/>
    </row>
    <row r="29" spans="1:16">
      <c r="A29" s="12"/>
      <c r="B29" s="25">
        <v>347.5</v>
      </c>
      <c r="C29" s="20" t="s">
        <v>30</v>
      </c>
      <c r="D29" s="46">
        <v>7082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7082</v>
      </c>
      <c r="O29" s="47">
        <f t="shared" si="2"/>
        <v>8.9306431273644389</v>
      </c>
      <c r="P29" s="9"/>
    </row>
    <row r="30" spans="1:16">
      <c r="A30" s="12"/>
      <c r="B30" s="25">
        <v>349</v>
      </c>
      <c r="C30" s="20" t="s">
        <v>1</v>
      </c>
      <c r="D30" s="46">
        <v>44289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44289</v>
      </c>
      <c r="O30" s="47">
        <f t="shared" si="2"/>
        <v>55.849936948297604</v>
      </c>
      <c r="P30" s="9"/>
    </row>
    <row r="31" spans="1:16" ht="15.75">
      <c r="A31" s="29" t="s">
        <v>27</v>
      </c>
      <c r="B31" s="30"/>
      <c r="C31" s="31"/>
      <c r="D31" s="32">
        <f t="shared" ref="D31:M31" si="6">SUM(D32:D33)</f>
        <v>23105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23105</v>
      </c>
      <c r="O31" s="45">
        <f t="shared" si="2"/>
        <v>29.136191677175283</v>
      </c>
      <c r="P31" s="10"/>
    </row>
    <row r="32" spans="1:16">
      <c r="A32" s="13"/>
      <c r="B32" s="39">
        <v>351.1</v>
      </c>
      <c r="C32" s="21" t="s">
        <v>85</v>
      </c>
      <c r="D32" s="46">
        <v>531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531</v>
      </c>
      <c r="O32" s="47">
        <f t="shared" si="2"/>
        <v>0.66960907944514503</v>
      </c>
      <c r="P32" s="9"/>
    </row>
    <row r="33" spans="1:119">
      <c r="A33" s="13"/>
      <c r="B33" s="39">
        <v>354</v>
      </c>
      <c r="C33" s="21" t="s">
        <v>86</v>
      </c>
      <c r="D33" s="46">
        <v>22574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22574</v>
      </c>
      <c r="O33" s="47">
        <f t="shared" si="2"/>
        <v>28.466582597730138</v>
      </c>
      <c r="P33" s="9"/>
    </row>
    <row r="34" spans="1:119" ht="15.75">
      <c r="A34" s="29" t="s">
        <v>4</v>
      </c>
      <c r="B34" s="30"/>
      <c r="C34" s="31"/>
      <c r="D34" s="32">
        <f t="shared" ref="D34:M34" si="7">SUM(D35:D37)</f>
        <v>65788</v>
      </c>
      <c r="E34" s="32">
        <f t="shared" si="7"/>
        <v>181</v>
      </c>
      <c r="F34" s="32">
        <f t="shared" si="7"/>
        <v>0</v>
      </c>
      <c r="G34" s="32">
        <f t="shared" si="7"/>
        <v>430</v>
      </c>
      <c r="H34" s="32">
        <f t="shared" si="7"/>
        <v>0</v>
      </c>
      <c r="I34" s="32">
        <f t="shared" si="7"/>
        <v>27451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1"/>
        <v>93850</v>
      </c>
      <c r="O34" s="45">
        <f t="shared" si="2"/>
        <v>118.34804539722572</v>
      </c>
      <c r="P34" s="10"/>
    </row>
    <row r="35" spans="1:119">
      <c r="A35" s="12"/>
      <c r="B35" s="25">
        <v>361.1</v>
      </c>
      <c r="C35" s="20" t="s">
        <v>34</v>
      </c>
      <c r="D35" s="46">
        <v>17783</v>
      </c>
      <c r="E35" s="46">
        <v>181</v>
      </c>
      <c r="F35" s="46">
        <v>0</v>
      </c>
      <c r="G35" s="46">
        <v>430</v>
      </c>
      <c r="H35" s="46">
        <v>0</v>
      </c>
      <c r="I35" s="46">
        <v>12170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30564</v>
      </c>
      <c r="O35" s="47">
        <f t="shared" si="2"/>
        <v>38.542244640605297</v>
      </c>
      <c r="P35" s="9"/>
    </row>
    <row r="36" spans="1:119">
      <c r="A36" s="12"/>
      <c r="B36" s="25">
        <v>366</v>
      </c>
      <c r="C36" s="20" t="s">
        <v>48</v>
      </c>
      <c r="D36" s="46">
        <v>7739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7739</v>
      </c>
      <c r="O36" s="47">
        <f t="shared" si="2"/>
        <v>9.7591424968474154</v>
      </c>
      <c r="P36" s="9"/>
    </row>
    <row r="37" spans="1:119">
      <c r="A37" s="12"/>
      <c r="B37" s="25">
        <v>369.9</v>
      </c>
      <c r="C37" s="20" t="s">
        <v>36</v>
      </c>
      <c r="D37" s="46">
        <v>40266</v>
      </c>
      <c r="E37" s="46">
        <v>0</v>
      </c>
      <c r="F37" s="46">
        <v>0</v>
      </c>
      <c r="G37" s="46">
        <v>0</v>
      </c>
      <c r="H37" s="46">
        <v>0</v>
      </c>
      <c r="I37" s="46">
        <v>15281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55547</v>
      </c>
      <c r="O37" s="47">
        <f t="shared" si="2"/>
        <v>70.046658259773011</v>
      </c>
      <c r="P37" s="9"/>
    </row>
    <row r="38" spans="1:119" ht="15.75">
      <c r="A38" s="29" t="s">
        <v>52</v>
      </c>
      <c r="B38" s="30"/>
      <c r="C38" s="31"/>
      <c r="D38" s="32">
        <f t="shared" ref="D38:M38" si="8">SUM(D39:D39)</f>
        <v>40011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60345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1"/>
        <v>100356</v>
      </c>
      <c r="O38" s="45">
        <f t="shared" si="2"/>
        <v>126.55233291298865</v>
      </c>
      <c r="P38" s="9"/>
    </row>
    <row r="39" spans="1:119" ht="15.75" thickBot="1">
      <c r="A39" s="12"/>
      <c r="B39" s="25">
        <v>381</v>
      </c>
      <c r="C39" s="20" t="s">
        <v>53</v>
      </c>
      <c r="D39" s="46">
        <v>40011</v>
      </c>
      <c r="E39" s="46">
        <v>0</v>
      </c>
      <c r="F39" s="46">
        <v>0</v>
      </c>
      <c r="G39" s="46">
        <v>0</v>
      </c>
      <c r="H39" s="46">
        <v>0</v>
      </c>
      <c r="I39" s="46">
        <v>60345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100356</v>
      </c>
      <c r="O39" s="47">
        <f t="shared" si="2"/>
        <v>126.55233291298865</v>
      </c>
      <c r="P39" s="9"/>
    </row>
    <row r="40" spans="1:119" ht="16.5" thickBot="1">
      <c r="A40" s="14" t="s">
        <v>31</v>
      </c>
      <c r="B40" s="23"/>
      <c r="C40" s="22"/>
      <c r="D40" s="15">
        <f t="shared" ref="D40:M40" si="9">SUM(D5,D12,D18,D25,D31,D34,D38)</f>
        <v>2394136</v>
      </c>
      <c r="E40" s="15">
        <f t="shared" si="9"/>
        <v>130459</v>
      </c>
      <c r="F40" s="15">
        <f t="shared" si="9"/>
        <v>0</v>
      </c>
      <c r="G40" s="15">
        <f t="shared" si="9"/>
        <v>329205</v>
      </c>
      <c r="H40" s="15">
        <f t="shared" si="9"/>
        <v>0</v>
      </c>
      <c r="I40" s="15">
        <f t="shared" si="9"/>
        <v>2311304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1"/>
        <v>5165104</v>
      </c>
      <c r="O40" s="38">
        <f t="shared" si="2"/>
        <v>6513.3720050441361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118" t="s">
        <v>90</v>
      </c>
      <c r="M42" s="118"/>
      <c r="N42" s="118"/>
      <c r="O42" s="43">
        <v>793</v>
      </c>
    </row>
    <row r="43" spans="1:119">
      <c r="A43" s="119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120" t="s">
        <v>55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37</v>
      </c>
      <c r="B3" s="108"/>
      <c r="C3" s="109"/>
      <c r="D3" s="128" t="s">
        <v>22</v>
      </c>
      <c r="E3" s="129"/>
      <c r="F3" s="129"/>
      <c r="G3" s="129"/>
      <c r="H3" s="130"/>
      <c r="I3" s="128" t="s">
        <v>23</v>
      </c>
      <c r="J3" s="130"/>
      <c r="K3" s="128" t="s">
        <v>25</v>
      </c>
      <c r="L3" s="130"/>
      <c r="M3" s="36"/>
      <c r="N3" s="37"/>
      <c r="O3" s="131" t="s">
        <v>42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38</v>
      </c>
      <c r="F4" s="34" t="s">
        <v>39</v>
      </c>
      <c r="G4" s="34" t="s">
        <v>40</v>
      </c>
      <c r="H4" s="34" t="s">
        <v>6</v>
      </c>
      <c r="I4" s="34" t="s">
        <v>7</v>
      </c>
      <c r="J4" s="35" t="s">
        <v>41</v>
      </c>
      <c r="K4" s="35" t="s">
        <v>8</v>
      </c>
      <c r="L4" s="35" t="s">
        <v>9</v>
      </c>
      <c r="M4" s="35" t="s">
        <v>10</v>
      </c>
      <c r="N4" s="35" t="s">
        <v>24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1591642</v>
      </c>
      <c r="E5" s="27">
        <f t="shared" si="0"/>
        <v>80832</v>
      </c>
      <c r="F5" s="27">
        <f t="shared" si="0"/>
        <v>0</v>
      </c>
      <c r="G5" s="27">
        <f t="shared" si="0"/>
        <v>278067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1950541</v>
      </c>
      <c r="O5" s="33">
        <f t="shared" ref="O5:O39" si="2">(N5/O$41)</f>
        <v>2450.4283919597988</v>
      </c>
      <c r="P5" s="6"/>
    </row>
    <row r="6" spans="1:133">
      <c r="A6" s="12"/>
      <c r="B6" s="25">
        <v>311</v>
      </c>
      <c r="C6" s="20" t="s">
        <v>3</v>
      </c>
      <c r="D6" s="46">
        <v>1222648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1222648</v>
      </c>
      <c r="O6" s="47">
        <f t="shared" si="2"/>
        <v>1535.9899497487438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55664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55664</v>
      </c>
      <c r="O7" s="47">
        <f t="shared" si="2"/>
        <v>69.929648241206024</v>
      </c>
      <c r="P7" s="9"/>
    </row>
    <row r="8" spans="1:133">
      <c r="A8" s="12"/>
      <c r="B8" s="25">
        <v>312.42</v>
      </c>
      <c r="C8" s="20" t="s">
        <v>46</v>
      </c>
      <c r="D8" s="46">
        <v>0</v>
      </c>
      <c r="E8" s="46">
        <v>25168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25168</v>
      </c>
      <c r="O8" s="47">
        <f t="shared" si="2"/>
        <v>31.618090452261306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0</v>
      </c>
      <c r="F9" s="46">
        <v>0</v>
      </c>
      <c r="G9" s="46">
        <v>278067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278067</v>
      </c>
      <c r="O9" s="47">
        <f t="shared" si="2"/>
        <v>349.33040201005025</v>
      </c>
      <c r="P9" s="9"/>
    </row>
    <row r="10" spans="1:133">
      <c r="A10" s="12"/>
      <c r="B10" s="25">
        <v>315</v>
      </c>
      <c r="C10" s="20" t="s">
        <v>70</v>
      </c>
      <c r="D10" s="46">
        <v>64117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64117</v>
      </c>
      <c r="O10" s="47">
        <f t="shared" si="2"/>
        <v>80.548994974874375</v>
      </c>
      <c r="P10" s="9"/>
    </row>
    <row r="11" spans="1:133">
      <c r="A11" s="12"/>
      <c r="B11" s="25">
        <v>316</v>
      </c>
      <c r="C11" s="20" t="s">
        <v>71</v>
      </c>
      <c r="D11" s="46">
        <v>304877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304877</v>
      </c>
      <c r="O11" s="47">
        <f t="shared" si="2"/>
        <v>383.0113065326633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SUM(D13:D17)</f>
        <v>202804</v>
      </c>
      <c r="E12" s="32">
        <f t="shared" si="3"/>
        <v>1208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204012</v>
      </c>
      <c r="O12" s="45">
        <f t="shared" si="2"/>
        <v>256.2964824120603</v>
      </c>
      <c r="P12" s="10"/>
    </row>
    <row r="13" spans="1:133">
      <c r="A13" s="12"/>
      <c r="B13" s="25">
        <v>322</v>
      </c>
      <c r="C13" s="20" t="s">
        <v>0</v>
      </c>
      <c r="D13" s="46">
        <v>202804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202804</v>
      </c>
      <c r="O13" s="47">
        <f t="shared" si="2"/>
        <v>254.7788944723618</v>
      </c>
      <c r="P13" s="9"/>
    </row>
    <row r="14" spans="1:133">
      <c r="A14" s="12"/>
      <c r="B14" s="25">
        <v>324.11</v>
      </c>
      <c r="C14" s="20" t="s">
        <v>57</v>
      </c>
      <c r="D14" s="46">
        <v>0</v>
      </c>
      <c r="E14" s="46">
        <v>135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135</v>
      </c>
      <c r="O14" s="47">
        <f t="shared" si="2"/>
        <v>0.16959798994974876</v>
      </c>
      <c r="P14" s="9"/>
    </row>
    <row r="15" spans="1:133">
      <c r="A15" s="12"/>
      <c r="B15" s="25">
        <v>324.12</v>
      </c>
      <c r="C15" s="20" t="s">
        <v>84</v>
      </c>
      <c r="D15" s="46">
        <v>0</v>
      </c>
      <c r="E15" s="46">
        <v>100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100</v>
      </c>
      <c r="O15" s="47">
        <f t="shared" si="2"/>
        <v>0.12562814070351758</v>
      </c>
      <c r="P15" s="9"/>
    </row>
    <row r="16" spans="1:133">
      <c r="A16" s="12"/>
      <c r="B16" s="25">
        <v>324.31</v>
      </c>
      <c r="C16" s="20" t="s">
        <v>58</v>
      </c>
      <c r="D16" s="46">
        <v>0</v>
      </c>
      <c r="E16" s="46">
        <v>633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633</v>
      </c>
      <c r="O16" s="47">
        <f t="shared" si="2"/>
        <v>0.79522613065326631</v>
      </c>
      <c r="P16" s="9"/>
    </row>
    <row r="17" spans="1:16">
      <c r="A17" s="12"/>
      <c r="B17" s="25">
        <v>324.61</v>
      </c>
      <c r="C17" s="20" t="s">
        <v>59</v>
      </c>
      <c r="D17" s="46">
        <v>0</v>
      </c>
      <c r="E17" s="46">
        <v>340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340</v>
      </c>
      <c r="O17" s="47">
        <f t="shared" si="2"/>
        <v>0.42713567839195982</v>
      </c>
      <c r="P17" s="9"/>
    </row>
    <row r="18" spans="1:16" ht="15.75">
      <c r="A18" s="29" t="s">
        <v>16</v>
      </c>
      <c r="B18" s="30"/>
      <c r="C18" s="31"/>
      <c r="D18" s="32">
        <f t="shared" ref="D18:M18" si="4">SUM(D19:D23)</f>
        <v>161806</v>
      </c>
      <c r="E18" s="32">
        <f t="shared" si="4"/>
        <v>25730</v>
      </c>
      <c r="F18" s="32">
        <f t="shared" si="4"/>
        <v>0</v>
      </c>
      <c r="G18" s="32">
        <f t="shared" si="4"/>
        <v>41183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 t="shared" si="1"/>
        <v>228719</v>
      </c>
      <c r="O18" s="45">
        <f t="shared" si="2"/>
        <v>287.3354271356784</v>
      </c>
      <c r="P18" s="10"/>
    </row>
    <row r="19" spans="1:16">
      <c r="A19" s="12"/>
      <c r="B19" s="25">
        <v>334.39</v>
      </c>
      <c r="C19" s="20" t="s">
        <v>79</v>
      </c>
      <c r="D19" s="46">
        <v>0</v>
      </c>
      <c r="E19" s="46">
        <v>0</v>
      </c>
      <c r="F19" s="46">
        <v>0</v>
      </c>
      <c r="G19" s="46">
        <v>41183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41183</v>
      </c>
      <c r="O19" s="47">
        <f t="shared" si="2"/>
        <v>51.73743718592965</v>
      </c>
      <c r="P19" s="9"/>
    </row>
    <row r="20" spans="1:16">
      <c r="A20" s="12"/>
      <c r="B20" s="25">
        <v>335.12</v>
      </c>
      <c r="C20" s="20" t="s">
        <v>73</v>
      </c>
      <c r="D20" s="46">
        <v>28474</v>
      </c>
      <c r="E20" s="46">
        <v>8996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37470</v>
      </c>
      <c r="O20" s="47">
        <f t="shared" si="2"/>
        <v>47.072864321608037</v>
      </c>
      <c r="P20" s="9"/>
    </row>
    <row r="21" spans="1:16">
      <c r="A21" s="12"/>
      <c r="B21" s="25">
        <v>335.15</v>
      </c>
      <c r="C21" s="20" t="s">
        <v>74</v>
      </c>
      <c r="D21" s="46">
        <v>1608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1608</v>
      </c>
      <c r="O21" s="47">
        <f t="shared" si="2"/>
        <v>2.0201005025125629</v>
      </c>
      <c r="P21" s="9"/>
    </row>
    <row r="22" spans="1:16">
      <c r="A22" s="12"/>
      <c r="B22" s="25">
        <v>335.18</v>
      </c>
      <c r="C22" s="20" t="s">
        <v>75</v>
      </c>
      <c r="D22" s="46">
        <v>131724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131724</v>
      </c>
      <c r="O22" s="47">
        <f t="shared" si="2"/>
        <v>165.4824120603015</v>
      </c>
      <c r="P22" s="9"/>
    </row>
    <row r="23" spans="1:16">
      <c r="A23" s="12"/>
      <c r="B23" s="25">
        <v>337.4</v>
      </c>
      <c r="C23" s="20" t="s">
        <v>21</v>
      </c>
      <c r="D23" s="46">
        <v>0</v>
      </c>
      <c r="E23" s="46">
        <v>16734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16734</v>
      </c>
      <c r="O23" s="47">
        <f t="shared" si="2"/>
        <v>21.022613065326635</v>
      </c>
      <c r="P23" s="9"/>
    </row>
    <row r="24" spans="1:16" ht="15.75">
      <c r="A24" s="29" t="s">
        <v>26</v>
      </c>
      <c r="B24" s="30"/>
      <c r="C24" s="31"/>
      <c r="D24" s="32">
        <f t="shared" ref="D24:M24" si="5">SUM(D25:D29)</f>
        <v>79789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1445606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1525395</v>
      </c>
      <c r="O24" s="45">
        <f t="shared" si="2"/>
        <v>1916.3253768844222</v>
      </c>
      <c r="P24" s="10"/>
    </row>
    <row r="25" spans="1:16">
      <c r="A25" s="12"/>
      <c r="B25" s="25">
        <v>343.5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1350026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1350026</v>
      </c>
      <c r="O25" s="47">
        <f t="shared" si="2"/>
        <v>1696.0125628140704</v>
      </c>
      <c r="P25" s="9"/>
    </row>
    <row r="26" spans="1:16">
      <c r="A26" s="12"/>
      <c r="B26" s="25">
        <v>343.9</v>
      </c>
      <c r="C26" s="20" t="s">
        <v>47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95580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95580</v>
      </c>
      <c r="O26" s="47">
        <f t="shared" si="2"/>
        <v>120.07537688442211</v>
      </c>
      <c r="P26" s="9"/>
    </row>
    <row r="27" spans="1:16">
      <c r="A27" s="12"/>
      <c r="B27" s="25">
        <v>347.2</v>
      </c>
      <c r="C27" s="20" t="s">
        <v>29</v>
      </c>
      <c r="D27" s="46">
        <v>30109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30109</v>
      </c>
      <c r="O27" s="47">
        <f t="shared" si="2"/>
        <v>37.825376884422113</v>
      </c>
      <c r="P27" s="9"/>
    </row>
    <row r="28" spans="1:16">
      <c r="A28" s="12"/>
      <c r="B28" s="25">
        <v>347.5</v>
      </c>
      <c r="C28" s="20" t="s">
        <v>30</v>
      </c>
      <c r="D28" s="46">
        <v>8229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8229</v>
      </c>
      <c r="O28" s="47">
        <f t="shared" si="2"/>
        <v>10.337939698492463</v>
      </c>
      <c r="P28" s="9"/>
    </row>
    <row r="29" spans="1:16">
      <c r="A29" s="12"/>
      <c r="B29" s="25">
        <v>349</v>
      </c>
      <c r="C29" s="20" t="s">
        <v>1</v>
      </c>
      <c r="D29" s="46">
        <v>41451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41451</v>
      </c>
      <c r="O29" s="47">
        <f t="shared" si="2"/>
        <v>52.074120603015075</v>
      </c>
      <c r="P29" s="9"/>
    </row>
    <row r="30" spans="1:16" ht="15.75">
      <c r="A30" s="29" t="s">
        <v>27</v>
      </c>
      <c r="B30" s="30"/>
      <c r="C30" s="31"/>
      <c r="D30" s="32">
        <f t="shared" ref="D30:M30" si="6">SUM(D31:D32)</f>
        <v>18097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1"/>
        <v>18097</v>
      </c>
      <c r="O30" s="45">
        <f t="shared" si="2"/>
        <v>22.734924623115578</v>
      </c>
      <c r="P30" s="10"/>
    </row>
    <row r="31" spans="1:16">
      <c r="A31" s="13"/>
      <c r="B31" s="39">
        <v>351.1</v>
      </c>
      <c r="C31" s="21" t="s">
        <v>85</v>
      </c>
      <c r="D31" s="46">
        <v>1249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1249</v>
      </c>
      <c r="O31" s="47">
        <f t="shared" si="2"/>
        <v>1.5690954773869348</v>
      </c>
      <c r="P31" s="9"/>
    </row>
    <row r="32" spans="1:16">
      <c r="A32" s="13"/>
      <c r="B32" s="39">
        <v>354</v>
      </c>
      <c r="C32" s="21" t="s">
        <v>86</v>
      </c>
      <c r="D32" s="46">
        <v>16848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16848</v>
      </c>
      <c r="O32" s="47">
        <f t="shared" si="2"/>
        <v>21.165829145728644</v>
      </c>
      <c r="P32" s="9"/>
    </row>
    <row r="33" spans="1:119" ht="15.75">
      <c r="A33" s="29" t="s">
        <v>4</v>
      </c>
      <c r="B33" s="30"/>
      <c r="C33" s="31"/>
      <c r="D33" s="32">
        <f t="shared" ref="D33:M33" si="7">SUM(D34:D36)</f>
        <v>38170</v>
      </c>
      <c r="E33" s="32">
        <f t="shared" si="7"/>
        <v>157</v>
      </c>
      <c r="F33" s="32">
        <f t="shared" si="7"/>
        <v>0</v>
      </c>
      <c r="G33" s="32">
        <f t="shared" si="7"/>
        <v>477</v>
      </c>
      <c r="H33" s="32">
        <f t="shared" si="7"/>
        <v>0</v>
      </c>
      <c r="I33" s="32">
        <f t="shared" si="7"/>
        <v>21390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1"/>
        <v>60194</v>
      </c>
      <c r="O33" s="45">
        <f t="shared" si="2"/>
        <v>75.620603015075375</v>
      </c>
      <c r="P33" s="10"/>
    </row>
    <row r="34" spans="1:119">
      <c r="A34" s="12"/>
      <c r="B34" s="25">
        <v>361.1</v>
      </c>
      <c r="C34" s="20" t="s">
        <v>34</v>
      </c>
      <c r="D34" s="46">
        <v>6324</v>
      </c>
      <c r="E34" s="46">
        <v>157</v>
      </c>
      <c r="F34" s="46">
        <v>0</v>
      </c>
      <c r="G34" s="46">
        <v>477</v>
      </c>
      <c r="H34" s="46">
        <v>0</v>
      </c>
      <c r="I34" s="46">
        <v>16434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23392</v>
      </c>
      <c r="O34" s="47">
        <f t="shared" si="2"/>
        <v>29.386934673366834</v>
      </c>
      <c r="P34" s="9"/>
    </row>
    <row r="35" spans="1:119">
      <c r="A35" s="12"/>
      <c r="B35" s="25">
        <v>366</v>
      </c>
      <c r="C35" s="20" t="s">
        <v>48</v>
      </c>
      <c r="D35" s="46">
        <v>2965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2965</v>
      </c>
      <c r="O35" s="47">
        <f t="shared" si="2"/>
        <v>3.7248743718592965</v>
      </c>
      <c r="P35" s="9"/>
    </row>
    <row r="36" spans="1:119">
      <c r="A36" s="12"/>
      <c r="B36" s="25">
        <v>369.9</v>
      </c>
      <c r="C36" s="20" t="s">
        <v>36</v>
      </c>
      <c r="D36" s="46">
        <v>28881</v>
      </c>
      <c r="E36" s="46">
        <v>0</v>
      </c>
      <c r="F36" s="46">
        <v>0</v>
      </c>
      <c r="G36" s="46">
        <v>0</v>
      </c>
      <c r="H36" s="46">
        <v>0</v>
      </c>
      <c r="I36" s="46">
        <v>4956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33837</v>
      </c>
      <c r="O36" s="47">
        <f t="shared" si="2"/>
        <v>42.508793969849243</v>
      </c>
      <c r="P36" s="9"/>
    </row>
    <row r="37" spans="1:119" ht="15.75">
      <c r="A37" s="29" t="s">
        <v>52</v>
      </c>
      <c r="B37" s="30"/>
      <c r="C37" s="31"/>
      <c r="D37" s="32">
        <f t="shared" ref="D37:M37" si="8">SUM(D38:D38)</f>
        <v>253864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253864</v>
      </c>
      <c r="O37" s="45">
        <f t="shared" si="2"/>
        <v>318.9246231155779</v>
      </c>
      <c r="P37" s="9"/>
    </row>
    <row r="38" spans="1:119" ht="15.75" thickBot="1">
      <c r="A38" s="12"/>
      <c r="B38" s="25">
        <v>381</v>
      </c>
      <c r="C38" s="20" t="s">
        <v>53</v>
      </c>
      <c r="D38" s="46">
        <v>253864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253864</v>
      </c>
      <c r="O38" s="47">
        <f t="shared" si="2"/>
        <v>318.9246231155779</v>
      </c>
      <c r="P38" s="9"/>
    </row>
    <row r="39" spans="1:119" ht="16.5" thickBot="1">
      <c r="A39" s="14" t="s">
        <v>31</v>
      </c>
      <c r="B39" s="23"/>
      <c r="C39" s="22"/>
      <c r="D39" s="15">
        <f t="shared" ref="D39:M39" si="9">SUM(D5,D12,D18,D24,D30,D33,D37)</f>
        <v>2346172</v>
      </c>
      <c r="E39" s="15">
        <f t="shared" si="9"/>
        <v>107927</v>
      </c>
      <c r="F39" s="15">
        <f t="shared" si="9"/>
        <v>0</v>
      </c>
      <c r="G39" s="15">
        <f t="shared" si="9"/>
        <v>319727</v>
      </c>
      <c r="H39" s="15">
        <f t="shared" si="9"/>
        <v>0</v>
      </c>
      <c r="I39" s="15">
        <f t="shared" si="9"/>
        <v>1466996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4240822</v>
      </c>
      <c r="O39" s="38">
        <f t="shared" si="2"/>
        <v>5327.6658291457288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118" t="s">
        <v>87</v>
      </c>
      <c r="M41" s="118"/>
      <c r="N41" s="118"/>
      <c r="O41" s="43">
        <v>796</v>
      </c>
    </row>
    <row r="42" spans="1:119">
      <c r="A42" s="119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120" t="s">
        <v>55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2025-03-28T20:48:56Z</cp:lastPrinted>
  <dcterms:created xsi:type="dcterms:W3CDTF">2000-08-31T21:26:31Z</dcterms:created>
  <dcterms:modified xsi:type="dcterms:W3CDTF">2025-03-28T20:50:37Z</dcterms:modified>
</cp:coreProperties>
</file>