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0" documentId="11_DD12989CE4D68E32059339BE929A7ABA0EB0F80F" xr6:coauthVersionLast="47" xr6:coauthVersionMax="47" xr10:uidLastSave="{5D4A2B8B-64D3-41AB-8309-4F8A84B59371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'2007'!$A$1:$O$32</definedName>
    <definedName name="_xlnm.Print_Area" localSheetId="15">'2008'!$A$1:$O$30</definedName>
    <definedName name="_xlnm.Print_Area" localSheetId="14">'2009'!$A$1:$O$32</definedName>
    <definedName name="_xlnm.Print_Area" localSheetId="13">'2010'!$A$1:$O$29</definedName>
    <definedName name="_xlnm.Print_Area" localSheetId="12">'2011'!$A$1:$O$31</definedName>
    <definedName name="_xlnm.Print_Area" localSheetId="11">'2012'!$A$1:$O$31</definedName>
    <definedName name="_xlnm.Print_Area" localSheetId="10">'2013'!$A$1:$O$32</definedName>
    <definedName name="_xlnm.Print_Area" localSheetId="9">'2014'!$A$1:$O$32</definedName>
    <definedName name="_xlnm.Print_Area" localSheetId="8">'2015'!$A$1:$O$31</definedName>
    <definedName name="_xlnm.Print_Area" localSheetId="7">'2016'!$A$1:$O$30</definedName>
    <definedName name="_xlnm.Print_Area" localSheetId="6">'2017'!$A$1:$O$32</definedName>
    <definedName name="_xlnm.Print_Area" localSheetId="5">'2018'!$A$1:$O$31</definedName>
    <definedName name="_xlnm.Print_Area" localSheetId="4">'2019'!$A$1:$O$29</definedName>
    <definedName name="_xlnm.Print_Area" localSheetId="3">'2020'!$A$1:$O$29</definedName>
    <definedName name="_xlnm.Print_Area" localSheetId="2">'2021'!$A$1:$P$30</definedName>
    <definedName name="_xlnm.Print_Area" localSheetId="1">'2022'!$A$1:$P$31</definedName>
    <definedName name="_xlnm.Print_Area" localSheetId="0">'2023'!$A$1:$P$30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50" l="1"/>
  <c r="F26" i="50"/>
  <c r="G26" i="50"/>
  <c r="H26" i="50"/>
  <c r="I26" i="50"/>
  <c r="J26" i="50"/>
  <c r="K26" i="50"/>
  <c r="L26" i="50"/>
  <c r="M26" i="50"/>
  <c r="N26" i="50"/>
  <c r="D26" i="50"/>
  <c r="O25" i="50"/>
  <c r="P25" i="50" s="1"/>
  <c r="N24" i="50"/>
  <c r="M24" i="50"/>
  <c r="L24" i="50"/>
  <c r="K24" i="50"/>
  <c r="J24" i="50"/>
  <c r="I24" i="50"/>
  <c r="H24" i="50"/>
  <c r="G24" i="50"/>
  <c r="F24" i="50"/>
  <c r="E24" i="50"/>
  <c r="D24" i="50"/>
  <c r="O23" i="50"/>
  <c r="P23" i="50" s="1"/>
  <c r="O22" i="50"/>
  <c r="P22" i="50" s="1"/>
  <c r="N21" i="50"/>
  <c r="M21" i="50"/>
  <c r="L21" i="50"/>
  <c r="K21" i="50"/>
  <c r="J21" i="50"/>
  <c r="I21" i="50"/>
  <c r="H21" i="50"/>
  <c r="G21" i="50"/>
  <c r="F21" i="50"/>
  <c r="E21" i="50"/>
  <c r="D21" i="50"/>
  <c r="O20" i="50"/>
  <c r="P20" i="50" s="1"/>
  <c r="N19" i="50"/>
  <c r="M19" i="50"/>
  <c r="L19" i="50"/>
  <c r="K19" i="50"/>
  <c r="J19" i="50"/>
  <c r="I19" i="50"/>
  <c r="H19" i="50"/>
  <c r="G19" i="50"/>
  <c r="F19" i="50"/>
  <c r="E19" i="50"/>
  <c r="D19" i="50"/>
  <c r="O18" i="50"/>
  <c r="P18" i="50" s="1"/>
  <c r="O17" i="50"/>
  <c r="P17" i="50" s="1"/>
  <c r="O16" i="50"/>
  <c r="P16" i="50" s="1"/>
  <c r="N15" i="50"/>
  <c r="M15" i="50"/>
  <c r="L15" i="50"/>
  <c r="K15" i="50"/>
  <c r="J15" i="50"/>
  <c r="I15" i="50"/>
  <c r="H15" i="50"/>
  <c r="G15" i="50"/>
  <c r="F15" i="50"/>
  <c r="E15" i="50"/>
  <c r="D15" i="50"/>
  <c r="O14" i="50"/>
  <c r="P14" i="50" s="1"/>
  <c r="O13" i="50"/>
  <c r="P13" i="50" s="1"/>
  <c r="O12" i="50"/>
  <c r="P12" i="50" s="1"/>
  <c r="N11" i="50"/>
  <c r="M11" i="50"/>
  <c r="L11" i="50"/>
  <c r="K11" i="50"/>
  <c r="J11" i="50"/>
  <c r="I11" i="50"/>
  <c r="H11" i="50"/>
  <c r="G11" i="50"/>
  <c r="F11" i="50"/>
  <c r="E11" i="50"/>
  <c r="D11" i="50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4" i="50" l="1"/>
  <c r="P24" i="50" s="1"/>
  <c r="O21" i="50"/>
  <c r="P21" i="50" s="1"/>
  <c r="O19" i="50"/>
  <c r="P19" i="50" s="1"/>
  <c r="O15" i="50"/>
  <c r="P15" i="50" s="1"/>
  <c r="O11" i="50"/>
  <c r="P11" i="50" s="1"/>
  <c r="O5" i="50"/>
  <c r="P5" i="50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H27" i="49" s="1"/>
  <c r="G5" i="49"/>
  <c r="G27" i="49" s="1"/>
  <c r="F5" i="49"/>
  <c r="F27" i="49" s="1"/>
  <c r="E5" i="49"/>
  <c r="E27" i="49" s="1"/>
  <c r="D5" i="49"/>
  <c r="O26" i="50" l="1"/>
  <c r="P26" i="50" s="1"/>
  <c r="I27" i="49"/>
  <c r="J27" i="49"/>
  <c r="K27" i="49"/>
  <c r="L27" i="49"/>
  <c r="M27" i="49"/>
  <c r="N27" i="49"/>
  <c r="D27" i="49"/>
  <c r="O25" i="49"/>
  <c r="P25" i="49" s="1"/>
  <c r="O22" i="49"/>
  <c r="P22" i="49" s="1"/>
  <c r="O20" i="49"/>
  <c r="P20" i="49" s="1"/>
  <c r="O16" i="49"/>
  <c r="P16" i="49" s="1"/>
  <c r="O12" i="49"/>
  <c r="P12" i="49" s="1"/>
  <c r="O5" i="49"/>
  <c r="P5" i="49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/>
  <c r="O18" i="48"/>
  <c r="P18" i="48"/>
  <c r="O17" i="48"/>
  <c r="P17" i="48"/>
  <c r="N16" i="48"/>
  <c r="M16" i="48"/>
  <c r="L16" i="48"/>
  <c r="L26" i="48" s="1"/>
  <c r="K16" i="48"/>
  <c r="J16" i="48"/>
  <c r="I16" i="48"/>
  <c r="H16" i="48"/>
  <c r="G16" i="48"/>
  <c r="F16" i="48"/>
  <c r="E16" i="48"/>
  <c r="D16" i="48"/>
  <c r="O15" i="48"/>
  <c r="P15" i="48" s="1"/>
  <c r="O14" i="48"/>
  <c r="P14" i="48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/>
  <c r="O8" i="48"/>
  <c r="P8" i="48"/>
  <c r="O7" i="48"/>
  <c r="P7" i="48"/>
  <c r="O6" i="48"/>
  <c r="P6" i="48"/>
  <c r="N5" i="48"/>
  <c r="N26" i="48" s="1"/>
  <c r="M5" i="48"/>
  <c r="L5" i="48"/>
  <c r="K5" i="48"/>
  <c r="J5" i="48"/>
  <c r="O5" i="48" s="1"/>
  <c r="P5" i="48" s="1"/>
  <c r="I5" i="48"/>
  <c r="H5" i="48"/>
  <c r="G5" i="48"/>
  <c r="F5" i="48"/>
  <c r="E5" i="48"/>
  <c r="D5" i="48"/>
  <c r="N24" i="46"/>
  <c r="O24" i="46"/>
  <c r="M23" i="46"/>
  <c r="L23" i="46"/>
  <c r="K23" i="46"/>
  <c r="J23" i="46"/>
  <c r="I23" i="46"/>
  <c r="H23" i="46"/>
  <c r="G23" i="46"/>
  <c r="F23" i="46"/>
  <c r="E23" i="46"/>
  <c r="D23" i="46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/>
  <c r="N19" i="46"/>
  <c r="O19" i="46" s="1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N16" i="46"/>
  <c r="O16" i="46" s="1"/>
  <c r="N15" i="46"/>
  <c r="O15" i="46" s="1"/>
  <c r="N14" i="46"/>
  <c r="O14" i="46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E25" i="46" s="1"/>
  <c r="D5" i="46"/>
  <c r="I25" i="45"/>
  <c r="J25" i="45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M21" i="45"/>
  <c r="L21" i="45"/>
  <c r="K21" i="45"/>
  <c r="J21" i="45"/>
  <c r="I21" i="45"/>
  <c r="H21" i="45"/>
  <c r="G21" i="45"/>
  <c r="N21" i="45" s="1"/>
  <c r="O21" i="45" s="1"/>
  <c r="F21" i="45"/>
  <c r="E21" i="45"/>
  <c r="D21" i="45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8" i="45"/>
  <c r="O18" i="45" s="1"/>
  <c r="N17" i="45"/>
  <c r="O17" i="45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N12" i="45"/>
  <c r="O12" i="45" s="1"/>
  <c r="M11" i="45"/>
  <c r="L11" i="45"/>
  <c r="K11" i="45"/>
  <c r="J11" i="45"/>
  <c r="I11" i="45"/>
  <c r="H11" i="45"/>
  <c r="G11" i="45"/>
  <c r="F11" i="45"/>
  <c r="F25" i="45" s="1"/>
  <c r="E11" i="45"/>
  <c r="D11" i="45"/>
  <c r="N10" i="45"/>
  <c r="O10" i="45" s="1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D25" i="45" s="1"/>
  <c r="N26" i="44"/>
  <c r="O26" i="44"/>
  <c r="M25" i="44"/>
  <c r="L25" i="44"/>
  <c r="K25" i="44"/>
  <c r="J25" i="44"/>
  <c r="I25" i="44"/>
  <c r="H25" i="44"/>
  <c r="G25" i="44"/>
  <c r="F25" i="44"/>
  <c r="E25" i="44"/>
  <c r="D25" i="44"/>
  <c r="N24" i="44"/>
  <c r="O24" i="44"/>
  <c r="M23" i="44"/>
  <c r="L23" i="44"/>
  <c r="K23" i="44"/>
  <c r="J23" i="44"/>
  <c r="I23" i="44"/>
  <c r="N23" i="44" s="1"/>
  <c r="O23" i="44" s="1"/>
  <c r="H23" i="44"/>
  <c r="G23" i="44"/>
  <c r="F23" i="44"/>
  <c r="E23" i="44"/>
  <c r="D23" i="44"/>
  <c r="N22" i="44"/>
  <c r="O22" i="44"/>
  <c r="M21" i="44"/>
  <c r="L21" i="44"/>
  <c r="K21" i="44"/>
  <c r="J21" i="44"/>
  <c r="I21" i="44"/>
  <c r="H21" i="44"/>
  <c r="G21" i="44"/>
  <c r="F21" i="44"/>
  <c r="E21" i="44"/>
  <c r="D21" i="44"/>
  <c r="N21" i="44" s="1"/>
  <c r="O21" i="44" s="1"/>
  <c r="N20" i="44"/>
  <c r="O20" i="44"/>
  <c r="N19" i="44"/>
  <c r="O19" i="44" s="1"/>
  <c r="N18" i="44"/>
  <c r="O18" i="44"/>
  <c r="M17" i="44"/>
  <c r="N17" i="44" s="1"/>
  <c r="O17" i="44" s="1"/>
  <c r="L17" i="44"/>
  <c r="K17" i="44"/>
  <c r="J17" i="44"/>
  <c r="I17" i="44"/>
  <c r="H17" i="44"/>
  <c r="G17" i="44"/>
  <c r="F17" i="44"/>
  <c r="E17" i="44"/>
  <c r="D17" i="44"/>
  <c r="N16" i="44"/>
  <c r="O16" i="44"/>
  <c r="N15" i="44"/>
  <c r="O15" i="44" s="1"/>
  <c r="N14" i="44"/>
  <c r="O14" i="44" s="1"/>
  <c r="N13" i="44"/>
  <c r="O13" i="44" s="1"/>
  <c r="N12" i="44"/>
  <c r="O12" i="44"/>
  <c r="M11" i="44"/>
  <c r="L11" i="44"/>
  <c r="K11" i="44"/>
  <c r="K27" i="44" s="1"/>
  <c r="J11" i="44"/>
  <c r="I11" i="44"/>
  <c r="H11" i="44"/>
  <c r="G11" i="44"/>
  <c r="F11" i="44"/>
  <c r="E11" i="44"/>
  <c r="D11" i="44"/>
  <c r="N10" i="44"/>
  <c r="O10" i="44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J27" i="44" s="1"/>
  <c r="I5" i="44"/>
  <c r="H5" i="44"/>
  <c r="H27" i="44" s="1"/>
  <c r="G5" i="44"/>
  <c r="G27" i="44" s="1"/>
  <c r="F5" i="44"/>
  <c r="E5" i="44"/>
  <c r="D5" i="44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5" i="43" s="1"/>
  <c r="O25" i="43" s="1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 s="1"/>
  <c r="N18" i="43"/>
  <c r="O18" i="43"/>
  <c r="M17" i="43"/>
  <c r="L17" i="43"/>
  <c r="K17" i="43"/>
  <c r="J17" i="43"/>
  <c r="I17" i="43"/>
  <c r="H17" i="43"/>
  <c r="G17" i="43"/>
  <c r="F17" i="43"/>
  <c r="E17" i="43"/>
  <c r="D17" i="43"/>
  <c r="N16" i="43"/>
  <c r="O16" i="43"/>
  <c r="N15" i="43"/>
  <c r="O15" i="43" s="1"/>
  <c r="N14" i="43"/>
  <c r="O14" i="43"/>
  <c r="N13" i="43"/>
  <c r="O13" i="43" s="1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N9" i="43"/>
  <c r="O9" i="43" s="1"/>
  <c r="N8" i="43"/>
  <c r="O8" i="43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D28" i="43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/>
  <c r="M19" i="42"/>
  <c r="L19" i="42"/>
  <c r="K19" i="42"/>
  <c r="J19" i="42"/>
  <c r="I19" i="42"/>
  <c r="H19" i="42"/>
  <c r="G19" i="42"/>
  <c r="F19" i="42"/>
  <c r="E19" i="42"/>
  <c r="D19" i="42"/>
  <c r="N18" i="42"/>
  <c r="O18" i="42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5" i="42" s="1"/>
  <c r="O15" i="42" s="1"/>
  <c r="N14" i="42"/>
  <c r="O14" i="42" s="1"/>
  <c r="N13" i="42"/>
  <c r="O13" i="42" s="1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/>
  <c r="N9" i="42"/>
  <c r="O9" i="42" s="1"/>
  <c r="N8" i="42"/>
  <c r="O8" i="42"/>
  <c r="N7" i="42"/>
  <c r="O7" i="42" s="1"/>
  <c r="N6" i="42"/>
  <c r="O6" i="42" s="1"/>
  <c r="M5" i="42"/>
  <c r="M26" i="42" s="1"/>
  <c r="L5" i="42"/>
  <c r="L26" i="42" s="1"/>
  <c r="K5" i="42"/>
  <c r="J5" i="42"/>
  <c r="I5" i="42"/>
  <c r="H5" i="42"/>
  <c r="G5" i="42"/>
  <c r="G26" i="42" s="1"/>
  <c r="F5" i="42"/>
  <c r="E5" i="42"/>
  <c r="D5" i="42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5" i="41" s="1"/>
  <c r="O25" i="41" s="1"/>
  <c r="N24" i="41"/>
  <c r="O24" i="41" s="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/>
  <c r="N14" i="41"/>
  <c r="O14" i="41" s="1"/>
  <c r="N13" i="41"/>
  <c r="O13" i="41"/>
  <c r="M12" i="41"/>
  <c r="L12" i="41"/>
  <c r="K12" i="41"/>
  <c r="J12" i="41"/>
  <c r="I12" i="41"/>
  <c r="H12" i="41"/>
  <c r="G12" i="41"/>
  <c r="F12" i="41"/>
  <c r="E12" i="41"/>
  <c r="D12" i="41"/>
  <c r="N11" i="41"/>
  <c r="O11" i="4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D27" i="41" s="1"/>
  <c r="N27" i="40"/>
  <c r="O27" i="40" s="1"/>
  <c r="N26" i="40"/>
  <c r="O26" i="40"/>
  <c r="M25" i="40"/>
  <c r="L25" i="40"/>
  <c r="K25" i="40"/>
  <c r="J25" i="40"/>
  <c r="I25" i="40"/>
  <c r="H25" i="40"/>
  <c r="G25" i="40"/>
  <c r="F25" i="40"/>
  <c r="E25" i="40"/>
  <c r="D25" i="40"/>
  <c r="N24" i="40"/>
  <c r="O24" i="40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2" i="40" s="1"/>
  <c r="O22" i="40" s="1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 s="1"/>
  <c r="M17" i="40"/>
  <c r="L17" i="40"/>
  <c r="L28" i="40" s="1"/>
  <c r="K17" i="40"/>
  <c r="J17" i="40"/>
  <c r="I17" i="40"/>
  <c r="H17" i="40"/>
  <c r="G17" i="40"/>
  <c r="F17" i="40"/>
  <c r="F28" i="40" s="1"/>
  <c r="E17" i="40"/>
  <c r="D17" i="40"/>
  <c r="N16" i="40"/>
  <c r="O16" i="40" s="1"/>
  <c r="N15" i="40"/>
  <c r="O15" i="40"/>
  <c r="N14" i="40"/>
  <c r="O14" i="40" s="1"/>
  <c r="N13" i="40"/>
  <c r="O13" i="40"/>
  <c r="M12" i="40"/>
  <c r="L12" i="40"/>
  <c r="K12" i="40"/>
  <c r="J12" i="40"/>
  <c r="J28" i="40" s="1"/>
  <c r="I12" i="40"/>
  <c r="H12" i="40"/>
  <c r="H28" i="40" s="1"/>
  <c r="G12" i="40"/>
  <c r="F12" i="40"/>
  <c r="E12" i="40"/>
  <c r="D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N24" i="39"/>
  <c r="O24" i="39"/>
  <c r="M23" i="39"/>
  <c r="L23" i="39"/>
  <c r="K23" i="39"/>
  <c r="J23" i="39"/>
  <c r="I23" i="39"/>
  <c r="H23" i="39"/>
  <c r="G23" i="39"/>
  <c r="F23" i="39"/>
  <c r="E23" i="39"/>
  <c r="D23" i="39"/>
  <c r="N22" i="39"/>
  <c r="O22" i="39"/>
  <c r="M21" i="39"/>
  <c r="L21" i="39"/>
  <c r="K21" i="39"/>
  <c r="J21" i="39"/>
  <c r="I21" i="39"/>
  <c r="H21" i="39"/>
  <c r="G21" i="39"/>
  <c r="F21" i="39"/>
  <c r="E21" i="39"/>
  <c r="D21" i="39"/>
  <c r="D28" i="39" s="1"/>
  <c r="N20" i="39"/>
  <c r="O20" i="39"/>
  <c r="N19" i="39"/>
  <c r="O19" i="39"/>
  <c r="M18" i="39"/>
  <c r="L18" i="39"/>
  <c r="K18" i="39"/>
  <c r="K28" i="39"/>
  <c r="J18" i="39"/>
  <c r="I18" i="39"/>
  <c r="H18" i="39"/>
  <c r="G18" i="39"/>
  <c r="F18" i="39"/>
  <c r="E18" i="39"/>
  <c r="D18" i="39"/>
  <c r="N17" i="39"/>
  <c r="O17" i="39"/>
  <c r="N16" i="39"/>
  <c r="O16" i="39" s="1"/>
  <c r="N15" i="39"/>
  <c r="O15" i="39" s="1"/>
  <c r="N14" i="39"/>
  <c r="O14" i="39"/>
  <c r="M13" i="39"/>
  <c r="L13" i="39"/>
  <c r="L28" i="39" s="1"/>
  <c r="K13" i="39"/>
  <c r="J13" i="39"/>
  <c r="I13" i="39"/>
  <c r="I28" i="39" s="1"/>
  <c r="H13" i="39"/>
  <c r="G13" i="39"/>
  <c r="F13" i="39"/>
  <c r="E13" i="39"/>
  <c r="D13" i="39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 s="1"/>
  <c r="M5" i="39"/>
  <c r="M28" i="39" s="1"/>
  <c r="L5" i="39"/>
  <c r="K5" i="39"/>
  <c r="J5" i="39"/>
  <c r="I5" i="39"/>
  <c r="H5" i="39"/>
  <c r="G5" i="39"/>
  <c r="F5" i="39"/>
  <c r="E5" i="39"/>
  <c r="E28" i="39" s="1"/>
  <c r="D5" i="39"/>
  <c r="N27" i="38"/>
  <c r="O27" i="38"/>
  <c r="M26" i="38"/>
  <c r="L26" i="38"/>
  <c r="K26" i="38"/>
  <c r="J26" i="38"/>
  <c r="I26" i="38"/>
  <c r="H26" i="38"/>
  <c r="G26" i="38"/>
  <c r="F26" i="38"/>
  <c r="E26" i="38"/>
  <c r="D26" i="38"/>
  <c r="N26" i="38" s="1"/>
  <c r="O26" i="38" s="1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/>
  <c r="N19" i="38"/>
  <c r="O19" i="38"/>
  <c r="M18" i="38"/>
  <c r="L18" i="38"/>
  <c r="K18" i="38"/>
  <c r="J18" i="38"/>
  <c r="I18" i="38"/>
  <c r="H18" i="38"/>
  <c r="G18" i="38"/>
  <c r="F18" i="38"/>
  <c r="E18" i="38"/>
  <c r="D18" i="38"/>
  <c r="N18" i="38" s="1"/>
  <c r="O18" i="38" s="1"/>
  <c r="N17" i="38"/>
  <c r="O17" i="38"/>
  <c r="N16" i="38"/>
  <c r="O16" i="38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/>
  <c r="N11" i="38"/>
  <c r="O11" i="38"/>
  <c r="N10" i="38"/>
  <c r="O10" i="38"/>
  <c r="N9" i="38"/>
  <c r="O9" i="38"/>
  <c r="N8" i="38"/>
  <c r="O8" i="38" s="1"/>
  <c r="N7" i="38"/>
  <c r="O7" i="38" s="1"/>
  <c r="N6" i="38"/>
  <c r="O6" i="38"/>
  <c r="M5" i="38"/>
  <c r="L5" i="38"/>
  <c r="K5" i="38"/>
  <c r="J5" i="38"/>
  <c r="I5" i="38"/>
  <c r="H5" i="38"/>
  <c r="G5" i="38"/>
  <c r="F5" i="38"/>
  <c r="E5" i="38"/>
  <c r="D5" i="38"/>
  <c r="N5" i="38"/>
  <c r="O5" i="38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 s="1"/>
  <c r="M17" i="37"/>
  <c r="L17" i="37"/>
  <c r="K17" i="37"/>
  <c r="J17" i="37"/>
  <c r="J26" i="37" s="1"/>
  <c r="I17" i="37"/>
  <c r="H17" i="37"/>
  <c r="G17" i="37"/>
  <c r="F17" i="37"/>
  <c r="E17" i="37"/>
  <c r="D17" i="37"/>
  <c r="N16" i="37"/>
  <c r="O16" i="37" s="1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26" i="36"/>
  <c r="O26" i="36"/>
  <c r="M25" i="36"/>
  <c r="L25" i="36"/>
  <c r="K25" i="36"/>
  <c r="J25" i="36"/>
  <c r="I25" i="36"/>
  <c r="H25" i="36"/>
  <c r="G25" i="36"/>
  <c r="F25" i="36"/>
  <c r="E25" i="36"/>
  <c r="D25" i="36"/>
  <c r="N24" i="36"/>
  <c r="O24" i="36"/>
  <c r="N23" i="36"/>
  <c r="O23" i="36"/>
  <c r="M22" i="36"/>
  <c r="L22" i="36"/>
  <c r="K22" i="36"/>
  <c r="J22" i="36"/>
  <c r="I22" i="36"/>
  <c r="H22" i="36"/>
  <c r="G22" i="36"/>
  <c r="F22" i="36"/>
  <c r="E22" i="36"/>
  <c r="D22" i="36"/>
  <c r="N21" i="36"/>
  <c r="O21" i="36"/>
  <c r="M20" i="36"/>
  <c r="L20" i="36"/>
  <c r="K20" i="36"/>
  <c r="J20" i="36"/>
  <c r="I20" i="36"/>
  <c r="H20" i="36"/>
  <c r="G20" i="36"/>
  <c r="F20" i="36"/>
  <c r="E20" i="36"/>
  <c r="D20" i="36"/>
  <c r="N20" i="36"/>
  <c r="O20" i="36"/>
  <c r="N19" i="36"/>
  <c r="O19" i="36"/>
  <c r="N18" i="36"/>
  <c r="O18" i="36" s="1"/>
  <c r="N17" i="36"/>
  <c r="O17" i="36"/>
  <c r="M16" i="36"/>
  <c r="L16" i="36"/>
  <c r="K16" i="36"/>
  <c r="K27" i="36" s="1"/>
  <c r="J16" i="36"/>
  <c r="I16" i="36"/>
  <c r="H16" i="36"/>
  <c r="G16" i="36"/>
  <c r="F16" i="36"/>
  <c r="E16" i="36"/>
  <c r="D16" i="36"/>
  <c r="N15" i="36"/>
  <c r="O15" i="36"/>
  <c r="N14" i="36"/>
  <c r="O14" i="36"/>
  <c r="N13" i="36"/>
  <c r="O13" i="36"/>
  <c r="N12" i="36"/>
  <c r="O12" i="36"/>
  <c r="M11" i="36"/>
  <c r="M27" i="36" s="1"/>
  <c r="L11" i="36"/>
  <c r="K11" i="36"/>
  <c r="J11" i="36"/>
  <c r="I11" i="36"/>
  <c r="H11" i="36"/>
  <c r="G11" i="36"/>
  <c r="G27" i="36" s="1"/>
  <c r="F11" i="36"/>
  <c r="E11" i="36"/>
  <c r="D11" i="36"/>
  <c r="N10" i="36"/>
  <c r="O10" i="36" s="1"/>
  <c r="N9" i="36"/>
  <c r="O9" i="36" s="1"/>
  <c r="N8" i="36"/>
  <c r="O8" i="36"/>
  <c r="N7" i="36"/>
  <c r="O7" i="36"/>
  <c r="N6" i="36"/>
  <c r="O6" i="36"/>
  <c r="M5" i="36"/>
  <c r="L5" i="36"/>
  <c r="K5" i="36"/>
  <c r="J5" i="36"/>
  <c r="I5" i="36"/>
  <c r="H5" i="36"/>
  <c r="G5" i="36"/>
  <c r="F5" i="36"/>
  <c r="E5" i="36"/>
  <c r="D5" i="36"/>
  <c r="N26" i="35"/>
  <c r="O26" i="35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 s="1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2" i="35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N14" i="35"/>
  <c r="O14" i="35"/>
  <c r="N13" i="35"/>
  <c r="O13" i="35" s="1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N11" i="35" s="1"/>
  <c r="O11" i="35" s="1"/>
  <c r="N10" i="35"/>
  <c r="O10" i="35" s="1"/>
  <c r="N9" i="35"/>
  <c r="O9" i="35"/>
  <c r="N8" i="35"/>
  <c r="O8" i="35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M20" i="34"/>
  <c r="L20" i="34"/>
  <c r="K20" i="34"/>
  <c r="J20" i="34"/>
  <c r="I20" i="34"/>
  <c r="H20" i="34"/>
  <c r="G20" i="34"/>
  <c r="G25" i="34" s="1"/>
  <c r="F20" i="34"/>
  <c r="F25" i="34" s="1"/>
  <c r="E20" i="34"/>
  <c r="E25" i="34" s="1"/>
  <c r="D20" i="34"/>
  <c r="N20" i="34" s="1"/>
  <c r="O20" i="34" s="1"/>
  <c r="N19" i="34"/>
  <c r="O19" i="34"/>
  <c r="N18" i="34"/>
  <c r="O18" i="34" s="1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5" i="34"/>
  <c r="O15" i="34" s="1"/>
  <c r="N14" i="34"/>
  <c r="O14" i="34" s="1"/>
  <c r="N13" i="34"/>
  <c r="O13" i="34"/>
  <c r="N12" i="34"/>
  <c r="O12" i="34"/>
  <c r="M11" i="34"/>
  <c r="M25" i="34" s="1"/>
  <c r="L11" i="34"/>
  <c r="K11" i="34"/>
  <c r="N11" i="34" s="1"/>
  <c r="O11" i="34" s="1"/>
  <c r="J11" i="34"/>
  <c r="I11" i="34"/>
  <c r="H11" i="34"/>
  <c r="G11" i="34"/>
  <c r="F11" i="34"/>
  <c r="E11" i="34"/>
  <c r="D11" i="34"/>
  <c r="N10" i="34"/>
  <c r="O10" i="34"/>
  <c r="N9" i="34"/>
  <c r="O9" i="34" s="1"/>
  <c r="N8" i="34"/>
  <c r="O8" i="34" s="1"/>
  <c r="N7" i="34"/>
  <c r="O7" i="34"/>
  <c r="N6" i="34"/>
  <c r="O6" i="34" s="1"/>
  <c r="M5" i="34"/>
  <c r="L5" i="34"/>
  <c r="K5" i="34"/>
  <c r="K25" i="34" s="1"/>
  <c r="J5" i="34"/>
  <c r="J25" i="34"/>
  <c r="I5" i="34"/>
  <c r="H5" i="34"/>
  <c r="G5" i="34"/>
  <c r="F5" i="34"/>
  <c r="E5" i="34"/>
  <c r="D5" i="34"/>
  <c r="E26" i="33"/>
  <c r="F26" i="33"/>
  <c r="G26" i="33"/>
  <c r="H26" i="33"/>
  <c r="I26" i="33"/>
  <c r="J26" i="33"/>
  <c r="K26" i="33"/>
  <c r="L26" i="33"/>
  <c r="M26" i="33"/>
  <c r="D26" i="33"/>
  <c r="N26" i="33" s="1"/>
  <c r="O26" i="33" s="1"/>
  <c r="E23" i="33"/>
  <c r="F23" i="33"/>
  <c r="F28" i="33" s="1"/>
  <c r="G23" i="33"/>
  <c r="H23" i="33"/>
  <c r="I23" i="33"/>
  <c r="J23" i="33"/>
  <c r="K23" i="33"/>
  <c r="L23" i="33"/>
  <c r="M23" i="33"/>
  <c r="E21" i="33"/>
  <c r="F21" i="33"/>
  <c r="G21" i="33"/>
  <c r="H21" i="33"/>
  <c r="I21" i="33"/>
  <c r="J21" i="33"/>
  <c r="K21" i="33"/>
  <c r="L21" i="33"/>
  <c r="M21" i="33"/>
  <c r="M28" i="33" s="1"/>
  <c r="E17" i="33"/>
  <c r="F17" i="33"/>
  <c r="G17" i="33"/>
  <c r="H17" i="33"/>
  <c r="I17" i="33"/>
  <c r="J17" i="33"/>
  <c r="K17" i="33"/>
  <c r="L17" i="33"/>
  <c r="M17" i="33"/>
  <c r="E12" i="33"/>
  <c r="F12" i="33"/>
  <c r="G12" i="33"/>
  <c r="H12" i="33"/>
  <c r="I12" i="33"/>
  <c r="J12" i="33"/>
  <c r="K12" i="33"/>
  <c r="L12" i="33"/>
  <c r="M12" i="33"/>
  <c r="E5" i="33"/>
  <c r="F5" i="33"/>
  <c r="G5" i="33"/>
  <c r="H5" i="33"/>
  <c r="I5" i="33"/>
  <c r="J5" i="33"/>
  <c r="K5" i="33"/>
  <c r="K28" i="33" s="1"/>
  <c r="N5" i="33"/>
  <c r="O5" i="33" s="1"/>
  <c r="L5" i="33"/>
  <c r="M5" i="33"/>
  <c r="D23" i="33"/>
  <c r="D21" i="33"/>
  <c r="D17" i="33"/>
  <c r="D12" i="33"/>
  <c r="D5" i="33"/>
  <c r="N27" i="33"/>
  <c r="O27" i="33"/>
  <c r="N24" i="33"/>
  <c r="O24" i="33" s="1"/>
  <c r="N25" i="33"/>
  <c r="O25" i="33" s="1"/>
  <c r="N22" i="33"/>
  <c r="O22" i="33"/>
  <c r="N14" i="33"/>
  <c r="O14" i="33" s="1"/>
  <c r="N15" i="33"/>
  <c r="O15" i="33" s="1"/>
  <c r="N16" i="33"/>
  <c r="O16" i="33"/>
  <c r="N7" i="33"/>
  <c r="O7" i="33" s="1"/>
  <c r="N8" i="33"/>
  <c r="O8" i="33" s="1"/>
  <c r="N9" i="33"/>
  <c r="O9" i="33" s="1"/>
  <c r="N10" i="33"/>
  <c r="O10" i="33" s="1"/>
  <c r="N11" i="33"/>
  <c r="O11" i="33" s="1"/>
  <c r="N6" i="33"/>
  <c r="O6" i="33"/>
  <c r="N18" i="33"/>
  <c r="O18" i="33" s="1"/>
  <c r="N19" i="33"/>
  <c r="O19" i="33" s="1"/>
  <c r="N20" i="33"/>
  <c r="O20" i="33"/>
  <c r="N13" i="33"/>
  <c r="O13" i="33" s="1"/>
  <c r="N16" i="34"/>
  <c r="O16" i="34"/>
  <c r="F27" i="36"/>
  <c r="I28" i="40"/>
  <c r="L26" i="37"/>
  <c r="E25" i="45" l="1"/>
  <c r="L27" i="44"/>
  <c r="G25" i="46"/>
  <c r="N23" i="39"/>
  <c r="O23" i="39" s="1"/>
  <c r="G28" i="40"/>
  <c r="F25" i="46"/>
  <c r="H28" i="33"/>
  <c r="D28" i="40"/>
  <c r="K28" i="43"/>
  <c r="J28" i="33"/>
  <c r="N5" i="40"/>
  <c r="O5" i="40" s="1"/>
  <c r="H28" i="39"/>
  <c r="O22" i="48"/>
  <c r="P22" i="48" s="1"/>
  <c r="J28" i="39"/>
  <c r="N5" i="43"/>
  <c r="O5" i="43" s="1"/>
  <c r="N21" i="43"/>
  <c r="O21" i="43" s="1"/>
  <c r="N17" i="37"/>
  <c r="O17" i="37" s="1"/>
  <c r="E28" i="38"/>
  <c r="N17" i="40"/>
  <c r="O17" i="40" s="1"/>
  <c r="N5" i="34"/>
  <c r="O5" i="34" s="1"/>
  <c r="G25" i="45"/>
  <c r="I28" i="33"/>
  <c r="N25" i="40"/>
  <c r="O25" i="40" s="1"/>
  <c r="M27" i="44"/>
  <c r="I25" i="46"/>
  <c r="J25" i="46"/>
  <c r="D25" i="34"/>
  <c r="E27" i="41"/>
  <c r="N24" i="42"/>
  <c r="O24" i="42" s="1"/>
  <c r="N19" i="45"/>
  <c r="O19" i="45" s="1"/>
  <c r="H25" i="45"/>
  <c r="N25" i="45" s="1"/>
  <c r="O25" i="45" s="1"/>
  <c r="N23" i="45"/>
  <c r="O23" i="45" s="1"/>
  <c r="M25" i="46"/>
  <c r="I27" i="35"/>
  <c r="N13" i="38"/>
  <c r="O13" i="38" s="1"/>
  <c r="N21" i="39"/>
  <c r="O21" i="39" s="1"/>
  <c r="F27" i="41"/>
  <c r="D26" i="42"/>
  <c r="N26" i="42" s="1"/>
  <c r="O26" i="42" s="1"/>
  <c r="N11" i="43"/>
  <c r="O11" i="43" s="1"/>
  <c r="M25" i="45"/>
  <c r="G28" i="33"/>
  <c r="J27" i="35"/>
  <c r="N23" i="38"/>
  <c r="O23" i="38" s="1"/>
  <c r="N20" i="40"/>
  <c r="O20" i="40" s="1"/>
  <c r="G27" i="41"/>
  <c r="N5" i="42"/>
  <c r="O5" i="42" s="1"/>
  <c r="N17" i="43"/>
  <c r="O17" i="43" s="1"/>
  <c r="D26" i="37"/>
  <c r="N23" i="46"/>
  <c r="O23" i="46" s="1"/>
  <c r="N21" i="33"/>
  <c r="O21" i="33" s="1"/>
  <c r="K26" i="37"/>
  <c r="G28" i="38"/>
  <c r="K28" i="40"/>
  <c r="N12" i="40"/>
  <c r="O12" i="40" s="1"/>
  <c r="H27" i="41"/>
  <c r="F26" i="42"/>
  <c r="N11" i="42"/>
  <c r="O11" i="42" s="1"/>
  <c r="N23" i="43"/>
  <c r="O23" i="43" s="1"/>
  <c r="D26" i="48"/>
  <c r="O24" i="48"/>
  <c r="P24" i="48" s="1"/>
  <c r="G28" i="39"/>
  <c r="J26" i="48"/>
  <c r="N21" i="38"/>
  <c r="O21" i="38" s="1"/>
  <c r="E28" i="43"/>
  <c r="N28" i="43" s="1"/>
  <c r="O28" i="43" s="1"/>
  <c r="N25" i="44"/>
  <c r="O25" i="44" s="1"/>
  <c r="E26" i="48"/>
  <c r="N22" i="34"/>
  <c r="O22" i="34" s="1"/>
  <c r="N22" i="36"/>
  <c r="O22" i="36" s="1"/>
  <c r="N16" i="35"/>
  <c r="O16" i="35" s="1"/>
  <c r="D25" i="46"/>
  <c r="N25" i="46" s="1"/>
  <c r="O25" i="46" s="1"/>
  <c r="L27" i="36"/>
  <c r="H27" i="35"/>
  <c r="O20" i="48"/>
  <c r="P20" i="48" s="1"/>
  <c r="E27" i="36"/>
  <c r="H28" i="38"/>
  <c r="I25" i="34"/>
  <c r="N25" i="34" s="1"/>
  <c r="O25" i="34" s="1"/>
  <c r="I27" i="41"/>
  <c r="J27" i="41"/>
  <c r="H26" i="42"/>
  <c r="F28" i="43"/>
  <c r="L28" i="43"/>
  <c r="N17" i="46"/>
  <c r="O17" i="46" s="1"/>
  <c r="H26" i="37"/>
  <c r="H25" i="46"/>
  <c r="D28" i="38"/>
  <c r="G27" i="35"/>
  <c r="L25" i="46"/>
  <c r="L25" i="45"/>
  <c r="D28" i="33"/>
  <c r="N28" i="33" s="1"/>
  <c r="O28" i="33" s="1"/>
  <c r="E28" i="33"/>
  <c r="K27" i="35"/>
  <c r="N18" i="39"/>
  <c r="O18" i="39" s="1"/>
  <c r="N20" i="37"/>
  <c r="O20" i="37" s="1"/>
  <c r="K28" i="38"/>
  <c r="I28" i="38"/>
  <c r="M28" i="38"/>
  <c r="E27" i="35"/>
  <c r="N25" i="36"/>
  <c r="O25" i="36" s="1"/>
  <c r="J28" i="38"/>
  <c r="H27" i="36"/>
  <c r="N24" i="37"/>
  <c r="O24" i="37" s="1"/>
  <c r="N13" i="39"/>
  <c r="O13" i="39" s="1"/>
  <c r="M28" i="40"/>
  <c r="N5" i="41"/>
  <c r="O5" i="41" s="1"/>
  <c r="N12" i="41"/>
  <c r="O12" i="41" s="1"/>
  <c r="I26" i="42"/>
  <c r="G28" i="43"/>
  <c r="J28" i="43"/>
  <c r="D27" i="44"/>
  <c r="G26" i="48"/>
  <c r="O12" i="48"/>
  <c r="P12" i="48" s="1"/>
  <c r="M26" i="48"/>
  <c r="L25" i="34"/>
  <c r="N22" i="37"/>
  <c r="O22" i="37" s="1"/>
  <c r="I26" i="37"/>
  <c r="E26" i="37"/>
  <c r="N26" i="37" s="1"/>
  <c r="O26" i="37" s="1"/>
  <c r="N22" i="41"/>
  <c r="O22" i="41" s="1"/>
  <c r="N12" i="33"/>
  <c r="O12" i="33" s="1"/>
  <c r="L28" i="38"/>
  <c r="N17" i="33"/>
  <c r="O17" i="33" s="1"/>
  <c r="I27" i="36"/>
  <c r="M26" i="37"/>
  <c r="L27" i="41"/>
  <c r="N20" i="41"/>
  <c r="O20" i="41" s="1"/>
  <c r="J26" i="42"/>
  <c r="N21" i="42"/>
  <c r="O21" i="42" s="1"/>
  <c r="H28" i="43"/>
  <c r="N5" i="44"/>
  <c r="O5" i="44" s="1"/>
  <c r="N21" i="46"/>
  <c r="O21" i="46" s="1"/>
  <c r="H26" i="48"/>
  <c r="N19" i="42"/>
  <c r="O19" i="42" s="1"/>
  <c r="D27" i="35"/>
  <c r="N12" i="46"/>
  <c r="O12" i="46" s="1"/>
  <c r="F27" i="35"/>
  <c r="N16" i="41"/>
  <c r="O16" i="41" s="1"/>
  <c r="K25" i="46"/>
  <c r="M27" i="35"/>
  <c r="N27" i="35" s="1"/>
  <c r="O27" i="35" s="1"/>
  <c r="F26" i="37"/>
  <c r="N5" i="45"/>
  <c r="O5" i="45" s="1"/>
  <c r="L27" i="35"/>
  <c r="N20" i="35"/>
  <c r="O20" i="35" s="1"/>
  <c r="D27" i="36"/>
  <c r="N27" i="36" s="1"/>
  <c r="O27" i="36" s="1"/>
  <c r="N26" i="39"/>
  <c r="O26" i="39" s="1"/>
  <c r="L28" i="33"/>
  <c r="H25" i="34"/>
  <c r="J27" i="36"/>
  <c r="F28" i="39"/>
  <c r="N28" i="39" s="1"/>
  <c r="O28" i="39" s="1"/>
  <c r="M27" i="41"/>
  <c r="K26" i="42"/>
  <c r="I28" i="43"/>
  <c r="F27" i="44"/>
  <c r="N11" i="44"/>
  <c r="O11" i="44" s="1"/>
  <c r="N11" i="45"/>
  <c r="O11" i="45" s="1"/>
  <c r="N15" i="45"/>
  <c r="O15" i="45" s="1"/>
  <c r="K25" i="45"/>
  <c r="I26" i="48"/>
  <c r="F26" i="48"/>
  <c r="O16" i="48"/>
  <c r="P16" i="48" s="1"/>
  <c r="O27" i="49"/>
  <c r="P27" i="49" s="1"/>
  <c r="E26" i="42"/>
  <c r="E28" i="40"/>
  <c r="N23" i="33"/>
  <c r="O23" i="33" s="1"/>
  <c r="N11" i="36"/>
  <c r="O11" i="36" s="1"/>
  <c r="F28" i="38"/>
  <c r="K27" i="41"/>
  <c r="E27" i="44"/>
  <c r="N27" i="44" s="1"/>
  <c r="O27" i="44" s="1"/>
  <c r="N16" i="36"/>
  <c r="O16" i="36" s="1"/>
  <c r="K26" i="48"/>
  <c r="O26" i="48" s="1"/>
  <c r="P26" i="48" s="1"/>
  <c r="G26" i="37"/>
  <c r="M28" i="43"/>
  <c r="N12" i="37"/>
  <c r="O12" i="37" s="1"/>
  <c r="N5" i="36"/>
  <c r="O5" i="36" s="1"/>
  <c r="I27" i="44"/>
  <c r="N5" i="46"/>
  <c r="O5" i="46" s="1"/>
  <c r="N5" i="39"/>
  <c r="O5" i="39" s="1"/>
  <c r="N5" i="35"/>
  <c r="O5" i="35" s="1"/>
  <c r="N5" i="37"/>
  <c r="O5" i="37" s="1"/>
  <c r="N28" i="40" l="1"/>
  <c r="O28" i="40" s="1"/>
  <c r="N27" i="41"/>
  <c r="O27" i="41" s="1"/>
  <c r="N28" i="38"/>
  <c r="O28" i="38" s="1"/>
</calcChain>
</file>

<file path=xl/sharedStrings.xml><?xml version="1.0" encoding="utf-8"?>
<sst xmlns="http://schemas.openxmlformats.org/spreadsheetml/2006/main" count="729" uniqueCount="92">
  <si>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</si>
  <si>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</si>
  <si>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</si>
  <si>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</si>
  <si>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</si>
  <si>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</si>
  <si>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</si>
  <si>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</si>
  <si>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</si>
  <si>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</si>
  <si>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</si>
  <si>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</si>
  <si>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</si>
  <si>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</si>
  <si>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</si>
  <si>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</si>
  <si>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</si>
  <si>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</si>
  <si>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</si>
  <si>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</si>
  <si>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</si>
  <si>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</si>
  <si>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Comprehensive Planning</t>
  </si>
  <si>
    <t>Non-Court Information Systems</t>
  </si>
  <si>
    <t>Other General Government Services</t>
  </si>
  <si>
    <t>Public Safety</t>
  </si>
  <si>
    <t>Law Enforcement</t>
  </si>
  <si>
    <t>Fire Control</t>
  </si>
  <si>
    <t>Protective Inspections</t>
  </si>
  <si>
    <t>Ambulance and Rescue Services</t>
  </si>
  <si>
    <t>Physical Environment</t>
  </si>
  <si>
    <t>Sewer / Wastewater Services</t>
  </si>
  <si>
    <t>Flood Control / Stormwater Management</t>
  </si>
  <si>
    <t>Other Physical Environment</t>
  </si>
  <si>
    <t>Transportation</t>
  </si>
  <si>
    <t>Road and Street Facilities</t>
  </si>
  <si>
    <t>Culture / Recreation</t>
  </si>
  <si>
    <t>Parks and Recreation</t>
  </si>
  <si>
    <t>Special Recreation Facilities</t>
  </si>
  <si>
    <t>Proprietary - Other Non-Operating Disbursements</t>
  </si>
  <si>
    <t>Other Uses and Non-Operating</t>
  </si>
  <si>
    <t>2009 Municipal Population:</t>
  </si>
  <si>
    <t>Key Colony Beach Expenditures Reported by Account Code and Fund Type</t>
  </si>
  <si>
    <t>Local Fiscal Year Ended September 30, 2010</t>
  </si>
  <si>
    <t>2010 Municipal Census Population:</t>
  </si>
  <si>
    <t>Local Fiscal Year Ended September 30, 2011</t>
  </si>
  <si>
    <t>Inter-Fund Group Transfers Out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</si>
  <si>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</si>
  <si>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</si>
  <si>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</si>
  <si>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</si>
  <si>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2008</t>
  </si>
  <si>
    <t>Debt Service Payments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</si>
  <si>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</si>
  <si>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</si>
  <si>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</si>
  <si>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</si>
  <si>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</si>
  <si>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Road / Street Facilities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</si>
  <si>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</si>
  <si>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</si>
  <si>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</si>
  <si>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</si>
  <si>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</si>
  <si>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2007</t>
  </si>
  <si>
    <t>Extraordinary Items (Loss)</t>
  </si>
  <si>
    <t>2007 Municipal Population:</t>
  </si>
  <si>
    <t>Local Fiscal Year Ended September 30, 2015</t>
  </si>
  <si>
    <t>Flood Control / Stormwater Control</t>
  </si>
  <si>
    <t>2015 Municipal Population:</t>
  </si>
  <si>
    <t>Local Fiscal Year Ended September 30, 2016</t>
  </si>
  <si>
    <t>2016 Municipal Population:</t>
  </si>
  <si>
    <t>Local Fiscal Year Ended September 30, 2017</t>
  </si>
  <si>
    <t>Emergency and Disaster Relief Services</t>
  </si>
  <si>
    <t>Other Non-Operating Disbursements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</si>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</sst>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01577-AD13-4916-9FD6-4F56A45B7191}">
  <sheetPr>
    <pageSetUpPr fitToPage="1"/>
  </sheetPr>
  <dimension ref="A1:ED30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42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90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84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85</v>
      </c>
      <c r="N4" s="95" t="s">
        <v>5</v>
      </c>
      <c r="O4" s="95" t="s">
        <v>86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SUM(D6:D10)</f>
        <v>1666239</v>
      </c>
      <c r="E5" s="100">
        <f>SUM(E6:E10)</f>
        <v>0</v>
      </c>
      <c r="F5" s="100">
        <f>SUM(F6:F10)</f>
        <v>0</v>
      </c>
      <c r="G5" s="100">
        <f>SUM(G6:G10)</f>
        <v>0</v>
      </c>
      <c r="H5" s="100">
        <f>SUM(H6:H10)</f>
        <v>0</v>
      </c>
      <c r="I5" s="100">
        <f>SUM(I6:I10)</f>
        <v>0</v>
      </c>
      <c r="J5" s="100">
        <f>SUM(J6:J10)</f>
        <v>0</v>
      </c>
      <c r="K5" s="100">
        <f>SUM(K6:K10)</f>
        <v>0</v>
      </c>
      <c r="L5" s="100">
        <f>SUM(L6:L10)</f>
        <v>0</v>
      </c>
      <c r="M5" s="100">
        <f>SUM(M6:M10)</f>
        <v>0</v>
      </c>
      <c r="N5" s="100">
        <f>SUM(N6:N10)</f>
        <v>0</v>
      </c>
      <c r="O5" s="101">
        <f>SUM(D5:N5)</f>
        <v>1666239</v>
      </c>
      <c r="P5" s="102">
        <f>(O5/P$28)</f>
        <v>2082.7987499999999</v>
      </c>
      <c r="Q5" s="103"/>
    </row>
    <row r="6" spans="1:134">
      <c r="A6" s="105"/>
      <c r="B6" s="106">
        <v>511</v>
      </c>
      <c r="C6" s="107" t="s">
        <v>19</v>
      </c>
      <c r="D6" s="108">
        <v>175388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175388</v>
      </c>
      <c r="P6" s="109">
        <f>(O6/P$28)</f>
        <v>219.23500000000001</v>
      </c>
      <c r="Q6" s="110"/>
    </row>
    <row r="7" spans="1:134">
      <c r="A7" s="105"/>
      <c r="B7" s="106">
        <v>513</v>
      </c>
      <c r="C7" s="107" t="s">
        <v>20</v>
      </c>
      <c r="D7" s="108">
        <v>1063368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0" si="0">SUM(D7:N7)</f>
        <v>1063368</v>
      </c>
      <c r="P7" s="109">
        <f>(O7/P$28)</f>
        <v>1329.21</v>
      </c>
      <c r="Q7" s="110"/>
    </row>
    <row r="8" spans="1:134">
      <c r="A8" s="105"/>
      <c r="B8" s="106">
        <v>514</v>
      </c>
      <c r="C8" s="107" t="s">
        <v>21</v>
      </c>
      <c r="D8" s="108">
        <v>255958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255958</v>
      </c>
      <c r="P8" s="109">
        <f>(O8/P$28)</f>
        <v>319.94749999999999</v>
      </c>
      <c r="Q8" s="110"/>
    </row>
    <row r="9" spans="1:134">
      <c r="A9" s="105"/>
      <c r="B9" s="106">
        <v>516</v>
      </c>
      <c r="C9" s="107" t="s">
        <v>23</v>
      </c>
      <c r="D9" s="108">
        <v>6146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6146</v>
      </c>
      <c r="P9" s="109">
        <f>(O9/P$28)</f>
        <v>7.6825000000000001</v>
      </c>
      <c r="Q9" s="110"/>
    </row>
    <row r="10" spans="1:134">
      <c r="A10" s="105"/>
      <c r="B10" s="106">
        <v>519</v>
      </c>
      <c r="C10" s="107" t="s">
        <v>24</v>
      </c>
      <c r="D10" s="108">
        <v>165379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0"/>
        <v>165379</v>
      </c>
      <c r="P10" s="109">
        <f>(O10/P$28)</f>
        <v>206.72375</v>
      </c>
      <c r="Q10" s="110"/>
    </row>
    <row r="11" spans="1:134" ht="15.75">
      <c r="A11" s="111" t="s">
        <v>25</v>
      </c>
      <c r="B11" s="112"/>
      <c r="C11" s="113"/>
      <c r="D11" s="114">
        <f>SUM(D12:D14)</f>
        <v>1432433</v>
      </c>
      <c r="E11" s="114">
        <f>SUM(E12:E14)</f>
        <v>307078</v>
      </c>
      <c r="F11" s="114">
        <f>SUM(F12:F14)</f>
        <v>0</v>
      </c>
      <c r="G11" s="114">
        <f>SUM(G12:G14)</f>
        <v>32040</v>
      </c>
      <c r="H11" s="114">
        <f>SUM(H12:H14)</f>
        <v>0</v>
      </c>
      <c r="I11" s="114">
        <f>SUM(I12:I14)</f>
        <v>0</v>
      </c>
      <c r="J11" s="114">
        <f>SUM(J12:J14)</f>
        <v>0</v>
      </c>
      <c r="K11" s="114">
        <f>SUM(K12:K14)</f>
        <v>0</v>
      </c>
      <c r="L11" s="114">
        <f>SUM(L12:L14)</f>
        <v>0</v>
      </c>
      <c r="M11" s="114">
        <f>SUM(M12:M14)</f>
        <v>0</v>
      </c>
      <c r="N11" s="114">
        <f>SUM(N12:N14)</f>
        <v>0</v>
      </c>
      <c r="O11" s="115">
        <f>SUM(D11:N11)</f>
        <v>1771551</v>
      </c>
      <c r="P11" s="116">
        <f>(O11/P$28)</f>
        <v>2214.4387499999998</v>
      </c>
      <c r="Q11" s="117"/>
    </row>
    <row r="12" spans="1:134">
      <c r="A12" s="105"/>
      <c r="B12" s="106">
        <v>521</v>
      </c>
      <c r="C12" s="107" t="s">
        <v>26</v>
      </c>
      <c r="D12" s="108">
        <v>849527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>SUM(D12:N12)</f>
        <v>849527</v>
      </c>
      <c r="P12" s="109">
        <f>(O12/P$28)</f>
        <v>1061.9087500000001</v>
      </c>
      <c r="Q12" s="110"/>
    </row>
    <row r="13" spans="1:134">
      <c r="A13" s="105"/>
      <c r="B13" s="106">
        <v>522</v>
      </c>
      <c r="C13" s="107" t="s">
        <v>27</v>
      </c>
      <c r="D13" s="108">
        <v>550000</v>
      </c>
      <c r="E13" s="108">
        <v>0</v>
      </c>
      <c r="F13" s="108">
        <v>0</v>
      </c>
      <c r="G13" s="108">
        <v>32040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ref="O13:O14" si="1">SUM(D13:N13)</f>
        <v>582040</v>
      </c>
      <c r="P13" s="109">
        <f>(O13/P$28)</f>
        <v>727.55</v>
      </c>
      <c r="Q13" s="110"/>
    </row>
    <row r="14" spans="1:134">
      <c r="A14" s="105"/>
      <c r="B14" s="106">
        <v>524</v>
      </c>
      <c r="C14" s="107" t="s">
        <v>28</v>
      </c>
      <c r="D14" s="108">
        <v>32906</v>
      </c>
      <c r="E14" s="108">
        <v>307078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si="1"/>
        <v>339984</v>
      </c>
      <c r="P14" s="109">
        <f>(O14/P$28)</f>
        <v>424.98</v>
      </c>
      <c r="Q14" s="110"/>
    </row>
    <row r="15" spans="1:134" ht="15.75">
      <c r="A15" s="111" t="s">
        <v>30</v>
      </c>
      <c r="B15" s="112"/>
      <c r="C15" s="113"/>
      <c r="D15" s="114">
        <f>SUM(D16:D18)</f>
        <v>453783</v>
      </c>
      <c r="E15" s="114">
        <f>SUM(E16:E18)</f>
        <v>0</v>
      </c>
      <c r="F15" s="114">
        <f>SUM(F16:F18)</f>
        <v>0</v>
      </c>
      <c r="G15" s="114">
        <f>SUM(G16:G18)</f>
        <v>0</v>
      </c>
      <c r="H15" s="114">
        <f>SUM(H16:H18)</f>
        <v>0</v>
      </c>
      <c r="I15" s="114">
        <f>SUM(I16:I18)</f>
        <v>1643266</v>
      </c>
      <c r="J15" s="114">
        <f>SUM(J16:J18)</f>
        <v>0</v>
      </c>
      <c r="K15" s="114">
        <f>SUM(K16:K18)</f>
        <v>0</v>
      </c>
      <c r="L15" s="114">
        <f>SUM(L16:L18)</f>
        <v>0</v>
      </c>
      <c r="M15" s="114">
        <f>SUM(M16:M18)</f>
        <v>0</v>
      </c>
      <c r="N15" s="114">
        <f>SUM(N16:N18)</f>
        <v>0</v>
      </c>
      <c r="O15" s="115">
        <f>SUM(D15:N15)</f>
        <v>2097049</v>
      </c>
      <c r="P15" s="116">
        <f>(O15/P$28)</f>
        <v>2621.3112500000002</v>
      </c>
      <c r="Q15" s="117"/>
    </row>
    <row r="16" spans="1:134">
      <c r="A16" s="105"/>
      <c r="B16" s="106">
        <v>535</v>
      </c>
      <c r="C16" s="107" t="s">
        <v>31</v>
      </c>
      <c r="D16" s="108">
        <v>0</v>
      </c>
      <c r="E16" s="108">
        <v>0</v>
      </c>
      <c r="F16" s="108">
        <v>0</v>
      </c>
      <c r="G16" s="108">
        <v>0</v>
      </c>
      <c r="H16" s="108">
        <v>0</v>
      </c>
      <c r="I16" s="108">
        <v>1554628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ref="O16:O23" si="2">SUM(D16:N16)</f>
        <v>1554628</v>
      </c>
      <c r="P16" s="109">
        <f>(O16/P$28)</f>
        <v>1943.2850000000001</v>
      </c>
      <c r="Q16" s="110"/>
    </row>
    <row r="17" spans="1:120">
      <c r="A17" s="105"/>
      <c r="B17" s="106">
        <v>538</v>
      </c>
      <c r="C17" s="107" t="s">
        <v>32</v>
      </c>
      <c r="D17" s="108">
        <v>0</v>
      </c>
      <c r="E17" s="108">
        <v>0</v>
      </c>
      <c r="F17" s="108">
        <v>0</v>
      </c>
      <c r="G17" s="108">
        <v>0</v>
      </c>
      <c r="H17" s="108">
        <v>0</v>
      </c>
      <c r="I17" s="108">
        <v>88638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si="2"/>
        <v>88638</v>
      </c>
      <c r="P17" s="109">
        <f>(O17/P$28)</f>
        <v>110.7975</v>
      </c>
      <c r="Q17" s="110"/>
    </row>
    <row r="18" spans="1:120">
      <c r="A18" s="105"/>
      <c r="B18" s="106">
        <v>539</v>
      </c>
      <c r="C18" s="107" t="s">
        <v>33</v>
      </c>
      <c r="D18" s="108">
        <v>453783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2"/>
        <v>453783</v>
      </c>
      <c r="P18" s="109">
        <f>(O18/P$28)</f>
        <v>567.22874999999999</v>
      </c>
      <c r="Q18" s="110"/>
    </row>
    <row r="19" spans="1:120" ht="15.75">
      <c r="A19" s="111" t="s">
        <v>34</v>
      </c>
      <c r="B19" s="112"/>
      <c r="C19" s="113"/>
      <c r="D19" s="114">
        <f>SUM(D20:D20)</f>
        <v>0</v>
      </c>
      <c r="E19" s="114">
        <f>SUM(E20:E20)</f>
        <v>36638</v>
      </c>
      <c r="F19" s="114">
        <f>SUM(F20:F20)</f>
        <v>0</v>
      </c>
      <c r="G19" s="114">
        <f>SUM(G20:G20)</f>
        <v>0</v>
      </c>
      <c r="H19" s="114">
        <f>SUM(H20:H20)</f>
        <v>0</v>
      </c>
      <c r="I19" s="114">
        <f>SUM(I20:I20)</f>
        <v>0</v>
      </c>
      <c r="J19" s="114">
        <f>SUM(J20:J20)</f>
        <v>0</v>
      </c>
      <c r="K19" s="114">
        <f>SUM(K20:K20)</f>
        <v>0</v>
      </c>
      <c r="L19" s="114">
        <f>SUM(L20:L20)</f>
        <v>0</v>
      </c>
      <c r="M19" s="114">
        <f>SUM(M20:M20)</f>
        <v>0</v>
      </c>
      <c r="N19" s="114">
        <f>SUM(N20:N20)</f>
        <v>0</v>
      </c>
      <c r="O19" s="114">
        <f t="shared" si="2"/>
        <v>36638</v>
      </c>
      <c r="P19" s="116">
        <f>(O19/P$28)</f>
        <v>45.797499999999999</v>
      </c>
      <c r="Q19" s="117"/>
    </row>
    <row r="20" spans="1:120">
      <c r="A20" s="105"/>
      <c r="B20" s="106">
        <v>541</v>
      </c>
      <c r="C20" s="107" t="s">
        <v>35</v>
      </c>
      <c r="D20" s="108">
        <v>0</v>
      </c>
      <c r="E20" s="108">
        <v>36638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si="2"/>
        <v>36638</v>
      </c>
      <c r="P20" s="109">
        <f>(O20/P$28)</f>
        <v>45.797499999999999</v>
      </c>
      <c r="Q20" s="110"/>
    </row>
    <row r="21" spans="1:120" ht="15.75">
      <c r="A21" s="111" t="s">
        <v>36</v>
      </c>
      <c r="B21" s="112"/>
      <c r="C21" s="113"/>
      <c r="D21" s="114">
        <f>SUM(D22:D23)</f>
        <v>224569</v>
      </c>
      <c r="E21" s="114">
        <f>SUM(E22:E23)</f>
        <v>27300</v>
      </c>
      <c r="F21" s="114">
        <f>SUM(F22:F23)</f>
        <v>0</v>
      </c>
      <c r="G21" s="114">
        <f>SUM(G22:G23)</f>
        <v>84730</v>
      </c>
      <c r="H21" s="114">
        <f>SUM(H22:H23)</f>
        <v>0</v>
      </c>
      <c r="I21" s="114">
        <f>SUM(I22:I23)</f>
        <v>0</v>
      </c>
      <c r="J21" s="114">
        <f>SUM(J22:J23)</f>
        <v>0</v>
      </c>
      <c r="K21" s="114">
        <f>SUM(K22:K23)</f>
        <v>0</v>
      </c>
      <c r="L21" s="114">
        <f>SUM(L22:L23)</f>
        <v>0</v>
      </c>
      <c r="M21" s="114">
        <f>SUM(M22:M23)</f>
        <v>0</v>
      </c>
      <c r="N21" s="114">
        <f>SUM(N22:N23)</f>
        <v>0</v>
      </c>
      <c r="O21" s="114">
        <f>SUM(D21:N21)</f>
        <v>336599</v>
      </c>
      <c r="P21" s="116">
        <f>(O21/P$28)</f>
        <v>420.74874999999997</v>
      </c>
      <c r="Q21" s="110"/>
    </row>
    <row r="22" spans="1:120">
      <c r="A22" s="105"/>
      <c r="B22" s="106">
        <v>572</v>
      </c>
      <c r="C22" s="107" t="s">
        <v>37</v>
      </c>
      <c r="D22" s="108">
        <v>196116</v>
      </c>
      <c r="E22" s="108">
        <v>27300</v>
      </c>
      <c r="F22" s="108">
        <v>0</v>
      </c>
      <c r="G22" s="108">
        <v>84730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 t="shared" si="2"/>
        <v>308146</v>
      </c>
      <c r="P22" s="109">
        <f>(O22/P$28)</f>
        <v>385.1825</v>
      </c>
      <c r="Q22" s="110"/>
    </row>
    <row r="23" spans="1:120">
      <c r="A23" s="105"/>
      <c r="B23" s="106">
        <v>575</v>
      </c>
      <c r="C23" s="107" t="s">
        <v>38</v>
      </c>
      <c r="D23" s="108">
        <v>28453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f t="shared" si="2"/>
        <v>28453</v>
      </c>
      <c r="P23" s="109">
        <f>(O23/P$28)</f>
        <v>35.566249999999997</v>
      </c>
      <c r="Q23" s="110"/>
    </row>
    <row r="24" spans="1:120" ht="15.75">
      <c r="A24" s="111" t="s">
        <v>40</v>
      </c>
      <c r="B24" s="112"/>
      <c r="C24" s="113"/>
      <c r="D24" s="114">
        <f>SUM(D25:D25)</f>
        <v>0</v>
      </c>
      <c r="E24" s="114">
        <f>SUM(E25:E25)</f>
        <v>90895</v>
      </c>
      <c r="F24" s="114">
        <f>SUM(F25:F25)</f>
        <v>0</v>
      </c>
      <c r="G24" s="114">
        <f>SUM(G25:G25)</f>
        <v>218217</v>
      </c>
      <c r="H24" s="114">
        <f>SUM(H25:H25)</f>
        <v>0</v>
      </c>
      <c r="I24" s="114">
        <f>SUM(I25:I25)</f>
        <v>0</v>
      </c>
      <c r="J24" s="114">
        <f>SUM(J25:J25)</f>
        <v>0</v>
      </c>
      <c r="K24" s="114">
        <f>SUM(K25:K25)</f>
        <v>0</v>
      </c>
      <c r="L24" s="114">
        <f>SUM(L25:L25)</f>
        <v>0</v>
      </c>
      <c r="M24" s="114">
        <f>SUM(M25:M25)</f>
        <v>0</v>
      </c>
      <c r="N24" s="114">
        <f>SUM(N25:N25)</f>
        <v>0</v>
      </c>
      <c r="O24" s="114">
        <f>SUM(D24:N24)</f>
        <v>309112</v>
      </c>
      <c r="P24" s="116">
        <f>(O24/P$28)</f>
        <v>386.39</v>
      </c>
      <c r="Q24" s="110"/>
    </row>
    <row r="25" spans="1:120" ht="15.75" thickBot="1">
      <c r="A25" s="105"/>
      <c r="B25" s="106">
        <v>581</v>
      </c>
      <c r="C25" s="107" t="s">
        <v>87</v>
      </c>
      <c r="D25" s="108">
        <v>0</v>
      </c>
      <c r="E25" s="108">
        <v>90895</v>
      </c>
      <c r="F25" s="108">
        <v>0</v>
      </c>
      <c r="G25" s="108">
        <v>218217</v>
      </c>
      <c r="H25" s="108">
        <v>0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f>SUM(D25:N25)</f>
        <v>309112</v>
      </c>
      <c r="P25" s="109">
        <f>(O25/P$28)</f>
        <v>386.39</v>
      </c>
      <c r="Q25" s="110"/>
    </row>
    <row r="26" spans="1:120" ht="16.5" thickBot="1">
      <c r="A26" s="118" t="s">
        <v>10</v>
      </c>
      <c r="B26" s="119"/>
      <c r="C26" s="120"/>
      <c r="D26" s="121">
        <f>SUM(D5,D11,D15,D19,D21,D24)</f>
        <v>3777024</v>
      </c>
      <c r="E26" s="121">
        <f t="shared" ref="E26:N26" si="3">SUM(E5,E11,E15,E19,E21,E24)</f>
        <v>461911</v>
      </c>
      <c r="F26" s="121">
        <f t="shared" si="3"/>
        <v>0</v>
      </c>
      <c r="G26" s="121">
        <f t="shared" si="3"/>
        <v>334987</v>
      </c>
      <c r="H26" s="121">
        <f t="shared" si="3"/>
        <v>0</v>
      </c>
      <c r="I26" s="121">
        <f t="shared" si="3"/>
        <v>1643266</v>
      </c>
      <c r="J26" s="121">
        <f t="shared" si="3"/>
        <v>0</v>
      </c>
      <c r="K26" s="121">
        <f t="shared" si="3"/>
        <v>0</v>
      </c>
      <c r="L26" s="121">
        <f t="shared" si="3"/>
        <v>0</v>
      </c>
      <c r="M26" s="121">
        <f t="shared" si="3"/>
        <v>0</v>
      </c>
      <c r="N26" s="121">
        <f t="shared" si="3"/>
        <v>0</v>
      </c>
      <c r="O26" s="121">
        <f>SUM(D26:N26)</f>
        <v>6217188</v>
      </c>
      <c r="P26" s="122">
        <f>(O26/P$28)</f>
        <v>7771.4849999999997</v>
      </c>
      <c r="Q26" s="103"/>
      <c r="R26" s="12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</row>
    <row r="27" spans="1:120">
      <c r="A27" s="124"/>
      <c r="B27" s="125"/>
      <c r="C27" s="125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7"/>
    </row>
    <row r="28" spans="1:120">
      <c r="A28" s="128"/>
      <c r="B28" s="129"/>
      <c r="C28" s="129"/>
      <c r="D28" s="130"/>
      <c r="E28" s="130"/>
      <c r="F28" s="130"/>
      <c r="G28" s="130"/>
      <c r="H28" s="130"/>
      <c r="I28" s="130"/>
      <c r="J28" s="130"/>
      <c r="K28" s="130"/>
      <c r="L28" s="130"/>
      <c r="M28" s="133" t="s">
        <v>91</v>
      </c>
      <c r="N28" s="133"/>
      <c r="O28" s="133"/>
      <c r="P28" s="131">
        <v>800</v>
      </c>
    </row>
    <row r="29" spans="1:120">
      <c r="A29" s="134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6"/>
    </row>
    <row r="30" spans="1:120" ht="15.75" customHeight="1" thickBot="1">
      <c r="A30" s="137" t="s">
        <v>48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9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42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SUM(D6:D12)</f>
        <v>399642</v>
      </c>
      <c r="E5" s="56">
        <f t="shared" si="0"/>
        <v>50</v>
      </c>
      <c r="F5" s="56">
        <f t="shared" si="0"/>
        <v>0</v>
      </c>
      <c r="G5" s="56">
        <f t="shared" si="0"/>
        <v>278913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>SUM(D5:M5)</f>
        <v>678605</v>
      </c>
      <c r="O5" s="58">
        <f t="shared" ref="O5:O28" si="1">(N5/O$30)</f>
        <v>839.85767326732673</v>
      </c>
      <c r="P5" s="59"/>
    </row>
    <row r="6" spans="1:133">
      <c r="A6" s="61"/>
      <c r="B6" s="62">
        <v>511</v>
      </c>
      <c r="C6" s="63" t="s">
        <v>19</v>
      </c>
      <c r="D6" s="64">
        <v>49524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49524</v>
      </c>
      <c r="O6" s="65">
        <f t="shared" si="1"/>
        <v>61.292079207920793</v>
      </c>
      <c r="P6" s="66"/>
    </row>
    <row r="7" spans="1:133">
      <c r="A7" s="61"/>
      <c r="B7" s="62">
        <v>513</v>
      </c>
      <c r="C7" s="63" t="s">
        <v>20</v>
      </c>
      <c r="D7" s="64">
        <v>259393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2" si="2">SUM(D7:M7)</f>
        <v>259393</v>
      </c>
      <c r="O7" s="65">
        <f t="shared" si="1"/>
        <v>321.03094059405942</v>
      </c>
      <c r="P7" s="66"/>
    </row>
    <row r="8" spans="1:133">
      <c r="A8" s="61"/>
      <c r="B8" s="62">
        <v>514</v>
      </c>
      <c r="C8" s="63" t="s">
        <v>21</v>
      </c>
      <c r="D8" s="64">
        <v>32187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32187</v>
      </c>
      <c r="O8" s="65">
        <f t="shared" si="1"/>
        <v>39.835396039603964</v>
      </c>
      <c r="P8" s="66"/>
    </row>
    <row r="9" spans="1:133">
      <c r="A9" s="61"/>
      <c r="B9" s="62">
        <v>515</v>
      </c>
      <c r="C9" s="63" t="s">
        <v>22</v>
      </c>
      <c r="D9" s="64">
        <v>1253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1253</v>
      </c>
      <c r="O9" s="65">
        <f t="shared" si="1"/>
        <v>1.5507425742574257</v>
      </c>
      <c r="P9" s="66"/>
    </row>
    <row r="10" spans="1:133">
      <c r="A10" s="61"/>
      <c r="B10" s="62">
        <v>516</v>
      </c>
      <c r="C10" s="63" t="s">
        <v>23</v>
      </c>
      <c r="D10" s="64">
        <v>1400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1400</v>
      </c>
      <c r="O10" s="65">
        <f t="shared" si="1"/>
        <v>1.7326732673267327</v>
      </c>
      <c r="P10" s="66"/>
    </row>
    <row r="11" spans="1:133">
      <c r="A11" s="61"/>
      <c r="B11" s="62">
        <v>517</v>
      </c>
      <c r="C11" s="63" t="s">
        <v>52</v>
      </c>
      <c r="D11" s="64">
        <v>0</v>
      </c>
      <c r="E11" s="64">
        <v>0</v>
      </c>
      <c r="F11" s="64">
        <v>0</v>
      </c>
      <c r="G11" s="64">
        <v>89442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2"/>
        <v>89442</v>
      </c>
      <c r="O11" s="65">
        <f t="shared" si="1"/>
        <v>110.69554455445545</v>
      </c>
      <c r="P11" s="66"/>
    </row>
    <row r="12" spans="1:133">
      <c r="A12" s="61"/>
      <c r="B12" s="62">
        <v>519</v>
      </c>
      <c r="C12" s="63" t="s">
        <v>57</v>
      </c>
      <c r="D12" s="64">
        <v>55885</v>
      </c>
      <c r="E12" s="64">
        <v>50</v>
      </c>
      <c r="F12" s="64">
        <v>0</v>
      </c>
      <c r="G12" s="64">
        <v>189471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2"/>
        <v>245406</v>
      </c>
      <c r="O12" s="65">
        <f t="shared" si="1"/>
        <v>303.72029702970298</v>
      </c>
      <c r="P12" s="66"/>
    </row>
    <row r="13" spans="1:133" ht="15.75">
      <c r="A13" s="67" t="s">
        <v>25</v>
      </c>
      <c r="B13" s="68"/>
      <c r="C13" s="69"/>
      <c r="D13" s="70">
        <f t="shared" ref="D13:M13" si="3">SUM(D14:D17)</f>
        <v>1205303</v>
      </c>
      <c r="E13" s="70">
        <f t="shared" si="3"/>
        <v>0</v>
      </c>
      <c r="F13" s="70">
        <f t="shared" si="3"/>
        <v>0</v>
      </c>
      <c r="G13" s="70">
        <f t="shared" si="3"/>
        <v>49563</v>
      </c>
      <c r="H13" s="70">
        <f t="shared" si="3"/>
        <v>0</v>
      </c>
      <c r="I13" s="70">
        <f t="shared" si="3"/>
        <v>0</v>
      </c>
      <c r="J13" s="70">
        <f t="shared" si="3"/>
        <v>0</v>
      </c>
      <c r="K13" s="70">
        <f t="shared" si="3"/>
        <v>0</v>
      </c>
      <c r="L13" s="70">
        <f t="shared" si="3"/>
        <v>0</v>
      </c>
      <c r="M13" s="70">
        <f t="shared" si="3"/>
        <v>0</v>
      </c>
      <c r="N13" s="71">
        <f t="shared" ref="N13:N28" si="4">SUM(D13:M13)</f>
        <v>1254866</v>
      </c>
      <c r="O13" s="72">
        <f t="shared" si="1"/>
        <v>1553.0519801980197</v>
      </c>
      <c r="P13" s="73"/>
    </row>
    <row r="14" spans="1:133">
      <c r="A14" s="61"/>
      <c r="B14" s="62">
        <v>521</v>
      </c>
      <c r="C14" s="63" t="s">
        <v>26</v>
      </c>
      <c r="D14" s="64">
        <v>516214</v>
      </c>
      <c r="E14" s="64">
        <v>0</v>
      </c>
      <c r="F14" s="64">
        <v>0</v>
      </c>
      <c r="G14" s="64">
        <v>49563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4"/>
        <v>565777</v>
      </c>
      <c r="O14" s="65">
        <f t="shared" si="1"/>
        <v>700.21905940594058</v>
      </c>
      <c r="P14" s="66"/>
    </row>
    <row r="15" spans="1:133">
      <c r="A15" s="61"/>
      <c r="B15" s="62">
        <v>522</v>
      </c>
      <c r="C15" s="63" t="s">
        <v>27</v>
      </c>
      <c r="D15" s="64">
        <v>150000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150000</v>
      </c>
      <c r="O15" s="65">
        <f t="shared" si="1"/>
        <v>185.64356435643563</v>
      </c>
      <c r="P15" s="66"/>
    </row>
    <row r="16" spans="1:133">
      <c r="A16" s="61"/>
      <c r="B16" s="62">
        <v>524</v>
      </c>
      <c r="C16" s="63" t="s">
        <v>28</v>
      </c>
      <c r="D16" s="64">
        <v>189089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4"/>
        <v>189089</v>
      </c>
      <c r="O16" s="65">
        <f t="shared" si="1"/>
        <v>234.02103960396039</v>
      </c>
      <c r="P16" s="66"/>
    </row>
    <row r="17" spans="1:119">
      <c r="A17" s="61"/>
      <c r="B17" s="62">
        <v>526</v>
      </c>
      <c r="C17" s="63" t="s">
        <v>29</v>
      </c>
      <c r="D17" s="64">
        <v>350000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4"/>
        <v>350000</v>
      </c>
      <c r="O17" s="65">
        <f t="shared" si="1"/>
        <v>433.16831683168317</v>
      </c>
      <c r="P17" s="66"/>
    </row>
    <row r="18" spans="1:119" ht="15.75">
      <c r="A18" s="67" t="s">
        <v>30</v>
      </c>
      <c r="B18" s="68"/>
      <c r="C18" s="69"/>
      <c r="D18" s="70">
        <f t="shared" ref="D18:M18" si="5">SUM(D19:D20)</f>
        <v>72678</v>
      </c>
      <c r="E18" s="70">
        <f t="shared" si="5"/>
        <v>56639</v>
      </c>
      <c r="F18" s="70">
        <f t="shared" si="5"/>
        <v>0</v>
      </c>
      <c r="G18" s="70">
        <f t="shared" si="5"/>
        <v>0</v>
      </c>
      <c r="H18" s="70">
        <f t="shared" si="5"/>
        <v>0</v>
      </c>
      <c r="I18" s="70">
        <f t="shared" si="5"/>
        <v>828361</v>
      </c>
      <c r="J18" s="70">
        <f t="shared" si="5"/>
        <v>0</v>
      </c>
      <c r="K18" s="70">
        <f t="shared" si="5"/>
        <v>0</v>
      </c>
      <c r="L18" s="70">
        <f t="shared" si="5"/>
        <v>0</v>
      </c>
      <c r="M18" s="70">
        <f t="shared" si="5"/>
        <v>0</v>
      </c>
      <c r="N18" s="71">
        <f t="shared" si="4"/>
        <v>957678</v>
      </c>
      <c r="O18" s="72">
        <f t="shared" si="1"/>
        <v>1185.2450495049504</v>
      </c>
      <c r="P18" s="73"/>
    </row>
    <row r="19" spans="1:119">
      <c r="A19" s="61"/>
      <c r="B19" s="62">
        <v>535</v>
      </c>
      <c r="C19" s="63" t="s">
        <v>31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828361</v>
      </c>
      <c r="J19" s="64">
        <v>0</v>
      </c>
      <c r="K19" s="64">
        <v>0</v>
      </c>
      <c r="L19" s="64">
        <v>0</v>
      </c>
      <c r="M19" s="64">
        <v>0</v>
      </c>
      <c r="N19" s="64">
        <f t="shared" si="4"/>
        <v>828361</v>
      </c>
      <c r="O19" s="65">
        <f t="shared" si="1"/>
        <v>1025.1992574257426</v>
      </c>
      <c r="P19" s="66"/>
    </row>
    <row r="20" spans="1:119">
      <c r="A20" s="61"/>
      <c r="B20" s="62">
        <v>539</v>
      </c>
      <c r="C20" s="63" t="s">
        <v>33</v>
      </c>
      <c r="D20" s="64">
        <v>72678</v>
      </c>
      <c r="E20" s="64">
        <v>56639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4"/>
        <v>129317</v>
      </c>
      <c r="O20" s="65">
        <f t="shared" si="1"/>
        <v>160.04579207920793</v>
      </c>
      <c r="P20" s="66"/>
    </row>
    <row r="21" spans="1:119" ht="15.75">
      <c r="A21" s="67" t="s">
        <v>34</v>
      </c>
      <c r="B21" s="68"/>
      <c r="C21" s="69"/>
      <c r="D21" s="70">
        <f t="shared" ref="D21:M21" si="6">SUM(D22:D22)</f>
        <v>36718</v>
      </c>
      <c r="E21" s="70">
        <f t="shared" si="6"/>
        <v>49988</v>
      </c>
      <c r="F21" s="70">
        <f t="shared" si="6"/>
        <v>0</v>
      </c>
      <c r="G21" s="70">
        <f t="shared" si="6"/>
        <v>0</v>
      </c>
      <c r="H21" s="70">
        <f t="shared" si="6"/>
        <v>0</v>
      </c>
      <c r="I21" s="70">
        <f t="shared" si="6"/>
        <v>0</v>
      </c>
      <c r="J21" s="70">
        <f t="shared" si="6"/>
        <v>0</v>
      </c>
      <c r="K21" s="70">
        <f t="shared" si="6"/>
        <v>0</v>
      </c>
      <c r="L21" s="70">
        <f t="shared" si="6"/>
        <v>0</v>
      </c>
      <c r="M21" s="70">
        <f t="shared" si="6"/>
        <v>0</v>
      </c>
      <c r="N21" s="70">
        <f t="shared" si="4"/>
        <v>86706</v>
      </c>
      <c r="O21" s="72">
        <f t="shared" si="1"/>
        <v>107.30940594059406</v>
      </c>
      <c r="P21" s="73"/>
    </row>
    <row r="22" spans="1:119">
      <c r="A22" s="61"/>
      <c r="B22" s="62">
        <v>541</v>
      </c>
      <c r="C22" s="63" t="s">
        <v>58</v>
      </c>
      <c r="D22" s="64">
        <v>36718</v>
      </c>
      <c r="E22" s="64">
        <v>49988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4"/>
        <v>86706</v>
      </c>
      <c r="O22" s="65">
        <f t="shared" si="1"/>
        <v>107.30940594059406</v>
      </c>
      <c r="P22" s="66"/>
    </row>
    <row r="23" spans="1:119" ht="15.75">
      <c r="A23" s="67" t="s">
        <v>36</v>
      </c>
      <c r="B23" s="68"/>
      <c r="C23" s="69"/>
      <c r="D23" s="70">
        <f t="shared" ref="D23:M23" si="7">SUM(D24:D25)</f>
        <v>40393</v>
      </c>
      <c r="E23" s="70">
        <f t="shared" si="7"/>
        <v>0</v>
      </c>
      <c r="F23" s="70">
        <f t="shared" si="7"/>
        <v>0</v>
      </c>
      <c r="G23" s="70">
        <f t="shared" si="7"/>
        <v>12508</v>
      </c>
      <c r="H23" s="70">
        <f t="shared" si="7"/>
        <v>0</v>
      </c>
      <c r="I23" s="70">
        <f t="shared" si="7"/>
        <v>0</v>
      </c>
      <c r="J23" s="70">
        <f t="shared" si="7"/>
        <v>0</v>
      </c>
      <c r="K23" s="70">
        <f t="shared" si="7"/>
        <v>0</v>
      </c>
      <c r="L23" s="70">
        <f t="shared" si="7"/>
        <v>0</v>
      </c>
      <c r="M23" s="70">
        <f t="shared" si="7"/>
        <v>0</v>
      </c>
      <c r="N23" s="70">
        <f t="shared" si="4"/>
        <v>52901</v>
      </c>
      <c r="O23" s="72">
        <f t="shared" si="1"/>
        <v>65.471534653465341</v>
      </c>
      <c r="P23" s="66"/>
    </row>
    <row r="24" spans="1:119">
      <c r="A24" s="61"/>
      <c r="B24" s="62">
        <v>572</v>
      </c>
      <c r="C24" s="63" t="s">
        <v>59</v>
      </c>
      <c r="D24" s="64">
        <v>0</v>
      </c>
      <c r="E24" s="64">
        <v>0</v>
      </c>
      <c r="F24" s="64">
        <v>0</v>
      </c>
      <c r="G24" s="64">
        <v>12508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4"/>
        <v>12508</v>
      </c>
      <c r="O24" s="65">
        <f t="shared" si="1"/>
        <v>15.48019801980198</v>
      </c>
      <c r="P24" s="66"/>
    </row>
    <row r="25" spans="1:119">
      <c r="A25" s="61"/>
      <c r="B25" s="62">
        <v>575</v>
      </c>
      <c r="C25" s="63" t="s">
        <v>60</v>
      </c>
      <c r="D25" s="64">
        <v>40393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4"/>
        <v>40393</v>
      </c>
      <c r="O25" s="65">
        <f t="shared" si="1"/>
        <v>49.991336633663366</v>
      </c>
      <c r="P25" s="66"/>
    </row>
    <row r="26" spans="1:119" ht="15.75">
      <c r="A26" s="67" t="s">
        <v>61</v>
      </c>
      <c r="B26" s="68"/>
      <c r="C26" s="69"/>
      <c r="D26" s="70">
        <f t="shared" ref="D26:M26" si="8">SUM(D27:D27)</f>
        <v>8499</v>
      </c>
      <c r="E26" s="70">
        <f t="shared" si="8"/>
        <v>6611</v>
      </c>
      <c r="F26" s="70">
        <f t="shared" si="8"/>
        <v>0</v>
      </c>
      <c r="G26" s="70">
        <f t="shared" si="8"/>
        <v>16053</v>
      </c>
      <c r="H26" s="70">
        <f t="shared" si="8"/>
        <v>0</v>
      </c>
      <c r="I26" s="70">
        <f t="shared" si="8"/>
        <v>0</v>
      </c>
      <c r="J26" s="70">
        <f t="shared" si="8"/>
        <v>0</v>
      </c>
      <c r="K26" s="70">
        <f t="shared" si="8"/>
        <v>0</v>
      </c>
      <c r="L26" s="70">
        <f t="shared" si="8"/>
        <v>0</v>
      </c>
      <c r="M26" s="70">
        <f t="shared" si="8"/>
        <v>0</v>
      </c>
      <c r="N26" s="70">
        <f t="shared" si="4"/>
        <v>31163</v>
      </c>
      <c r="O26" s="72">
        <f t="shared" si="1"/>
        <v>38.568069306930695</v>
      </c>
      <c r="P26" s="66"/>
    </row>
    <row r="27" spans="1:119" ht="15.75" thickBot="1">
      <c r="A27" s="61"/>
      <c r="B27" s="62">
        <v>581</v>
      </c>
      <c r="C27" s="63" t="s">
        <v>62</v>
      </c>
      <c r="D27" s="64">
        <v>8499</v>
      </c>
      <c r="E27" s="64">
        <v>6611</v>
      </c>
      <c r="F27" s="64">
        <v>0</v>
      </c>
      <c r="G27" s="64">
        <v>16053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f t="shared" si="4"/>
        <v>31163</v>
      </c>
      <c r="O27" s="65">
        <f t="shared" si="1"/>
        <v>38.568069306930695</v>
      </c>
      <c r="P27" s="66"/>
    </row>
    <row r="28" spans="1:119" ht="16.5" thickBot="1">
      <c r="A28" s="74" t="s">
        <v>10</v>
      </c>
      <c r="B28" s="75"/>
      <c r="C28" s="76"/>
      <c r="D28" s="77">
        <f>SUM(D5,D13,D18,D21,D23,D26)</f>
        <v>1763233</v>
      </c>
      <c r="E28" s="77">
        <f t="shared" ref="E28:M28" si="9">SUM(E5,E13,E18,E21,E23,E26)</f>
        <v>113288</v>
      </c>
      <c r="F28" s="77">
        <f t="shared" si="9"/>
        <v>0</v>
      </c>
      <c r="G28" s="77">
        <f t="shared" si="9"/>
        <v>357037</v>
      </c>
      <c r="H28" s="77">
        <f t="shared" si="9"/>
        <v>0</v>
      </c>
      <c r="I28" s="77">
        <f t="shared" si="9"/>
        <v>828361</v>
      </c>
      <c r="J28" s="77">
        <f t="shared" si="9"/>
        <v>0</v>
      </c>
      <c r="K28" s="77">
        <f t="shared" si="9"/>
        <v>0</v>
      </c>
      <c r="L28" s="77">
        <f t="shared" si="9"/>
        <v>0</v>
      </c>
      <c r="M28" s="77">
        <f t="shared" si="9"/>
        <v>0</v>
      </c>
      <c r="N28" s="77">
        <f t="shared" si="4"/>
        <v>3061919</v>
      </c>
      <c r="O28" s="78">
        <f t="shared" si="1"/>
        <v>3789.503712871287</v>
      </c>
      <c r="P28" s="59"/>
      <c r="Q28" s="79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</row>
    <row r="29" spans="1:119">
      <c r="A29" s="81"/>
      <c r="B29" s="82"/>
      <c r="C29" s="82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4"/>
    </row>
    <row r="30" spans="1:119">
      <c r="A30" s="85"/>
      <c r="B30" s="86"/>
      <c r="C30" s="86"/>
      <c r="D30" s="87"/>
      <c r="E30" s="87"/>
      <c r="F30" s="87"/>
      <c r="G30" s="87"/>
      <c r="H30" s="87"/>
      <c r="I30" s="87"/>
      <c r="J30" s="87"/>
      <c r="K30" s="87"/>
      <c r="L30" s="171" t="s">
        <v>63</v>
      </c>
      <c r="M30" s="171"/>
      <c r="N30" s="171"/>
      <c r="O30" s="88">
        <v>808</v>
      </c>
    </row>
    <row r="31" spans="1:119">
      <c r="A31" s="172"/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4"/>
    </row>
    <row r="32" spans="1:119" ht="15.75" customHeight="1" thickBot="1">
      <c r="A32" s="175" t="s">
        <v>48</v>
      </c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7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568486</v>
      </c>
      <c r="E5" s="24">
        <f t="shared" si="0"/>
        <v>1554</v>
      </c>
      <c r="F5" s="24">
        <f t="shared" si="0"/>
        <v>0</v>
      </c>
      <c r="G5" s="24">
        <f t="shared" si="0"/>
        <v>57069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627109</v>
      </c>
      <c r="O5" s="30">
        <f t="shared" ref="O5:O28" si="1">(N5/O$30)</f>
        <v>781.93142144638409</v>
      </c>
      <c r="P5" s="6"/>
    </row>
    <row r="6" spans="1:133">
      <c r="A6" s="12"/>
      <c r="B6" s="42">
        <v>511</v>
      </c>
      <c r="C6" s="19" t="s">
        <v>19</v>
      </c>
      <c r="D6" s="43">
        <v>49523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49523</v>
      </c>
      <c r="O6" s="44">
        <f t="shared" si="1"/>
        <v>61.749376558603494</v>
      </c>
      <c r="P6" s="9"/>
    </row>
    <row r="7" spans="1:133">
      <c r="A7" s="12"/>
      <c r="B7" s="42">
        <v>513</v>
      </c>
      <c r="C7" s="19" t="s">
        <v>20</v>
      </c>
      <c r="D7" s="43">
        <v>333408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333408</v>
      </c>
      <c r="O7" s="44">
        <f t="shared" si="1"/>
        <v>415.72069825436409</v>
      </c>
      <c r="P7" s="9"/>
    </row>
    <row r="8" spans="1:133">
      <c r="A8" s="12"/>
      <c r="B8" s="42">
        <v>514</v>
      </c>
      <c r="C8" s="19" t="s">
        <v>21</v>
      </c>
      <c r="D8" s="43">
        <v>38960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38960</v>
      </c>
      <c r="O8" s="44">
        <f t="shared" si="1"/>
        <v>48.578553615960097</v>
      </c>
      <c r="P8" s="9"/>
    </row>
    <row r="9" spans="1:133">
      <c r="A9" s="12"/>
      <c r="B9" s="42">
        <v>515</v>
      </c>
      <c r="C9" s="19" t="s">
        <v>22</v>
      </c>
      <c r="D9" s="43">
        <v>2957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2957</v>
      </c>
      <c r="O9" s="44">
        <f t="shared" si="1"/>
        <v>3.6870324189526182</v>
      </c>
      <c r="P9" s="9"/>
    </row>
    <row r="10" spans="1:133">
      <c r="A10" s="12"/>
      <c r="B10" s="42">
        <v>516</v>
      </c>
      <c r="C10" s="19" t="s">
        <v>23</v>
      </c>
      <c r="D10" s="43">
        <v>1100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1100</v>
      </c>
      <c r="O10" s="44">
        <f t="shared" si="1"/>
        <v>1.3715710723192021</v>
      </c>
      <c r="P10" s="9"/>
    </row>
    <row r="11" spans="1:133">
      <c r="A11" s="12"/>
      <c r="B11" s="42">
        <v>517</v>
      </c>
      <c r="C11" s="19" t="s">
        <v>52</v>
      </c>
      <c r="D11" s="43">
        <v>85723</v>
      </c>
      <c r="E11" s="43">
        <v>0</v>
      </c>
      <c r="F11" s="43">
        <v>0</v>
      </c>
      <c r="G11" s="43">
        <v>34399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120122</v>
      </c>
      <c r="O11" s="44">
        <f t="shared" si="1"/>
        <v>149.77805486284288</v>
      </c>
      <c r="P11" s="9"/>
    </row>
    <row r="12" spans="1:133">
      <c r="A12" s="12"/>
      <c r="B12" s="42">
        <v>519</v>
      </c>
      <c r="C12" s="19" t="s">
        <v>24</v>
      </c>
      <c r="D12" s="43">
        <v>56815</v>
      </c>
      <c r="E12" s="43">
        <v>1554</v>
      </c>
      <c r="F12" s="43">
        <v>0</v>
      </c>
      <c r="G12" s="43">
        <v>22670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81039</v>
      </c>
      <c r="O12" s="44">
        <f t="shared" si="1"/>
        <v>101.04613466334165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SUM(D14:D17)</f>
        <v>1171632</v>
      </c>
      <c r="E13" s="29">
        <f t="shared" si="3"/>
        <v>0</v>
      </c>
      <c r="F13" s="29">
        <f t="shared" si="3"/>
        <v>0</v>
      </c>
      <c r="G13" s="29">
        <f t="shared" si="3"/>
        <v>43191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1214823</v>
      </c>
      <c r="O13" s="41">
        <f t="shared" si="1"/>
        <v>1514.7418952618455</v>
      </c>
      <c r="P13" s="10"/>
    </row>
    <row r="14" spans="1:133">
      <c r="A14" s="12"/>
      <c r="B14" s="42">
        <v>521</v>
      </c>
      <c r="C14" s="19" t="s">
        <v>26</v>
      </c>
      <c r="D14" s="43">
        <v>455417</v>
      </c>
      <c r="E14" s="43">
        <v>0</v>
      </c>
      <c r="F14" s="43">
        <v>0</v>
      </c>
      <c r="G14" s="43">
        <v>18191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473608</v>
      </c>
      <c r="O14" s="44">
        <f t="shared" si="1"/>
        <v>590.53366583541151</v>
      </c>
      <c r="P14" s="9"/>
    </row>
    <row r="15" spans="1:133">
      <c r="A15" s="12"/>
      <c r="B15" s="42">
        <v>522</v>
      </c>
      <c r="C15" s="19" t="s">
        <v>27</v>
      </c>
      <c r="D15" s="43">
        <v>150000</v>
      </c>
      <c r="E15" s="43">
        <v>0</v>
      </c>
      <c r="F15" s="43">
        <v>0</v>
      </c>
      <c r="G15" s="43">
        <v>25000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175000</v>
      </c>
      <c r="O15" s="44">
        <f t="shared" si="1"/>
        <v>218.20448877805487</v>
      </c>
      <c r="P15" s="9"/>
    </row>
    <row r="16" spans="1:133">
      <c r="A16" s="12"/>
      <c r="B16" s="42">
        <v>524</v>
      </c>
      <c r="C16" s="19" t="s">
        <v>28</v>
      </c>
      <c r="D16" s="43">
        <v>216215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216215</v>
      </c>
      <c r="O16" s="44">
        <f t="shared" si="1"/>
        <v>269.59476309226932</v>
      </c>
      <c r="P16" s="9"/>
    </row>
    <row r="17" spans="1:119">
      <c r="A17" s="12"/>
      <c r="B17" s="42">
        <v>526</v>
      </c>
      <c r="C17" s="19" t="s">
        <v>29</v>
      </c>
      <c r="D17" s="43">
        <v>350000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350000</v>
      </c>
      <c r="O17" s="44">
        <f t="shared" si="1"/>
        <v>436.40897755610973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66255</v>
      </c>
      <c r="E18" s="29">
        <f t="shared" si="5"/>
        <v>35916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893485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995656</v>
      </c>
      <c r="O18" s="41">
        <f t="shared" si="1"/>
        <v>1241.4663341645885</v>
      </c>
      <c r="P18" s="10"/>
    </row>
    <row r="19" spans="1:119">
      <c r="A19" s="12"/>
      <c r="B19" s="42">
        <v>535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893485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893485</v>
      </c>
      <c r="O19" s="44">
        <f t="shared" si="1"/>
        <v>1114.0710723192019</v>
      </c>
      <c r="P19" s="9"/>
    </row>
    <row r="20" spans="1:119">
      <c r="A20" s="12"/>
      <c r="B20" s="42">
        <v>539</v>
      </c>
      <c r="C20" s="19" t="s">
        <v>33</v>
      </c>
      <c r="D20" s="43">
        <v>66255</v>
      </c>
      <c r="E20" s="43">
        <v>35916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102171</v>
      </c>
      <c r="O20" s="44">
        <f t="shared" si="1"/>
        <v>127.39526184538653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0</v>
      </c>
      <c r="E21" s="29">
        <f t="shared" si="6"/>
        <v>25835</v>
      </c>
      <c r="F21" s="29">
        <f t="shared" si="6"/>
        <v>0</v>
      </c>
      <c r="G21" s="29">
        <f t="shared" si="6"/>
        <v>15039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40874</v>
      </c>
      <c r="O21" s="41">
        <f t="shared" si="1"/>
        <v>50.965087281795512</v>
      </c>
      <c r="P21" s="10"/>
    </row>
    <row r="22" spans="1:119">
      <c r="A22" s="12"/>
      <c r="B22" s="42">
        <v>541</v>
      </c>
      <c r="C22" s="19" t="s">
        <v>35</v>
      </c>
      <c r="D22" s="43">
        <v>0</v>
      </c>
      <c r="E22" s="43">
        <v>25835</v>
      </c>
      <c r="F22" s="43">
        <v>0</v>
      </c>
      <c r="G22" s="43">
        <v>15039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40874</v>
      </c>
      <c r="O22" s="44">
        <f t="shared" si="1"/>
        <v>50.965087281795512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SUM(D24:D25)</f>
        <v>93285</v>
      </c>
      <c r="E23" s="29">
        <f t="shared" si="7"/>
        <v>0</v>
      </c>
      <c r="F23" s="29">
        <f t="shared" si="7"/>
        <v>0</v>
      </c>
      <c r="G23" s="29">
        <f t="shared" si="7"/>
        <v>36444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129729</v>
      </c>
      <c r="O23" s="41">
        <f t="shared" si="1"/>
        <v>161.7568578553616</v>
      </c>
      <c r="P23" s="9"/>
    </row>
    <row r="24" spans="1:119">
      <c r="A24" s="12"/>
      <c r="B24" s="42">
        <v>572</v>
      </c>
      <c r="C24" s="19" t="s">
        <v>37</v>
      </c>
      <c r="D24" s="43">
        <v>46592</v>
      </c>
      <c r="E24" s="43">
        <v>0</v>
      </c>
      <c r="F24" s="43">
        <v>0</v>
      </c>
      <c r="G24" s="43">
        <v>10584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57176</v>
      </c>
      <c r="O24" s="44">
        <f t="shared" si="1"/>
        <v>71.291770573566083</v>
      </c>
      <c r="P24" s="9"/>
    </row>
    <row r="25" spans="1:119">
      <c r="A25" s="12"/>
      <c r="B25" s="42">
        <v>575</v>
      </c>
      <c r="C25" s="19" t="s">
        <v>38</v>
      </c>
      <c r="D25" s="43">
        <v>46693</v>
      </c>
      <c r="E25" s="43">
        <v>0</v>
      </c>
      <c r="F25" s="43">
        <v>0</v>
      </c>
      <c r="G25" s="43">
        <v>25860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72553</v>
      </c>
      <c r="O25" s="44">
        <f t="shared" si="1"/>
        <v>90.465087281795505</v>
      </c>
      <c r="P25" s="9"/>
    </row>
    <row r="26" spans="1:119" ht="15.75">
      <c r="A26" s="26" t="s">
        <v>40</v>
      </c>
      <c r="B26" s="27"/>
      <c r="C26" s="28"/>
      <c r="D26" s="29">
        <f t="shared" ref="D26:M26" si="8">SUM(D27:D27)</f>
        <v>9826</v>
      </c>
      <c r="E26" s="29">
        <f t="shared" si="8"/>
        <v>23301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33127</v>
      </c>
      <c r="O26" s="41">
        <f t="shared" si="1"/>
        <v>41.30548628428928</v>
      </c>
      <c r="P26" s="9"/>
    </row>
    <row r="27" spans="1:119" ht="15.75" thickBot="1">
      <c r="A27" s="12"/>
      <c r="B27" s="42">
        <v>581</v>
      </c>
      <c r="C27" s="19" t="s">
        <v>46</v>
      </c>
      <c r="D27" s="43">
        <v>9826</v>
      </c>
      <c r="E27" s="43">
        <v>23301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33127</v>
      </c>
      <c r="O27" s="44">
        <f t="shared" si="1"/>
        <v>41.30548628428928</v>
      </c>
      <c r="P27" s="9"/>
    </row>
    <row r="28" spans="1:119" ht="16.5" thickBot="1">
      <c r="A28" s="13" t="s">
        <v>10</v>
      </c>
      <c r="B28" s="21"/>
      <c r="C28" s="20"/>
      <c r="D28" s="14">
        <f>SUM(D5,D13,D18,D21,D23,D26)</f>
        <v>1909484</v>
      </c>
      <c r="E28" s="14">
        <f t="shared" ref="E28:M28" si="9">SUM(E5,E13,E18,E21,E23,E26)</f>
        <v>86606</v>
      </c>
      <c r="F28" s="14">
        <f t="shared" si="9"/>
        <v>0</v>
      </c>
      <c r="G28" s="14">
        <f t="shared" si="9"/>
        <v>151743</v>
      </c>
      <c r="H28" s="14">
        <f t="shared" si="9"/>
        <v>0</v>
      </c>
      <c r="I28" s="14">
        <f t="shared" si="9"/>
        <v>893485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4"/>
        <v>3041318</v>
      </c>
      <c r="O28" s="35">
        <f t="shared" si="1"/>
        <v>3792.1670822942642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57" t="s">
        <v>55</v>
      </c>
      <c r="M30" s="157"/>
      <c r="N30" s="157"/>
      <c r="O30" s="39">
        <v>802</v>
      </c>
    </row>
    <row r="31" spans="1:119">
      <c r="A31" s="158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6"/>
    </row>
    <row r="32" spans="1:119" ht="15.75" customHeight="1" thickBot="1">
      <c r="A32" s="159" t="s">
        <v>48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363117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363117</v>
      </c>
      <c r="O5" s="30">
        <f t="shared" ref="O5:O27" si="2">(N5/O$29)</f>
        <v>452.7643391521197</v>
      </c>
      <c r="P5" s="6"/>
    </row>
    <row r="6" spans="1:133">
      <c r="A6" s="12"/>
      <c r="B6" s="42">
        <v>511</v>
      </c>
      <c r="C6" s="19" t="s">
        <v>19</v>
      </c>
      <c r="D6" s="43">
        <v>49524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49524</v>
      </c>
      <c r="O6" s="44">
        <f t="shared" si="2"/>
        <v>61.750623441396506</v>
      </c>
      <c r="P6" s="9"/>
    </row>
    <row r="7" spans="1:133">
      <c r="A7" s="12"/>
      <c r="B7" s="42">
        <v>513</v>
      </c>
      <c r="C7" s="19" t="s">
        <v>20</v>
      </c>
      <c r="D7" s="43">
        <v>239554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239554</v>
      </c>
      <c r="O7" s="44">
        <f t="shared" si="2"/>
        <v>298.69576059850374</v>
      </c>
      <c r="P7" s="9"/>
    </row>
    <row r="8" spans="1:133">
      <c r="A8" s="12"/>
      <c r="B8" s="42">
        <v>514</v>
      </c>
      <c r="C8" s="19" t="s">
        <v>21</v>
      </c>
      <c r="D8" s="43">
        <v>27561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27561</v>
      </c>
      <c r="O8" s="44">
        <f t="shared" si="2"/>
        <v>34.365336658354117</v>
      </c>
      <c r="P8" s="9"/>
    </row>
    <row r="9" spans="1:133">
      <c r="A9" s="12"/>
      <c r="B9" s="42">
        <v>516</v>
      </c>
      <c r="C9" s="19" t="s">
        <v>23</v>
      </c>
      <c r="D9" s="43">
        <v>2904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2904</v>
      </c>
      <c r="O9" s="44">
        <f t="shared" si="2"/>
        <v>3.6209476309226933</v>
      </c>
      <c r="P9" s="9"/>
    </row>
    <row r="10" spans="1:133">
      <c r="A10" s="12"/>
      <c r="B10" s="42">
        <v>519</v>
      </c>
      <c r="C10" s="19" t="s">
        <v>24</v>
      </c>
      <c r="D10" s="43">
        <v>43574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43574</v>
      </c>
      <c r="O10" s="44">
        <f t="shared" si="2"/>
        <v>54.331670822942641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SUM(D12:D15)</f>
        <v>1238611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1238611</v>
      </c>
      <c r="O11" s="41">
        <f t="shared" si="2"/>
        <v>1544.4027431421446</v>
      </c>
      <c r="P11" s="10"/>
    </row>
    <row r="12" spans="1:133">
      <c r="A12" s="12"/>
      <c r="B12" s="42">
        <v>521</v>
      </c>
      <c r="C12" s="19" t="s">
        <v>26</v>
      </c>
      <c r="D12" s="43">
        <v>516245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516245</v>
      </c>
      <c r="O12" s="44">
        <f t="shared" si="2"/>
        <v>643.69700748129674</v>
      </c>
      <c r="P12" s="9"/>
    </row>
    <row r="13" spans="1:133">
      <c r="A13" s="12"/>
      <c r="B13" s="42">
        <v>522</v>
      </c>
      <c r="C13" s="19" t="s">
        <v>27</v>
      </c>
      <c r="D13" s="43">
        <v>150000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150000</v>
      </c>
      <c r="O13" s="44">
        <f t="shared" si="2"/>
        <v>187.03241895261846</v>
      </c>
      <c r="P13" s="9"/>
    </row>
    <row r="14" spans="1:133">
      <c r="A14" s="12"/>
      <c r="B14" s="42">
        <v>524</v>
      </c>
      <c r="C14" s="19" t="s">
        <v>28</v>
      </c>
      <c r="D14" s="43">
        <v>222366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222366</v>
      </c>
      <c r="O14" s="44">
        <f t="shared" si="2"/>
        <v>277.2643391521197</v>
      </c>
      <c r="P14" s="9"/>
    </row>
    <row r="15" spans="1:133">
      <c r="A15" s="12"/>
      <c r="B15" s="42">
        <v>526</v>
      </c>
      <c r="C15" s="19" t="s">
        <v>29</v>
      </c>
      <c r="D15" s="43">
        <v>350000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350000</v>
      </c>
      <c r="O15" s="44">
        <f t="shared" si="2"/>
        <v>436.40897755610973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SUM(D17:D19)</f>
        <v>97577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807491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905068</v>
      </c>
      <c r="O16" s="41">
        <f t="shared" si="2"/>
        <v>1128.5137157107231</v>
      </c>
      <c r="P16" s="10"/>
    </row>
    <row r="17" spans="1:119">
      <c r="A17" s="12"/>
      <c r="B17" s="42">
        <v>535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779871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779871</v>
      </c>
      <c r="O17" s="44">
        <f t="shared" si="2"/>
        <v>972.40773067331668</v>
      </c>
      <c r="P17" s="9"/>
    </row>
    <row r="18" spans="1:119">
      <c r="A18" s="12"/>
      <c r="B18" s="42">
        <v>538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27620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27620</v>
      </c>
      <c r="O18" s="44">
        <f t="shared" si="2"/>
        <v>34.438902743142144</v>
      </c>
      <c r="P18" s="9"/>
    </row>
    <row r="19" spans="1:119">
      <c r="A19" s="12"/>
      <c r="B19" s="42">
        <v>539</v>
      </c>
      <c r="C19" s="19" t="s">
        <v>33</v>
      </c>
      <c r="D19" s="43">
        <v>97577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97577</v>
      </c>
      <c r="O19" s="44">
        <f t="shared" si="2"/>
        <v>121.66708229426433</v>
      </c>
      <c r="P19" s="9"/>
    </row>
    <row r="20" spans="1:119" ht="15.75">
      <c r="A20" s="26" t="s">
        <v>34</v>
      </c>
      <c r="B20" s="27"/>
      <c r="C20" s="28"/>
      <c r="D20" s="29">
        <f t="shared" ref="D20:M20" si="5">SUM(D21:D21)</f>
        <v>88626</v>
      </c>
      <c r="E20" s="29">
        <f t="shared" si="5"/>
        <v>87429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176055</v>
      </c>
      <c r="O20" s="41">
        <f t="shared" si="2"/>
        <v>219.51995012468828</v>
      </c>
      <c r="P20" s="10"/>
    </row>
    <row r="21" spans="1:119">
      <c r="A21" s="12"/>
      <c r="B21" s="42">
        <v>541</v>
      </c>
      <c r="C21" s="19" t="s">
        <v>35</v>
      </c>
      <c r="D21" s="43">
        <v>88626</v>
      </c>
      <c r="E21" s="43">
        <v>87429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176055</v>
      </c>
      <c r="O21" s="44">
        <f t="shared" si="2"/>
        <v>219.51995012468828</v>
      </c>
      <c r="P21" s="9"/>
    </row>
    <row r="22" spans="1:119" ht="15.75">
      <c r="A22" s="26" t="s">
        <v>36</v>
      </c>
      <c r="B22" s="27"/>
      <c r="C22" s="28"/>
      <c r="D22" s="29">
        <f t="shared" ref="D22:M22" si="6">SUM(D23:D24)</f>
        <v>137923</v>
      </c>
      <c r="E22" s="29">
        <f t="shared" si="6"/>
        <v>147442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285365</v>
      </c>
      <c r="O22" s="41">
        <f t="shared" si="2"/>
        <v>355.81670822942641</v>
      </c>
      <c r="P22" s="9"/>
    </row>
    <row r="23" spans="1:119">
      <c r="A23" s="12"/>
      <c r="B23" s="42">
        <v>572</v>
      </c>
      <c r="C23" s="19" t="s">
        <v>37</v>
      </c>
      <c r="D23" s="43">
        <v>82591</v>
      </c>
      <c r="E23" s="43">
        <v>147442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230033</v>
      </c>
      <c r="O23" s="44">
        <f t="shared" si="2"/>
        <v>286.82418952618451</v>
      </c>
      <c r="P23" s="9"/>
    </row>
    <row r="24" spans="1:119">
      <c r="A24" s="12"/>
      <c r="B24" s="42">
        <v>575</v>
      </c>
      <c r="C24" s="19" t="s">
        <v>38</v>
      </c>
      <c r="D24" s="43">
        <v>55332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55332</v>
      </c>
      <c r="O24" s="44">
        <f t="shared" si="2"/>
        <v>68.992518703241899</v>
      </c>
      <c r="P24" s="9"/>
    </row>
    <row r="25" spans="1:119" ht="15.75">
      <c r="A25" s="26" t="s">
        <v>40</v>
      </c>
      <c r="B25" s="27"/>
      <c r="C25" s="28"/>
      <c r="D25" s="29">
        <f t="shared" ref="D25:M25" si="7">SUM(D26:D26)</f>
        <v>0</v>
      </c>
      <c r="E25" s="29">
        <f t="shared" si="7"/>
        <v>61880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61880</v>
      </c>
      <c r="O25" s="41">
        <f t="shared" si="2"/>
        <v>77.157107231920193</v>
      </c>
      <c r="P25" s="9"/>
    </row>
    <row r="26" spans="1:119" ht="15.75" thickBot="1">
      <c r="A26" s="12"/>
      <c r="B26" s="42">
        <v>581</v>
      </c>
      <c r="C26" s="19" t="s">
        <v>46</v>
      </c>
      <c r="D26" s="43">
        <v>0</v>
      </c>
      <c r="E26" s="43">
        <v>61880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61880</v>
      </c>
      <c r="O26" s="44">
        <f t="shared" si="2"/>
        <v>77.157107231920193</v>
      </c>
      <c r="P26" s="9"/>
    </row>
    <row r="27" spans="1:119" ht="16.5" thickBot="1">
      <c r="A27" s="13" t="s">
        <v>10</v>
      </c>
      <c r="B27" s="21"/>
      <c r="C27" s="20"/>
      <c r="D27" s="14">
        <f>SUM(D5,D11,D16,D20,D22,D25)</f>
        <v>1925854</v>
      </c>
      <c r="E27" s="14">
        <f t="shared" ref="E27:M27" si="8">SUM(E5,E11,E16,E20,E22,E25)</f>
        <v>296751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807491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3030096</v>
      </c>
      <c r="O27" s="35">
        <f t="shared" si="2"/>
        <v>3778.1745635910224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50</v>
      </c>
      <c r="M29" s="157"/>
      <c r="N29" s="157"/>
      <c r="O29" s="39">
        <v>802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48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572633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572633</v>
      </c>
      <c r="O5" s="30">
        <f t="shared" ref="O5:O27" si="2">(N5/O$29)</f>
        <v>719.3881909547739</v>
      </c>
      <c r="P5" s="6"/>
    </row>
    <row r="6" spans="1:133">
      <c r="A6" s="12"/>
      <c r="B6" s="42">
        <v>511</v>
      </c>
      <c r="C6" s="19" t="s">
        <v>19</v>
      </c>
      <c r="D6" s="43">
        <v>49524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49524</v>
      </c>
      <c r="O6" s="44">
        <f t="shared" si="2"/>
        <v>62.21608040201005</v>
      </c>
      <c r="P6" s="9"/>
    </row>
    <row r="7" spans="1:133">
      <c r="A7" s="12"/>
      <c r="B7" s="42">
        <v>513</v>
      </c>
      <c r="C7" s="19" t="s">
        <v>20</v>
      </c>
      <c r="D7" s="43">
        <v>452544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452544</v>
      </c>
      <c r="O7" s="44">
        <f t="shared" si="2"/>
        <v>568.5226130653266</v>
      </c>
      <c r="P7" s="9"/>
    </row>
    <row r="8" spans="1:133">
      <c r="A8" s="12"/>
      <c r="B8" s="42">
        <v>514</v>
      </c>
      <c r="C8" s="19" t="s">
        <v>21</v>
      </c>
      <c r="D8" s="43">
        <v>27874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27874</v>
      </c>
      <c r="O8" s="44">
        <f t="shared" si="2"/>
        <v>35.017587939698494</v>
      </c>
      <c r="P8" s="9"/>
    </row>
    <row r="9" spans="1:133">
      <c r="A9" s="12"/>
      <c r="B9" s="42">
        <v>516</v>
      </c>
      <c r="C9" s="19" t="s">
        <v>23</v>
      </c>
      <c r="D9" s="43">
        <v>1481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1481</v>
      </c>
      <c r="O9" s="44">
        <f t="shared" si="2"/>
        <v>1.8605527638190955</v>
      </c>
      <c r="P9" s="9"/>
    </row>
    <row r="10" spans="1:133">
      <c r="A10" s="12"/>
      <c r="B10" s="42">
        <v>519</v>
      </c>
      <c r="C10" s="19" t="s">
        <v>24</v>
      </c>
      <c r="D10" s="43">
        <v>41210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41210</v>
      </c>
      <c r="O10" s="44">
        <f t="shared" si="2"/>
        <v>51.7713567839196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SUM(D12:D15)</f>
        <v>1198265</v>
      </c>
      <c r="E11" s="29">
        <f t="shared" si="3"/>
        <v>55740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1254005</v>
      </c>
      <c r="O11" s="41">
        <f t="shared" si="2"/>
        <v>1575.3831658291458</v>
      </c>
      <c r="P11" s="10"/>
    </row>
    <row r="12" spans="1:133">
      <c r="A12" s="12"/>
      <c r="B12" s="42">
        <v>521</v>
      </c>
      <c r="C12" s="19" t="s">
        <v>26</v>
      </c>
      <c r="D12" s="43">
        <v>518399</v>
      </c>
      <c r="E12" s="43">
        <v>55740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574139</v>
      </c>
      <c r="O12" s="44">
        <f t="shared" si="2"/>
        <v>721.28015075376879</v>
      </c>
      <c r="P12" s="9"/>
    </row>
    <row r="13" spans="1:133">
      <c r="A13" s="12"/>
      <c r="B13" s="42">
        <v>522</v>
      </c>
      <c r="C13" s="19" t="s">
        <v>27</v>
      </c>
      <c r="D13" s="43">
        <v>150000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150000</v>
      </c>
      <c r="O13" s="44">
        <f t="shared" si="2"/>
        <v>188.44221105527637</v>
      </c>
      <c r="P13" s="9"/>
    </row>
    <row r="14" spans="1:133">
      <c r="A14" s="12"/>
      <c r="B14" s="42">
        <v>524</v>
      </c>
      <c r="C14" s="19" t="s">
        <v>28</v>
      </c>
      <c r="D14" s="43">
        <v>179866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179866</v>
      </c>
      <c r="O14" s="44">
        <f t="shared" si="2"/>
        <v>225.96231155778895</v>
      </c>
      <c r="P14" s="9"/>
    </row>
    <row r="15" spans="1:133">
      <c r="A15" s="12"/>
      <c r="B15" s="42">
        <v>526</v>
      </c>
      <c r="C15" s="19" t="s">
        <v>29</v>
      </c>
      <c r="D15" s="43">
        <v>350000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350000</v>
      </c>
      <c r="O15" s="44">
        <f t="shared" si="2"/>
        <v>439.69849246231155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SUM(D17:D19)</f>
        <v>79978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769627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849605</v>
      </c>
      <c r="O16" s="41">
        <f t="shared" si="2"/>
        <v>1067.3429648241206</v>
      </c>
      <c r="P16" s="10"/>
    </row>
    <row r="17" spans="1:119">
      <c r="A17" s="12"/>
      <c r="B17" s="42">
        <v>535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754965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754965</v>
      </c>
      <c r="O17" s="44">
        <f t="shared" si="2"/>
        <v>948.44849246231161</v>
      </c>
      <c r="P17" s="9"/>
    </row>
    <row r="18" spans="1:119">
      <c r="A18" s="12"/>
      <c r="B18" s="42">
        <v>538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14662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14662</v>
      </c>
      <c r="O18" s="44">
        <f t="shared" si="2"/>
        <v>18.41959798994975</v>
      </c>
      <c r="P18" s="9"/>
    </row>
    <row r="19" spans="1:119">
      <c r="A19" s="12"/>
      <c r="B19" s="42">
        <v>539</v>
      </c>
      <c r="C19" s="19" t="s">
        <v>33</v>
      </c>
      <c r="D19" s="43">
        <v>79978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79978</v>
      </c>
      <c r="O19" s="44">
        <f t="shared" si="2"/>
        <v>100.4748743718593</v>
      </c>
      <c r="P19" s="9"/>
    </row>
    <row r="20" spans="1:119" ht="15.75">
      <c r="A20" s="26" t="s">
        <v>34</v>
      </c>
      <c r="B20" s="27"/>
      <c r="C20" s="28"/>
      <c r="D20" s="29">
        <f t="shared" ref="D20:M20" si="5">SUM(D21:D21)</f>
        <v>83542</v>
      </c>
      <c r="E20" s="29">
        <f t="shared" si="5"/>
        <v>112373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195915</v>
      </c>
      <c r="O20" s="41">
        <f t="shared" si="2"/>
        <v>246.12437185929647</v>
      </c>
      <c r="P20" s="10"/>
    </row>
    <row r="21" spans="1:119">
      <c r="A21" s="12"/>
      <c r="B21" s="42">
        <v>541</v>
      </c>
      <c r="C21" s="19" t="s">
        <v>35</v>
      </c>
      <c r="D21" s="43">
        <v>83542</v>
      </c>
      <c r="E21" s="43">
        <v>112373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195915</v>
      </c>
      <c r="O21" s="44">
        <f t="shared" si="2"/>
        <v>246.12437185929647</v>
      </c>
      <c r="P21" s="9"/>
    </row>
    <row r="22" spans="1:119" ht="15.75">
      <c r="A22" s="26" t="s">
        <v>36</v>
      </c>
      <c r="B22" s="27"/>
      <c r="C22" s="28"/>
      <c r="D22" s="29">
        <f t="shared" ref="D22:M22" si="6">SUM(D23:D24)</f>
        <v>163571</v>
      </c>
      <c r="E22" s="29">
        <f t="shared" si="6"/>
        <v>70845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234416</v>
      </c>
      <c r="O22" s="41">
        <f t="shared" si="2"/>
        <v>294.4924623115578</v>
      </c>
      <c r="P22" s="9"/>
    </row>
    <row r="23" spans="1:119">
      <c r="A23" s="12"/>
      <c r="B23" s="42">
        <v>572</v>
      </c>
      <c r="C23" s="19" t="s">
        <v>37</v>
      </c>
      <c r="D23" s="43">
        <v>118266</v>
      </c>
      <c r="E23" s="43">
        <v>70845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189111</v>
      </c>
      <c r="O23" s="44">
        <f t="shared" si="2"/>
        <v>237.57663316582915</v>
      </c>
      <c r="P23" s="9"/>
    </row>
    <row r="24" spans="1:119">
      <c r="A24" s="12"/>
      <c r="B24" s="42">
        <v>575</v>
      </c>
      <c r="C24" s="19" t="s">
        <v>38</v>
      </c>
      <c r="D24" s="43">
        <v>45305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45305</v>
      </c>
      <c r="O24" s="44">
        <f t="shared" si="2"/>
        <v>56.915829145728644</v>
      </c>
      <c r="P24" s="9"/>
    </row>
    <row r="25" spans="1:119" ht="15.75">
      <c r="A25" s="26" t="s">
        <v>40</v>
      </c>
      <c r="B25" s="27"/>
      <c r="C25" s="28"/>
      <c r="D25" s="29">
        <f t="shared" ref="D25:M25" si="7">SUM(D26:D26)</f>
        <v>29852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29852</v>
      </c>
      <c r="O25" s="41">
        <f t="shared" si="2"/>
        <v>37.502512562814069</v>
      </c>
      <c r="P25" s="9"/>
    </row>
    <row r="26" spans="1:119" ht="15.75" thickBot="1">
      <c r="A26" s="12"/>
      <c r="B26" s="42">
        <v>581</v>
      </c>
      <c r="C26" s="19" t="s">
        <v>46</v>
      </c>
      <c r="D26" s="43">
        <v>29852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29852</v>
      </c>
      <c r="O26" s="44">
        <f t="shared" si="2"/>
        <v>37.502512562814069</v>
      </c>
      <c r="P26" s="9"/>
    </row>
    <row r="27" spans="1:119" ht="16.5" thickBot="1">
      <c r="A27" s="13" t="s">
        <v>10</v>
      </c>
      <c r="B27" s="21"/>
      <c r="C27" s="20"/>
      <c r="D27" s="14">
        <f>SUM(D5,D11,D16,D20,D22,D25)</f>
        <v>2127841</v>
      </c>
      <c r="E27" s="14">
        <f t="shared" ref="E27:M27" si="8">SUM(E5,E11,E16,E20,E22,E25)</f>
        <v>238958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769627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3136426</v>
      </c>
      <c r="O27" s="35">
        <f t="shared" si="2"/>
        <v>3940.2336683417084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47</v>
      </c>
      <c r="M29" s="157"/>
      <c r="N29" s="157"/>
      <c r="O29" s="39">
        <v>796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48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578789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578789</v>
      </c>
      <c r="O5" s="30">
        <f t="shared" ref="O5:O25" si="2">(N5/O$27)</f>
        <v>726.20953575909664</v>
      </c>
      <c r="P5" s="6"/>
    </row>
    <row r="6" spans="1:133">
      <c r="A6" s="12"/>
      <c r="B6" s="42">
        <v>511</v>
      </c>
      <c r="C6" s="19" t="s">
        <v>19</v>
      </c>
      <c r="D6" s="43">
        <v>49524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49524</v>
      </c>
      <c r="O6" s="44">
        <f t="shared" si="2"/>
        <v>62.138017565872019</v>
      </c>
      <c r="P6" s="9"/>
    </row>
    <row r="7" spans="1:133">
      <c r="A7" s="12"/>
      <c r="B7" s="42">
        <v>513</v>
      </c>
      <c r="C7" s="19" t="s">
        <v>20</v>
      </c>
      <c r="D7" s="43">
        <v>464084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464084</v>
      </c>
      <c r="O7" s="44">
        <f t="shared" si="2"/>
        <v>582.28858218318692</v>
      </c>
      <c r="P7" s="9"/>
    </row>
    <row r="8" spans="1:133">
      <c r="A8" s="12"/>
      <c r="B8" s="42">
        <v>514</v>
      </c>
      <c r="C8" s="19" t="s">
        <v>21</v>
      </c>
      <c r="D8" s="43">
        <v>30006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30006</v>
      </c>
      <c r="O8" s="44">
        <f t="shared" si="2"/>
        <v>37.648682559598491</v>
      </c>
      <c r="P8" s="9"/>
    </row>
    <row r="9" spans="1:133">
      <c r="A9" s="12"/>
      <c r="B9" s="42">
        <v>516</v>
      </c>
      <c r="C9" s="19" t="s">
        <v>23</v>
      </c>
      <c r="D9" s="43">
        <v>2628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2628</v>
      </c>
      <c r="O9" s="44">
        <f t="shared" si="2"/>
        <v>3.2973651191969888</v>
      </c>
      <c r="P9" s="9"/>
    </row>
    <row r="10" spans="1:133">
      <c r="A10" s="12"/>
      <c r="B10" s="42">
        <v>519</v>
      </c>
      <c r="C10" s="19" t="s">
        <v>24</v>
      </c>
      <c r="D10" s="43">
        <v>32547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32547</v>
      </c>
      <c r="O10" s="44">
        <f t="shared" si="2"/>
        <v>40.836888331242157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SUM(D12:D15)</f>
        <v>1124559</v>
      </c>
      <c r="E11" s="29">
        <f t="shared" si="3"/>
        <v>24488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1149047</v>
      </c>
      <c r="O11" s="41">
        <f t="shared" si="2"/>
        <v>1441.715181932246</v>
      </c>
      <c r="P11" s="10"/>
    </row>
    <row r="12" spans="1:133">
      <c r="A12" s="12"/>
      <c r="B12" s="42">
        <v>521</v>
      </c>
      <c r="C12" s="19" t="s">
        <v>26</v>
      </c>
      <c r="D12" s="43">
        <v>530774</v>
      </c>
      <c r="E12" s="43">
        <v>4488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535262</v>
      </c>
      <c r="O12" s="44">
        <f t="shared" si="2"/>
        <v>671.59598494353827</v>
      </c>
      <c r="P12" s="9"/>
    </row>
    <row r="13" spans="1:133">
      <c r="A13" s="12"/>
      <c r="B13" s="42">
        <v>522</v>
      </c>
      <c r="C13" s="19" t="s">
        <v>27</v>
      </c>
      <c r="D13" s="43">
        <v>122378</v>
      </c>
      <c r="E13" s="43">
        <v>20000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142378</v>
      </c>
      <c r="O13" s="44">
        <f t="shared" si="2"/>
        <v>178.64240903387704</v>
      </c>
      <c r="P13" s="9"/>
    </row>
    <row r="14" spans="1:133">
      <c r="A14" s="12"/>
      <c r="B14" s="42">
        <v>524</v>
      </c>
      <c r="C14" s="19" t="s">
        <v>28</v>
      </c>
      <c r="D14" s="43">
        <v>187725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187725</v>
      </c>
      <c r="O14" s="44">
        <f t="shared" si="2"/>
        <v>235.53952321204517</v>
      </c>
      <c r="P14" s="9"/>
    </row>
    <row r="15" spans="1:133">
      <c r="A15" s="12"/>
      <c r="B15" s="42">
        <v>526</v>
      </c>
      <c r="C15" s="19" t="s">
        <v>29</v>
      </c>
      <c r="D15" s="43">
        <v>283682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283682</v>
      </c>
      <c r="O15" s="44">
        <f t="shared" si="2"/>
        <v>355.93726474278543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SUM(D17:D19)</f>
        <v>83629</v>
      </c>
      <c r="E16" s="29">
        <f t="shared" si="4"/>
        <v>412626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787045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1283300</v>
      </c>
      <c r="O16" s="41">
        <f t="shared" si="2"/>
        <v>1610.1631116687579</v>
      </c>
      <c r="P16" s="10"/>
    </row>
    <row r="17" spans="1:119">
      <c r="A17" s="12"/>
      <c r="B17" s="42">
        <v>535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787045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787045</v>
      </c>
      <c r="O17" s="44">
        <f t="shared" si="2"/>
        <v>987.50941028858222</v>
      </c>
      <c r="P17" s="9"/>
    </row>
    <row r="18" spans="1:119">
      <c r="A18" s="12"/>
      <c r="B18" s="42">
        <v>538</v>
      </c>
      <c r="C18" s="19" t="s">
        <v>32</v>
      </c>
      <c r="D18" s="43">
        <v>12534</v>
      </c>
      <c r="E18" s="43">
        <v>412626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425160</v>
      </c>
      <c r="O18" s="44">
        <f t="shared" si="2"/>
        <v>533.45043914680048</v>
      </c>
      <c r="P18" s="9"/>
    </row>
    <row r="19" spans="1:119">
      <c r="A19" s="12"/>
      <c r="B19" s="42">
        <v>539</v>
      </c>
      <c r="C19" s="19" t="s">
        <v>33</v>
      </c>
      <c r="D19" s="43">
        <v>71095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71095</v>
      </c>
      <c r="O19" s="44">
        <f t="shared" si="2"/>
        <v>89.203262233375156</v>
      </c>
      <c r="P19" s="9"/>
    </row>
    <row r="20" spans="1:119" ht="15.75">
      <c r="A20" s="26" t="s">
        <v>34</v>
      </c>
      <c r="B20" s="27"/>
      <c r="C20" s="28"/>
      <c r="D20" s="29">
        <f t="shared" ref="D20:M20" si="5">SUM(D21:D21)</f>
        <v>117053</v>
      </c>
      <c r="E20" s="29">
        <f t="shared" si="5"/>
        <v>82678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199731</v>
      </c>
      <c r="O20" s="41">
        <f t="shared" si="2"/>
        <v>250.60351317440401</v>
      </c>
      <c r="P20" s="10"/>
    </row>
    <row r="21" spans="1:119">
      <c r="A21" s="12"/>
      <c r="B21" s="42">
        <v>541</v>
      </c>
      <c r="C21" s="19" t="s">
        <v>35</v>
      </c>
      <c r="D21" s="43">
        <v>117053</v>
      </c>
      <c r="E21" s="43">
        <v>82678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199731</v>
      </c>
      <c r="O21" s="44">
        <f t="shared" si="2"/>
        <v>250.60351317440401</v>
      </c>
      <c r="P21" s="9"/>
    </row>
    <row r="22" spans="1:119" ht="15.75">
      <c r="A22" s="26" t="s">
        <v>36</v>
      </c>
      <c r="B22" s="27"/>
      <c r="C22" s="28"/>
      <c r="D22" s="29">
        <f t="shared" ref="D22:M22" si="6">SUM(D23:D24)</f>
        <v>138438</v>
      </c>
      <c r="E22" s="29">
        <f t="shared" si="6"/>
        <v>73836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212274</v>
      </c>
      <c r="O22" s="41">
        <f t="shared" si="2"/>
        <v>266.34127979924716</v>
      </c>
      <c r="P22" s="9"/>
    </row>
    <row r="23" spans="1:119">
      <c r="A23" s="12"/>
      <c r="B23" s="42">
        <v>572</v>
      </c>
      <c r="C23" s="19" t="s">
        <v>37</v>
      </c>
      <c r="D23" s="43">
        <v>92646</v>
      </c>
      <c r="E23" s="43">
        <v>73836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166482</v>
      </c>
      <c r="O23" s="44">
        <f t="shared" si="2"/>
        <v>208.88582183186952</v>
      </c>
      <c r="P23" s="9"/>
    </row>
    <row r="24" spans="1:119" ht="15.75" thickBot="1">
      <c r="A24" s="12"/>
      <c r="B24" s="42">
        <v>575</v>
      </c>
      <c r="C24" s="19" t="s">
        <v>38</v>
      </c>
      <c r="D24" s="43">
        <v>45792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45792</v>
      </c>
      <c r="O24" s="44">
        <f t="shared" si="2"/>
        <v>57.455457967377669</v>
      </c>
      <c r="P24" s="9"/>
    </row>
    <row r="25" spans="1:119" ht="16.5" thickBot="1">
      <c r="A25" s="13" t="s">
        <v>10</v>
      </c>
      <c r="B25" s="21"/>
      <c r="C25" s="20"/>
      <c r="D25" s="14">
        <f>SUM(D5,D11,D16,D20,D22)</f>
        <v>2042468</v>
      </c>
      <c r="E25" s="14">
        <f t="shared" ref="E25:M25" si="7">SUM(E5,E11,E16,E20,E22)</f>
        <v>593628</v>
      </c>
      <c r="F25" s="14">
        <f t="shared" si="7"/>
        <v>0</v>
      </c>
      <c r="G25" s="14">
        <f t="shared" si="7"/>
        <v>0</v>
      </c>
      <c r="H25" s="14">
        <f t="shared" si="7"/>
        <v>0</v>
      </c>
      <c r="I25" s="14">
        <f t="shared" si="7"/>
        <v>787045</v>
      </c>
      <c r="J25" s="14">
        <f t="shared" si="7"/>
        <v>0</v>
      </c>
      <c r="K25" s="14">
        <f t="shared" si="7"/>
        <v>0</v>
      </c>
      <c r="L25" s="14">
        <f t="shared" si="7"/>
        <v>0</v>
      </c>
      <c r="M25" s="14">
        <f t="shared" si="7"/>
        <v>0</v>
      </c>
      <c r="N25" s="14">
        <f t="shared" si="1"/>
        <v>3423141</v>
      </c>
      <c r="O25" s="35">
        <f t="shared" si="2"/>
        <v>4295.0326223337515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44</v>
      </c>
      <c r="M27" s="157"/>
      <c r="N27" s="157"/>
      <c r="O27" s="39">
        <v>797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thickBot="1">
      <c r="A29" s="159" t="s">
        <v>48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469895</v>
      </c>
      <c r="E5" s="24">
        <f t="shared" si="0"/>
        <v>3285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473180</v>
      </c>
      <c r="O5" s="30">
        <f t="shared" ref="O5:O28" si="2">(N5/O$30)</f>
        <v>550.84982537834696</v>
      </c>
      <c r="P5" s="6"/>
    </row>
    <row r="6" spans="1:133">
      <c r="A6" s="12"/>
      <c r="B6" s="42">
        <v>511</v>
      </c>
      <c r="C6" s="19" t="s">
        <v>19</v>
      </c>
      <c r="D6" s="43">
        <v>49524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49524</v>
      </c>
      <c r="O6" s="44">
        <f t="shared" si="2"/>
        <v>57.653084982537834</v>
      </c>
      <c r="P6" s="9"/>
    </row>
    <row r="7" spans="1:133">
      <c r="A7" s="12"/>
      <c r="B7" s="42">
        <v>513</v>
      </c>
      <c r="C7" s="19" t="s">
        <v>20</v>
      </c>
      <c r="D7" s="43">
        <v>343009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343009</v>
      </c>
      <c r="O7" s="44">
        <f t="shared" si="2"/>
        <v>399.31199068684515</v>
      </c>
      <c r="P7" s="9"/>
    </row>
    <row r="8" spans="1:133">
      <c r="A8" s="12"/>
      <c r="B8" s="42">
        <v>514</v>
      </c>
      <c r="C8" s="19" t="s">
        <v>21</v>
      </c>
      <c r="D8" s="43">
        <v>28500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28500</v>
      </c>
      <c r="O8" s="44">
        <f t="shared" si="2"/>
        <v>33.178114086146685</v>
      </c>
      <c r="P8" s="9"/>
    </row>
    <row r="9" spans="1:133">
      <c r="A9" s="12"/>
      <c r="B9" s="42">
        <v>515</v>
      </c>
      <c r="C9" s="19" t="s">
        <v>22</v>
      </c>
      <c r="D9" s="43">
        <v>1450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1450</v>
      </c>
      <c r="O9" s="44">
        <f t="shared" si="2"/>
        <v>1.6880093131548313</v>
      </c>
      <c r="P9" s="9"/>
    </row>
    <row r="10" spans="1:133">
      <c r="A10" s="12"/>
      <c r="B10" s="42">
        <v>516</v>
      </c>
      <c r="C10" s="19" t="s">
        <v>23</v>
      </c>
      <c r="D10" s="43">
        <v>2300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2300</v>
      </c>
      <c r="O10" s="44">
        <f t="shared" si="2"/>
        <v>2.6775320139697323</v>
      </c>
      <c r="P10" s="9"/>
    </row>
    <row r="11" spans="1:133">
      <c r="A11" s="12"/>
      <c r="B11" s="42">
        <v>519</v>
      </c>
      <c r="C11" s="19" t="s">
        <v>24</v>
      </c>
      <c r="D11" s="43">
        <v>45112</v>
      </c>
      <c r="E11" s="43">
        <v>3285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48397</v>
      </c>
      <c r="O11" s="44">
        <f t="shared" si="2"/>
        <v>56.341094295692663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1118153</v>
      </c>
      <c r="E12" s="29">
        <f t="shared" si="3"/>
        <v>21138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1139291</v>
      </c>
      <c r="O12" s="41">
        <f t="shared" si="2"/>
        <v>1326.2991850989522</v>
      </c>
      <c r="P12" s="10"/>
    </row>
    <row r="13" spans="1:133">
      <c r="A13" s="12"/>
      <c r="B13" s="42">
        <v>521</v>
      </c>
      <c r="C13" s="19" t="s">
        <v>26</v>
      </c>
      <c r="D13" s="43">
        <v>510691</v>
      </c>
      <c r="E13" s="43">
        <v>1138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511829</v>
      </c>
      <c r="O13" s="44">
        <f t="shared" si="2"/>
        <v>595.84284051222346</v>
      </c>
      <c r="P13" s="9"/>
    </row>
    <row r="14" spans="1:133">
      <c r="A14" s="12"/>
      <c r="B14" s="42">
        <v>522</v>
      </c>
      <c r="C14" s="19" t="s">
        <v>27</v>
      </c>
      <c r="D14" s="43">
        <v>144826</v>
      </c>
      <c r="E14" s="43">
        <v>20000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164826</v>
      </c>
      <c r="O14" s="44">
        <f t="shared" si="2"/>
        <v>191.88125727590221</v>
      </c>
      <c r="P14" s="9"/>
    </row>
    <row r="15" spans="1:133">
      <c r="A15" s="12"/>
      <c r="B15" s="42">
        <v>524</v>
      </c>
      <c r="C15" s="19" t="s">
        <v>28</v>
      </c>
      <c r="D15" s="43">
        <v>184429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184429</v>
      </c>
      <c r="O15" s="44">
        <f t="shared" si="2"/>
        <v>214.70197904540163</v>
      </c>
      <c r="P15" s="9"/>
    </row>
    <row r="16" spans="1:133">
      <c r="A16" s="12"/>
      <c r="B16" s="42">
        <v>526</v>
      </c>
      <c r="C16" s="19" t="s">
        <v>29</v>
      </c>
      <c r="D16" s="43">
        <v>278207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278207</v>
      </c>
      <c r="O16" s="44">
        <f t="shared" si="2"/>
        <v>323.87310826542489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SUM(D18:D20)</f>
        <v>72125</v>
      </c>
      <c r="E17" s="29">
        <f t="shared" si="4"/>
        <v>608027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876016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1556168</v>
      </c>
      <c r="O17" s="41">
        <f t="shared" si="2"/>
        <v>1811.604190919674</v>
      </c>
      <c r="P17" s="10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876016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876016</v>
      </c>
      <c r="O18" s="44">
        <f t="shared" si="2"/>
        <v>1019.8090803259604</v>
      </c>
      <c r="P18" s="9"/>
    </row>
    <row r="19" spans="1:119">
      <c r="A19" s="12"/>
      <c r="B19" s="42">
        <v>538</v>
      </c>
      <c r="C19" s="19" t="s">
        <v>32</v>
      </c>
      <c r="D19" s="43">
        <v>0</v>
      </c>
      <c r="E19" s="43">
        <v>608027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608027</v>
      </c>
      <c r="O19" s="44">
        <f t="shared" si="2"/>
        <v>707.83119906868455</v>
      </c>
      <c r="P19" s="9"/>
    </row>
    <row r="20" spans="1:119">
      <c r="A20" s="12"/>
      <c r="B20" s="42">
        <v>539</v>
      </c>
      <c r="C20" s="19" t="s">
        <v>33</v>
      </c>
      <c r="D20" s="43">
        <v>72125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72125</v>
      </c>
      <c r="O20" s="44">
        <f t="shared" si="2"/>
        <v>83.963911525029104</v>
      </c>
      <c r="P20" s="9"/>
    </row>
    <row r="21" spans="1:119" ht="15.75">
      <c r="A21" s="26" t="s">
        <v>34</v>
      </c>
      <c r="B21" s="27"/>
      <c r="C21" s="28"/>
      <c r="D21" s="29">
        <f t="shared" ref="D21:M21" si="5">SUM(D22:D22)</f>
        <v>208605</v>
      </c>
      <c r="E21" s="29">
        <f t="shared" si="5"/>
        <v>377574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586179</v>
      </c>
      <c r="O21" s="41">
        <f t="shared" si="2"/>
        <v>682.39697322467987</v>
      </c>
      <c r="P21" s="10"/>
    </row>
    <row r="22" spans="1:119">
      <c r="A22" s="12"/>
      <c r="B22" s="42">
        <v>541</v>
      </c>
      <c r="C22" s="19" t="s">
        <v>35</v>
      </c>
      <c r="D22" s="43">
        <v>208605</v>
      </c>
      <c r="E22" s="43">
        <v>377574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586179</v>
      </c>
      <c r="O22" s="44">
        <f t="shared" si="2"/>
        <v>682.39697322467987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SUM(D24:D25)</f>
        <v>212702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212702</v>
      </c>
      <c r="O23" s="41">
        <f t="shared" si="2"/>
        <v>247.61583236321303</v>
      </c>
      <c r="P23" s="9"/>
    </row>
    <row r="24" spans="1:119">
      <c r="A24" s="12"/>
      <c r="B24" s="42">
        <v>572</v>
      </c>
      <c r="C24" s="19" t="s">
        <v>37</v>
      </c>
      <c r="D24" s="43">
        <v>170691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170691</v>
      </c>
      <c r="O24" s="44">
        <f t="shared" si="2"/>
        <v>198.70896391152502</v>
      </c>
      <c r="P24" s="9"/>
    </row>
    <row r="25" spans="1:119">
      <c r="A25" s="12"/>
      <c r="B25" s="42">
        <v>575</v>
      </c>
      <c r="C25" s="19" t="s">
        <v>38</v>
      </c>
      <c r="D25" s="43">
        <v>42011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42011</v>
      </c>
      <c r="O25" s="44">
        <f t="shared" si="2"/>
        <v>48.906868451688013</v>
      </c>
      <c r="P25" s="9"/>
    </row>
    <row r="26" spans="1:119" ht="15.75">
      <c r="A26" s="26" t="s">
        <v>40</v>
      </c>
      <c r="B26" s="27"/>
      <c r="C26" s="28"/>
      <c r="D26" s="29">
        <f t="shared" ref="D26:M26" si="7">SUM(D27:D27)</f>
        <v>12266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12266</v>
      </c>
      <c r="O26" s="41">
        <f t="shared" si="2"/>
        <v>14.279394644935971</v>
      </c>
      <c r="P26" s="9"/>
    </row>
    <row r="27" spans="1:119" ht="15.75" thickBot="1">
      <c r="A27" s="12"/>
      <c r="B27" s="42">
        <v>590</v>
      </c>
      <c r="C27" s="19" t="s">
        <v>39</v>
      </c>
      <c r="D27" s="43">
        <v>12266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12266</v>
      </c>
      <c r="O27" s="44">
        <f t="shared" si="2"/>
        <v>14.279394644935971</v>
      </c>
      <c r="P27" s="9"/>
    </row>
    <row r="28" spans="1:119" ht="16.5" thickBot="1">
      <c r="A28" s="13" t="s">
        <v>10</v>
      </c>
      <c r="B28" s="21"/>
      <c r="C28" s="20"/>
      <c r="D28" s="14">
        <f>SUM(D5,D12,D17,D21,D23,D26)</f>
        <v>2093746</v>
      </c>
      <c r="E28" s="14">
        <f t="shared" ref="E28:M28" si="8">SUM(E5,E12,E17,E21,E23,E26)</f>
        <v>1010024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876016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3979786</v>
      </c>
      <c r="O28" s="35">
        <f t="shared" si="2"/>
        <v>4633.0454016298017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57" t="s">
        <v>41</v>
      </c>
      <c r="M30" s="157"/>
      <c r="N30" s="157"/>
      <c r="O30" s="39">
        <v>859</v>
      </c>
    </row>
    <row r="31" spans="1:119">
      <c r="A31" s="158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6"/>
    </row>
    <row r="32" spans="1:119" ht="15.75" thickBot="1">
      <c r="A32" s="159" t="s">
        <v>48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</sheetData>
  <mergeCells count="10">
    <mergeCell ref="A32:O32"/>
    <mergeCell ref="A31:O31"/>
    <mergeCell ref="L30:N3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1231653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1231653</v>
      </c>
      <c r="O5" s="30">
        <f t="shared" ref="O5:O26" si="2">(N5/O$28)</f>
        <v>1442.2166276346604</v>
      </c>
      <c r="P5" s="6"/>
    </row>
    <row r="6" spans="1:133">
      <c r="A6" s="12"/>
      <c r="B6" s="42">
        <v>511</v>
      </c>
      <c r="C6" s="19" t="s">
        <v>19</v>
      </c>
      <c r="D6" s="43">
        <v>45920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45920</v>
      </c>
      <c r="O6" s="44">
        <f t="shared" si="2"/>
        <v>53.770491803278688</v>
      </c>
      <c r="P6" s="9"/>
    </row>
    <row r="7" spans="1:133">
      <c r="A7" s="12"/>
      <c r="B7" s="42">
        <v>513</v>
      </c>
      <c r="C7" s="19" t="s">
        <v>20</v>
      </c>
      <c r="D7" s="43">
        <v>953551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953551</v>
      </c>
      <c r="O7" s="44">
        <f t="shared" si="2"/>
        <v>1116.5702576112412</v>
      </c>
      <c r="P7" s="9"/>
    </row>
    <row r="8" spans="1:133">
      <c r="A8" s="12"/>
      <c r="B8" s="42">
        <v>514</v>
      </c>
      <c r="C8" s="19" t="s">
        <v>21</v>
      </c>
      <c r="D8" s="43">
        <v>33171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33171</v>
      </c>
      <c r="O8" s="44">
        <f t="shared" si="2"/>
        <v>38.841920374707257</v>
      </c>
      <c r="P8" s="9"/>
    </row>
    <row r="9" spans="1:133">
      <c r="A9" s="12"/>
      <c r="B9" s="42">
        <v>515</v>
      </c>
      <c r="C9" s="19" t="s">
        <v>22</v>
      </c>
      <c r="D9" s="43">
        <v>6501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6501</v>
      </c>
      <c r="O9" s="44">
        <f t="shared" si="2"/>
        <v>7.6124121779859486</v>
      </c>
      <c r="P9" s="9"/>
    </row>
    <row r="10" spans="1:133">
      <c r="A10" s="12"/>
      <c r="B10" s="42">
        <v>517</v>
      </c>
      <c r="C10" s="19" t="s">
        <v>52</v>
      </c>
      <c r="D10" s="43">
        <v>83541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83541</v>
      </c>
      <c r="O10" s="44">
        <f t="shared" si="2"/>
        <v>97.823185011709597</v>
      </c>
      <c r="P10" s="9"/>
    </row>
    <row r="11" spans="1:133">
      <c r="A11" s="12"/>
      <c r="B11" s="42">
        <v>519</v>
      </c>
      <c r="C11" s="19" t="s">
        <v>24</v>
      </c>
      <c r="D11" s="43">
        <v>108969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108969</v>
      </c>
      <c r="O11" s="44">
        <f t="shared" si="2"/>
        <v>127.59836065573771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1032861</v>
      </c>
      <c r="E12" s="29">
        <f t="shared" si="3"/>
        <v>48000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1080861</v>
      </c>
      <c r="O12" s="41">
        <f t="shared" si="2"/>
        <v>1265.6451990632318</v>
      </c>
      <c r="P12" s="10"/>
    </row>
    <row r="13" spans="1:133">
      <c r="A13" s="12"/>
      <c r="B13" s="42">
        <v>521</v>
      </c>
      <c r="C13" s="19" t="s">
        <v>26</v>
      </c>
      <c r="D13" s="43">
        <v>536488</v>
      </c>
      <c r="E13" s="43">
        <v>8000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544488</v>
      </c>
      <c r="O13" s="44">
        <f t="shared" si="2"/>
        <v>637.57377049180332</v>
      </c>
      <c r="P13" s="9"/>
    </row>
    <row r="14" spans="1:133">
      <c r="A14" s="12"/>
      <c r="B14" s="42">
        <v>522</v>
      </c>
      <c r="C14" s="19" t="s">
        <v>27</v>
      </c>
      <c r="D14" s="43">
        <v>115924</v>
      </c>
      <c r="E14" s="43">
        <v>30000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145924</v>
      </c>
      <c r="O14" s="44">
        <f t="shared" si="2"/>
        <v>170.87119437939111</v>
      </c>
      <c r="P14" s="9"/>
    </row>
    <row r="15" spans="1:133">
      <c r="A15" s="12"/>
      <c r="B15" s="42">
        <v>524</v>
      </c>
      <c r="C15" s="19" t="s">
        <v>28</v>
      </c>
      <c r="D15" s="43">
        <v>167828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167828</v>
      </c>
      <c r="O15" s="44">
        <f t="shared" si="2"/>
        <v>196.51990632318501</v>
      </c>
      <c r="P15" s="9"/>
    </row>
    <row r="16" spans="1:133">
      <c r="A16" s="12"/>
      <c r="B16" s="42">
        <v>526</v>
      </c>
      <c r="C16" s="19" t="s">
        <v>29</v>
      </c>
      <c r="D16" s="43">
        <v>212621</v>
      </c>
      <c r="E16" s="43">
        <v>10000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222621</v>
      </c>
      <c r="O16" s="44">
        <f t="shared" si="2"/>
        <v>260.68032786885249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SUM(D18:D19)</f>
        <v>91634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796477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888111</v>
      </c>
      <c r="O17" s="41">
        <f t="shared" si="2"/>
        <v>1039.9426229508197</v>
      </c>
      <c r="P17" s="10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796477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796477</v>
      </c>
      <c r="O18" s="44">
        <f t="shared" si="2"/>
        <v>932.64285714285711</v>
      </c>
      <c r="P18" s="9"/>
    </row>
    <row r="19" spans="1:119">
      <c r="A19" s="12"/>
      <c r="B19" s="42">
        <v>539</v>
      </c>
      <c r="C19" s="19" t="s">
        <v>33</v>
      </c>
      <c r="D19" s="43">
        <v>91634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91634</v>
      </c>
      <c r="O19" s="44">
        <f t="shared" si="2"/>
        <v>107.29976580796253</v>
      </c>
      <c r="P19" s="9"/>
    </row>
    <row r="20" spans="1:119" ht="15.75">
      <c r="A20" s="26" t="s">
        <v>34</v>
      </c>
      <c r="B20" s="27"/>
      <c r="C20" s="28"/>
      <c r="D20" s="29">
        <f t="shared" ref="D20:M20" si="5">SUM(D21:D21)</f>
        <v>0</v>
      </c>
      <c r="E20" s="29">
        <f t="shared" si="5"/>
        <v>193024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193024</v>
      </c>
      <c r="O20" s="41">
        <f t="shared" si="2"/>
        <v>226.02341920374707</v>
      </c>
      <c r="P20" s="10"/>
    </row>
    <row r="21" spans="1:119">
      <c r="A21" s="12"/>
      <c r="B21" s="42">
        <v>541</v>
      </c>
      <c r="C21" s="19" t="s">
        <v>35</v>
      </c>
      <c r="D21" s="43">
        <v>0</v>
      </c>
      <c r="E21" s="43">
        <v>193024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193024</v>
      </c>
      <c r="O21" s="44">
        <f t="shared" si="2"/>
        <v>226.02341920374707</v>
      </c>
      <c r="P21" s="9"/>
    </row>
    <row r="22" spans="1:119" ht="15.75">
      <c r="A22" s="26" t="s">
        <v>36</v>
      </c>
      <c r="B22" s="27"/>
      <c r="C22" s="28"/>
      <c r="D22" s="29">
        <f t="shared" ref="D22:M22" si="6">SUM(D23:D23)</f>
        <v>132354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132354</v>
      </c>
      <c r="O22" s="41">
        <f t="shared" si="2"/>
        <v>154.98126463700234</v>
      </c>
      <c r="P22" s="9"/>
    </row>
    <row r="23" spans="1:119">
      <c r="A23" s="12"/>
      <c r="B23" s="42">
        <v>572</v>
      </c>
      <c r="C23" s="19" t="s">
        <v>37</v>
      </c>
      <c r="D23" s="43">
        <v>132354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132354</v>
      </c>
      <c r="O23" s="44">
        <f t="shared" si="2"/>
        <v>154.98126463700234</v>
      </c>
      <c r="P23" s="9"/>
    </row>
    <row r="24" spans="1:119" ht="15.75">
      <c r="A24" s="26" t="s">
        <v>40</v>
      </c>
      <c r="B24" s="27"/>
      <c r="C24" s="28"/>
      <c r="D24" s="29">
        <f t="shared" ref="D24:M24" si="7">SUM(D25:D25)</f>
        <v>0</v>
      </c>
      <c r="E24" s="29">
        <f t="shared" si="7"/>
        <v>235342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235342</v>
      </c>
      <c r="O24" s="41">
        <f t="shared" si="2"/>
        <v>275.57611241217796</v>
      </c>
      <c r="P24" s="9"/>
    </row>
    <row r="25" spans="1:119" ht="15.75" thickBot="1">
      <c r="A25" s="12"/>
      <c r="B25" s="42">
        <v>581</v>
      </c>
      <c r="C25" s="19" t="s">
        <v>46</v>
      </c>
      <c r="D25" s="43">
        <v>0</v>
      </c>
      <c r="E25" s="43">
        <v>235342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235342</v>
      </c>
      <c r="O25" s="44">
        <f t="shared" si="2"/>
        <v>275.57611241217796</v>
      </c>
      <c r="P25" s="9"/>
    </row>
    <row r="26" spans="1:119" ht="16.5" thickBot="1">
      <c r="A26" s="13" t="s">
        <v>10</v>
      </c>
      <c r="B26" s="21"/>
      <c r="C26" s="20"/>
      <c r="D26" s="14">
        <f>SUM(D5,D12,D17,D20,D22,D24)</f>
        <v>2488502</v>
      </c>
      <c r="E26" s="14">
        <f t="shared" ref="E26:M26" si="8">SUM(E5,E12,E17,E20,E22,E24)</f>
        <v>476366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796477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3761345</v>
      </c>
      <c r="O26" s="35">
        <f t="shared" si="2"/>
        <v>4404.3852459016398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53</v>
      </c>
      <c r="M28" s="157"/>
      <c r="N28" s="157"/>
      <c r="O28" s="39">
        <v>854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48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850156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850156</v>
      </c>
      <c r="O5" s="30">
        <f t="shared" ref="O5:O28" si="2">(N5/O$30)</f>
        <v>992.01400233372226</v>
      </c>
      <c r="P5" s="6"/>
    </row>
    <row r="6" spans="1:133">
      <c r="A6" s="12"/>
      <c r="B6" s="42">
        <v>511</v>
      </c>
      <c r="C6" s="19" t="s">
        <v>19</v>
      </c>
      <c r="D6" s="43">
        <v>44800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44800</v>
      </c>
      <c r="O6" s="44">
        <f t="shared" si="2"/>
        <v>52.275379229871646</v>
      </c>
      <c r="P6" s="9"/>
    </row>
    <row r="7" spans="1:133">
      <c r="A7" s="12"/>
      <c r="B7" s="42">
        <v>513</v>
      </c>
      <c r="C7" s="19" t="s">
        <v>20</v>
      </c>
      <c r="D7" s="43">
        <v>604015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604015</v>
      </c>
      <c r="O7" s="44">
        <f t="shared" si="2"/>
        <v>704.80163360560095</v>
      </c>
      <c r="P7" s="9"/>
    </row>
    <row r="8" spans="1:133">
      <c r="A8" s="12"/>
      <c r="B8" s="42">
        <v>514</v>
      </c>
      <c r="C8" s="19" t="s">
        <v>21</v>
      </c>
      <c r="D8" s="43">
        <v>32523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32523</v>
      </c>
      <c r="O8" s="44">
        <f t="shared" si="2"/>
        <v>37.949824970828473</v>
      </c>
      <c r="P8" s="9"/>
    </row>
    <row r="9" spans="1:133">
      <c r="A9" s="12"/>
      <c r="B9" s="42">
        <v>515</v>
      </c>
      <c r="C9" s="19" t="s">
        <v>22</v>
      </c>
      <c r="D9" s="43">
        <v>26231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26231</v>
      </c>
      <c r="O9" s="44">
        <f t="shared" si="2"/>
        <v>30.607934655775964</v>
      </c>
      <c r="P9" s="9"/>
    </row>
    <row r="10" spans="1:133">
      <c r="A10" s="12"/>
      <c r="B10" s="42">
        <v>517</v>
      </c>
      <c r="C10" s="19" t="s">
        <v>52</v>
      </c>
      <c r="D10" s="43">
        <v>91765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91765</v>
      </c>
      <c r="O10" s="44">
        <f t="shared" si="2"/>
        <v>107.07701283547257</v>
      </c>
      <c r="P10" s="9"/>
    </row>
    <row r="11" spans="1:133">
      <c r="A11" s="12"/>
      <c r="B11" s="42">
        <v>519</v>
      </c>
      <c r="C11" s="19" t="s">
        <v>24</v>
      </c>
      <c r="D11" s="43">
        <v>50822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50822</v>
      </c>
      <c r="O11" s="44">
        <f t="shared" si="2"/>
        <v>59.302217036172692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992386</v>
      </c>
      <c r="E12" s="29">
        <f t="shared" si="3"/>
        <v>15495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1007881</v>
      </c>
      <c r="O12" s="41">
        <f t="shared" si="2"/>
        <v>1176.0571761960327</v>
      </c>
      <c r="P12" s="10"/>
    </row>
    <row r="13" spans="1:133">
      <c r="A13" s="12"/>
      <c r="B13" s="42">
        <v>521</v>
      </c>
      <c r="C13" s="19" t="s">
        <v>26</v>
      </c>
      <c r="D13" s="43">
        <v>513307</v>
      </c>
      <c r="E13" s="43">
        <v>15495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528802</v>
      </c>
      <c r="O13" s="44">
        <f t="shared" si="2"/>
        <v>617.03850641773624</v>
      </c>
      <c r="P13" s="9"/>
    </row>
    <row r="14" spans="1:133">
      <c r="A14" s="12"/>
      <c r="B14" s="42">
        <v>522</v>
      </c>
      <c r="C14" s="19" t="s">
        <v>27</v>
      </c>
      <c r="D14" s="43">
        <v>94500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94500</v>
      </c>
      <c r="O14" s="44">
        <f t="shared" si="2"/>
        <v>110.2683780630105</v>
      </c>
      <c r="P14" s="9"/>
    </row>
    <row r="15" spans="1:133">
      <c r="A15" s="12"/>
      <c r="B15" s="42">
        <v>524</v>
      </c>
      <c r="C15" s="19" t="s">
        <v>28</v>
      </c>
      <c r="D15" s="43">
        <v>164079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164079</v>
      </c>
      <c r="O15" s="44">
        <f t="shared" si="2"/>
        <v>191.45740956826137</v>
      </c>
      <c r="P15" s="9"/>
    </row>
    <row r="16" spans="1:133">
      <c r="A16" s="12"/>
      <c r="B16" s="42">
        <v>526</v>
      </c>
      <c r="C16" s="19" t="s">
        <v>29</v>
      </c>
      <c r="D16" s="43">
        <v>220500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220500</v>
      </c>
      <c r="O16" s="44">
        <f t="shared" si="2"/>
        <v>257.2928821470245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SUM(D18:D19)</f>
        <v>81315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816506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897821</v>
      </c>
      <c r="O17" s="41">
        <f t="shared" si="2"/>
        <v>1047.6324387397899</v>
      </c>
      <c r="P17" s="10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816506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816506</v>
      </c>
      <c r="O18" s="44">
        <f t="shared" si="2"/>
        <v>952.74912485414234</v>
      </c>
      <c r="P18" s="9"/>
    </row>
    <row r="19" spans="1:119">
      <c r="A19" s="12"/>
      <c r="B19" s="42">
        <v>539</v>
      </c>
      <c r="C19" s="19" t="s">
        <v>33</v>
      </c>
      <c r="D19" s="43">
        <v>81315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81315</v>
      </c>
      <c r="O19" s="44">
        <f t="shared" si="2"/>
        <v>94.88331388564761</v>
      </c>
      <c r="P19" s="9"/>
    </row>
    <row r="20" spans="1:119" ht="15.75">
      <c r="A20" s="26" t="s">
        <v>34</v>
      </c>
      <c r="B20" s="27"/>
      <c r="C20" s="28"/>
      <c r="D20" s="29">
        <f t="shared" ref="D20:M20" si="5">SUM(D21:D21)</f>
        <v>0</v>
      </c>
      <c r="E20" s="29">
        <f t="shared" si="5"/>
        <v>155240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155240</v>
      </c>
      <c r="O20" s="41">
        <f t="shared" si="2"/>
        <v>181.14352392065345</v>
      </c>
      <c r="P20" s="10"/>
    </row>
    <row r="21" spans="1:119">
      <c r="A21" s="12"/>
      <c r="B21" s="42">
        <v>541</v>
      </c>
      <c r="C21" s="19" t="s">
        <v>35</v>
      </c>
      <c r="D21" s="43">
        <v>0</v>
      </c>
      <c r="E21" s="43">
        <v>155240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155240</v>
      </c>
      <c r="O21" s="44">
        <f t="shared" si="2"/>
        <v>181.14352392065345</v>
      </c>
      <c r="P21" s="9"/>
    </row>
    <row r="22" spans="1:119" ht="15.75">
      <c r="A22" s="26" t="s">
        <v>36</v>
      </c>
      <c r="B22" s="27"/>
      <c r="C22" s="28"/>
      <c r="D22" s="29">
        <f t="shared" ref="D22:M22" si="6">SUM(D23:D24)</f>
        <v>139389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139389</v>
      </c>
      <c r="O22" s="41">
        <f t="shared" si="2"/>
        <v>162.64760793465578</v>
      </c>
      <c r="P22" s="9"/>
    </row>
    <row r="23" spans="1:119">
      <c r="A23" s="12"/>
      <c r="B23" s="42">
        <v>572</v>
      </c>
      <c r="C23" s="19" t="s">
        <v>37</v>
      </c>
      <c r="D23" s="43">
        <v>88978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88978</v>
      </c>
      <c r="O23" s="44">
        <f t="shared" si="2"/>
        <v>103.82497082847141</v>
      </c>
      <c r="P23" s="9"/>
    </row>
    <row r="24" spans="1:119">
      <c r="A24" s="12"/>
      <c r="B24" s="42">
        <v>575</v>
      </c>
      <c r="C24" s="19" t="s">
        <v>38</v>
      </c>
      <c r="D24" s="43">
        <v>50411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50411</v>
      </c>
      <c r="O24" s="44">
        <f t="shared" si="2"/>
        <v>58.822637106184366</v>
      </c>
      <c r="P24" s="9"/>
    </row>
    <row r="25" spans="1:119" ht="15.75">
      <c r="A25" s="26" t="s">
        <v>40</v>
      </c>
      <c r="B25" s="27"/>
      <c r="C25" s="28"/>
      <c r="D25" s="29">
        <f t="shared" ref="D25:M25" si="7">SUM(D26:D27)</f>
        <v>1722</v>
      </c>
      <c r="E25" s="29">
        <f t="shared" si="7"/>
        <v>436333</v>
      </c>
      <c r="F25" s="29">
        <f t="shared" si="7"/>
        <v>0</v>
      </c>
      <c r="G25" s="29">
        <f t="shared" si="7"/>
        <v>338181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776236</v>
      </c>
      <c r="O25" s="41">
        <f t="shared" si="2"/>
        <v>905.75962660443406</v>
      </c>
      <c r="P25" s="9"/>
    </row>
    <row r="26" spans="1:119">
      <c r="A26" s="12"/>
      <c r="B26" s="42">
        <v>581</v>
      </c>
      <c r="C26" s="19" t="s">
        <v>46</v>
      </c>
      <c r="D26" s="43">
        <v>0</v>
      </c>
      <c r="E26" s="43">
        <v>436333</v>
      </c>
      <c r="F26" s="43">
        <v>0</v>
      </c>
      <c r="G26" s="43">
        <v>338181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774514</v>
      </c>
      <c r="O26" s="44">
        <f t="shared" si="2"/>
        <v>903.75029171528593</v>
      </c>
      <c r="P26" s="9"/>
    </row>
    <row r="27" spans="1:119" ht="15.75" thickBot="1">
      <c r="A27" s="12"/>
      <c r="B27" s="42">
        <v>592</v>
      </c>
      <c r="C27" s="19" t="s">
        <v>65</v>
      </c>
      <c r="D27" s="43">
        <v>1722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1722</v>
      </c>
      <c r="O27" s="44">
        <f t="shared" si="2"/>
        <v>2.0093348891481915</v>
      </c>
      <c r="P27" s="9"/>
    </row>
    <row r="28" spans="1:119" ht="16.5" thickBot="1">
      <c r="A28" s="13" t="s">
        <v>10</v>
      </c>
      <c r="B28" s="21"/>
      <c r="C28" s="20"/>
      <c r="D28" s="14">
        <f>SUM(D5,D12,D17,D20,D22,D25)</f>
        <v>2064968</v>
      </c>
      <c r="E28" s="14">
        <f t="shared" ref="E28:M28" si="8">SUM(E5,E12,E17,E20,E22,E25)</f>
        <v>607068</v>
      </c>
      <c r="F28" s="14">
        <f t="shared" si="8"/>
        <v>0</v>
      </c>
      <c r="G28" s="14">
        <f t="shared" si="8"/>
        <v>338181</v>
      </c>
      <c r="H28" s="14">
        <f t="shared" si="8"/>
        <v>0</v>
      </c>
      <c r="I28" s="14">
        <f t="shared" si="8"/>
        <v>816506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3826723</v>
      </c>
      <c r="O28" s="35">
        <f t="shared" si="2"/>
        <v>4465.2543757292879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57" t="s">
        <v>66</v>
      </c>
      <c r="M30" s="157"/>
      <c r="N30" s="157"/>
      <c r="O30" s="39">
        <v>857</v>
      </c>
    </row>
    <row r="31" spans="1:119">
      <c r="A31" s="158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6"/>
    </row>
    <row r="32" spans="1:119" ht="15.75" customHeight="1" thickBot="1">
      <c r="A32" s="159" t="s">
        <v>48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84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1633322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1633322</v>
      </c>
      <c r="P5" s="30">
        <f t="shared" ref="P5:P27" si="1">(O5/P$29)</f>
        <v>2023.9429987608426</v>
      </c>
      <c r="Q5" s="6"/>
    </row>
    <row r="6" spans="1:134">
      <c r="A6" s="12"/>
      <c r="B6" s="42">
        <v>511</v>
      </c>
      <c r="C6" s="19" t="s">
        <v>19</v>
      </c>
      <c r="D6" s="43">
        <v>127352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127352</v>
      </c>
      <c r="P6" s="44">
        <f t="shared" si="1"/>
        <v>157.8091697645601</v>
      </c>
      <c r="Q6" s="9"/>
    </row>
    <row r="7" spans="1:134">
      <c r="A7" s="12"/>
      <c r="B7" s="42">
        <v>513</v>
      </c>
      <c r="C7" s="19" t="s">
        <v>20</v>
      </c>
      <c r="D7" s="43">
        <v>1140948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1140948</v>
      </c>
      <c r="P7" s="44">
        <f t="shared" si="1"/>
        <v>1413.814126394052</v>
      </c>
      <c r="Q7" s="9"/>
    </row>
    <row r="8" spans="1:134">
      <c r="A8" s="12"/>
      <c r="B8" s="42">
        <v>514</v>
      </c>
      <c r="C8" s="19" t="s">
        <v>21</v>
      </c>
      <c r="D8" s="43">
        <v>113013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113013</v>
      </c>
      <c r="P8" s="44">
        <f t="shared" si="1"/>
        <v>140.04089219330854</v>
      </c>
      <c r="Q8" s="9"/>
    </row>
    <row r="9" spans="1:134">
      <c r="A9" s="12"/>
      <c r="B9" s="42">
        <v>515</v>
      </c>
      <c r="C9" s="19" t="s">
        <v>22</v>
      </c>
      <c r="D9" s="43">
        <v>19125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19125</v>
      </c>
      <c r="P9" s="44">
        <f t="shared" si="1"/>
        <v>23.698884758364311</v>
      </c>
      <c r="Q9" s="9"/>
    </row>
    <row r="10" spans="1:134">
      <c r="A10" s="12"/>
      <c r="B10" s="42">
        <v>516</v>
      </c>
      <c r="C10" s="19" t="s">
        <v>23</v>
      </c>
      <c r="D10" s="43">
        <v>1175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1175</v>
      </c>
      <c r="P10" s="44">
        <f t="shared" si="1"/>
        <v>1.4560099132589839</v>
      </c>
      <c r="Q10" s="9"/>
    </row>
    <row r="11" spans="1:134">
      <c r="A11" s="12"/>
      <c r="B11" s="42">
        <v>519</v>
      </c>
      <c r="C11" s="19" t="s">
        <v>24</v>
      </c>
      <c r="D11" s="43">
        <v>231709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231709</v>
      </c>
      <c r="P11" s="44">
        <f t="shared" si="1"/>
        <v>287.12391573729866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SUM(D13:D15)</f>
        <v>1287987</v>
      </c>
      <c r="E12" s="29">
        <f t="shared" si="3"/>
        <v>334065</v>
      </c>
      <c r="F12" s="29">
        <f t="shared" si="3"/>
        <v>0</v>
      </c>
      <c r="G12" s="29">
        <f t="shared" si="3"/>
        <v>27301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1649353</v>
      </c>
      <c r="P12" s="41">
        <f t="shared" si="1"/>
        <v>2043.807930607187</v>
      </c>
      <c r="Q12" s="10"/>
    </row>
    <row r="13" spans="1:134">
      <c r="A13" s="12"/>
      <c r="B13" s="42">
        <v>521</v>
      </c>
      <c r="C13" s="19" t="s">
        <v>26</v>
      </c>
      <c r="D13" s="43">
        <v>737987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737987</v>
      </c>
      <c r="P13" s="44">
        <f t="shared" si="1"/>
        <v>914.48203221809172</v>
      </c>
      <c r="Q13" s="9"/>
    </row>
    <row r="14" spans="1:134">
      <c r="A14" s="12"/>
      <c r="B14" s="42">
        <v>522</v>
      </c>
      <c r="C14" s="19" t="s">
        <v>27</v>
      </c>
      <c r="D14" s="43">
        <v>550000</v>
      </c>
      <c r="E14" s="43">
        <v>6299</v>
      </c>
      <c r="F14" s="43">
        <v>0</v>
      </c>
      <c r="G14" s="43">
        <v>27301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5" si="4">SUM(D14:N14)</f>
        <v>583600</v>
      </c>
      <c r="P14" s="44">
        <f t="shared" si="1"/>
        <v>723.1722428748451</v>
      </c>
      <c r="Q14" s="9"/>
    </row>
    <row r="15" spans="1:134">
      <c r="A15" s="12"/>
      <c r="B15" s="42">
        <v>524</v>
      </c>
      <c r="C15" s="19" t="s">
        <v>28</v>
      </c>
      <c r="D15" s="43">
        <v>0</v>
      </c>
      <c r="E15" s="43">
        <v>327766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327766</v>
      </c>
      <c r="P15" s="44">
        <f t="shared" si="1"/>
        <v>406.15365551425032</v>
      </c>
      <c r="Q15" s="9"/>
    </row>
    <row r="16" spans="1:134" ht="15.75">
      <c r="A16" s="26" t="s">
        <v>30</v>
      </c>
      <c r="B16" s="27"/>
      <c r="C16" s="28"/>
      <c r="D16" s="29">
        <f t="shared" ref="D16:N16" si="5">SUM(D17:D19)</f>
        <v>409614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1547586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>SUM(D16:N16)</f>
        <v>1957200</v>
      </c>
      <c r="P16" s="41">
        <f t="shared" si="1"/>
        <v>2425.2788104089218</v>
      </c>
      <c r="Q16" s="10"/>
    </row>
    <row r="17" spans="1:120">
      <c r="A17" s="12"/>
      <c r="B17" s="42">
        <v>535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1465176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4" si="6">SUM(D17:N17)</f>
        <v>1465176</v>
      </c>
      <c r="P17" s="44">
        <f t="shared" si="1"/>
        <v>1815.5836431226767</v>
      </c>
      <c r="Q17" s="9"/>
    </row>
    <row r="18" spans="1:120">
      <c r="A18" s="12"/>
      <c r="B18" s="42">
        <v>538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82410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82410</v>
      </c>
      <c r="P18" s="44">
        <f t="shared" si="1"/>
        <v>102.11895910780669</v>
      </c>
      <c r="Q18" s="9"/>
    </row>
    <row r="19" spans="1:120">
      <c r="A19" s="12"/>
      <c r="B19" s="42">
        <v>539</v>
      </c>
      <c r="C19" s="19" t="s">
        <v>33</v>
      </c>
      <c r="D19" s="43">
        <v>409614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409614</v>
      </c>
      <c r="P19" s="44">
        <f t="shared" si="1"/>
        <v>507.57620817843866</v>
      </c>
      <c r="Q19" s="9"/>
    </row>
    <row r="20" spans="1:120" ht="15.75">
      <c r="A20" s="26" t="s">
        <v>34</v>
      </c>
      <c r="B20" s="27"/>
      <c r="C20" s="28"/>
      <c r="D20" s="29">
        <f t="shared" ref="D20:N20" si="7">SUM(D21:D21)</f>
        <v>0</v>
      </c>
      <c r="E20" s="29">
        <f t="shared" si="7"/>
        <v>46419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 t="shared" si="6"/>
        <v>46419</v>
      </c>
      <c r="P20" s="41">
        <f t="shared" si="1"/>
        <v>57.520446096654275</v>
      </c>
      <c r="Q20" s="10"/>
    </row>
    <row r="21" spans="1:120">
      <c r="A21" s="12"/>
      <c r="B21" s="42">
        <v>541</v>
      </c>
      <c r="C21" s="19" t="s">
        <v>35</v>
      </c>
      <c r="D21" s="43">
        <v>0</v>
      </c>
      <c r="E21" s="43">
        <v>46419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46419</v>
      </c>
      <c r="P21" s="44">
        <f t="shared" si="1"/>
        <v>57.520446096654275</v>
      </c>
      <c r="Q21" s="9"/>
    </row>
    <row r="22" spans="1:120" ht="15.75">
      <c r="A22" s="26" t="s">
        <v>36</v>
      </c>
      <c r="B22" s="27"/>
      <c r="C22" s="28"/>
      <c r="D22" s="29">
        <f t="shared" ref="D22:N22" si="8">SUM(D23:D24)</f>
        <v>218236</v>
      </c>
      <c r="E22" s="29">
        <f t="shared" si="8"/>
        <v>7800</v>
      </c>
      <c r="F22" s="29">
        <f t="shared" si="8"/>
        <v>0</v>
      </c>
      <c r="G22" s="29">
        <f t="shared" si="8"/>
        <v>28236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8"/>
        <v>0</v>
      </c>
      <c r="O22" s="29">
        <f>SUM(D22:N22)</f>
        <v>254272</v>
      </c>
      <c r="P22" s="41">
        <f t="shared" si="1"/>
        <v>315.08302354399007</v>
      </c>
      <c r="Q22" s="9"/>
    </row>
    <row r="23" spans="1:120">
      <c r="A23" s="12"/>
      <c r="B23" s="42">
        <v>572</v>
      </c>
      <c r="C23" s="19" t="s">
        <v>37</v>
      </c>
      <c r="D23" s="43">
        <v>191893</v>
      </c>
      <c r="E23" s="43">
        <v>7800</v>
      </c>
      <c r="F23" s="43">
        <v>0</v>
      </c>
      <c r="G23" s="43">
        <v>28236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227929</v>
      </c>
      <c r="P23" s="44">
        <f t="shared" si="1"/>
        <v>282.43990086741019</v>
      </c>
      <c r="Q23" s="9"/>
    </row>
    <row r="24" spans="1:120">
      <c r="A24" s="12"/>
      <c r="B24" s="42">
        <v>575</v>
      </c>
      <c r="C24" s="19" t="s">
        <v>38</v>
      </c>
      <c r="D24" s="43">
        <v>26343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26343</v>
      </c>
      <c r="P24" s="44">
        <f t="shared" si="1"/>
        <v>32.643122676579928</v>
      </c>
      <c r="Q24" s="9"/>
    </row>
    <row r="25" spans="1:120" ht="15.75">
      <c r="A25" s="26" t="s">
        <v>40</v>
      </c>
      <c r="B25" s="27"/>
      <c r="C25" s="28"/>
      <c r="D25" s="29">
        <f t="shared" ref="D25:N25" si="9">SUM(D26:D26)</f>
        <v>672433</v>
      </c>
      <c r="E25" s="29">
        <f t="shared" si="9"/>
        <v>80000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0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 t="shared" si="9"/>
        <v>0</v>
      </c>
      <c r="O25" s="29">
        <f>SUM(D25:N25)</f>
        <v>752433</v>
      </c>
      <c r="P25" s="41">
        <f t="shared" si="1"/>
        <v>932.38289962825274</v>
      </c>
      <c r="Q25" s="9"/>
    </row>
    <row r="26" spans="1:120" ht="15.75" thickBot="1">
      <c r="A26" s="12"/>
      <c r="B26" s="42">
        <v>581</v>
      </c>
      <c r="C26" s="19" t="s">
        <v>87</v>
      </c>
      <c r="D26" s="43">
        <v>672433</v>
      </c>
      <c r="E26" s="43">
        <v>80000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>SUM(D26:N26)</f>
        <v>752433</v>
      </c>
      <c r="P26" s="44">
        <f t="shared" si="1"/>
        <v>932.38289962825274</v>
      </c>
      <c r="Q26" s="9"/>
    </row>
    <row r="27" spans="1:120" ht="16.5" thickBot="1">
      <c r="A27" s="13" t="s">
        <v>10</v>
      </c>
      <c r="B27" s="21"/>
      <c r="C27" s="20"/>
      <c r="D27" s="14">
        <f>SUM(D5,D12,D16,D20,D22,D25)</f>
        <v>4221592</v>
      </c>
      <c r="E27" s="14">
        <f t="shared" ref="E27:N27" si="10">SUM(E5,E12,E16,E20,E22,E25)</f>
        <v>468284</v>
      </c>
      <c r="F27" s="14">
        <f t="shared" si="10"/>
        <v>0</v>
      </c>
      <c r="G27" s="14">
        <f t="shared" si="10"/>
        <v>55537</v>
      </c>
      <c r="H27" s="14">
        <f t="shared" si="10"/>
        <v>0</v>
      </c>
      <c r="I27" s="14">
        <f t="shared" si="10"/>
        <v>1547586</v>
      </c>
      <c r="J27" s="14">
        <f t="shared" si="10"/>
        <v>0</v>
      </c>
      <c r="K27" s="14">
        <f t="shared" si="10"/>
        <v>0</v>
      </c>
      <c r="L27" s="14">
        <f t="shared" si="10"/>
        <v>0</v>
      </c>
      <c r="M27" s="14">
        <f t="shared" si="10"/>
        <v>0</v>
      </c>
      <c r="N27" s="14">
        <f t="shared" si="10"/>
        <v>0</v>
      </c>
      <c r="O27" s="14">
        <f>SUM(D27:N27)</f>
        <v>6292999</v>
      </c>
      <c r="P27" s="35">
        <f t="shared" si="1"/>
        <v>7798.0161090458487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157" t="s">
        <v>89</v>
      </c>
      <c r="N29" s="157"/>
      <c r="O29" s="157"/>
      <c r="P29" s="39">
        <v>807</v>
      </c>
    </row>
    <row r="30" spans="1:120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6"/>
    </row>
    <row r="31" spans="1:120" ht="15.75" customHeight="1" thickBot="1">
      <c r="A31" s="159" t="s">
        <v>48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84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946218</v>
      </c>
      <c r="E5" s="24">
        <f t="shared" si="0"/>
        <v>285</v>
      </c>
      <c r="F5" s="24">
        <f t="shared" si="0"/>
        <v>0</v>
      </c>
      <c r="G5" s="24">
        <f t="shared" si="0"/>
        <v>386385</v>
      </c>
      <c r="H5" s="24">
        <f t="shared" si="0"/>
        <v>0</v>
      </c>
      <c r="I5" s="24">
        <f t="shared" si="0"/>
        <v>40629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6" si="1">SUM(D5:N5)</f>
        <v>1373517</v>
      </c>
      <c r="P5" s="30">
        <f t="shared" ref="P5:P26" si="2">(O5/P$28)</f>
        <v>1732.0517023959646</v>
      </c>
      <c r="Q5" s="6"/>
    </row>
    <row r="6" spans="1:134">
      <c r="A6" s="12"/>
      <c r="B6" s="42">
        <v>511</v>
      </c>
      <c r="C6" s="19" t="s">
        <v>19</v>
      </c>
      <c r="D6" s="43">
        <v>116249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116249</v>
      </c>
      <c r="P6" s="44">
        <f t="shared" si="2"/>
        <v>146.59394703657</v>
      </c>
      <c r="Q6" s="9"/>
    </row>
    <row r="7" spans="1:134">
      <c r="A7" s="12"/>
      <c r="B7" s="42">
        <v>513</v>
      </c>
      <c r="C7" s="19" t="s">
        <v>20</v>
      </c>
      <c r="D7" s="43">
        <v>553419</v>
      </c>
      <c r="E7" s="43">
        <v>285</v>
      </c>
      <c r="F7" s="43">
        <v>0</v>
      </c>
      <c r="G7" s="43">
        <v>0</v>
      </c>
      <c r="H7" s="43">
        <v>0</v>
      </c>
      <c r="I7" s="43">
        <v>40629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594333</v>
      </c>
      <c r="P7" s="44">
        <f t="shared" si="2"/>
        <v>749.47414880201768</v>
      </c>
      <c r="Q7" s="9"/>
    </row>
    <row r="8" spans="1:134">
      <c r="A8" s="12"/>
      <c r="B8" s="42">
        <v>514</v>
      </c>
      <c r="C8" s="19" t="s">
        <v>21</v>
      </c>
      <c r="D8" s="43">
        <v>105609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105609</v>
      </c>
      <c r="P8" s="44">
        <f t="shared" si="2"/>
        <v>133.1765447667087</v>
      </c>
      <c r="Q8" s="9"/>
    </row>
    <row r="9" spans="1:134">
      <c r="A9" s="12"/>
      <c r="B9" s="42">
        <v>515</v>
      </c>
      <c r="C9" s="19" t="s">
        <v>22</v>
      </c>
      <c r="D9" s="43">
        <v>15900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15900</v>
      </c>
      <c r="P9" s="44">
        <f t="shared" si="2"/>
        <v>20.050441361916771</v>
      </c>
      <c r="Q9" s="9"/>
    </row>
    <row r="10" spans="1:134">
      <c r="A10" s="12"/>
      <c r="B10" s="42">
        <v>516</v>
      </c>
      <c r="C10" s="19" t="s">
        <v>23</v>
      </c>
      <c r="D10" s="43">
        <v>1900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1900</v>
      </c>
      <c r="P10" s="44">
        <f t="shared" si="2"/>
        <v>2.3959646910466583</v>
      </c>
      <c r="Q10" s="9"/>
    </row>
    <row r="11" spans="1:134">
      <c r="A11" s="12"/>
      <c r="B11" s="42">
        <v>519</v>
      </c>
      <c r="C11" s="19" t="s">
        <v>24</v>
      </c>
      <c r="D11" s="43">
        <v>153141</v>
      </c>
      <c r="E11" s="43">
        <v>0</v>
      </c>
      <c r="F11" s="43">
        <v>0</v>
      </c>
      <c r="G11" s="43">
        <v>386385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539526</v>
      </c>
      <c r="P11" s="44">
        <f t="shared" si="2"/>
        <v>680.36065573770497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SUM(D13:D15)</f>
        <v>1515303</v>
      </c>
      <c r="E12" s="29">
        <f t="shared" si="3"/>
        <v>0</v>
      </c>
      <c r="F12" s="29">
        <f t="shared" si="3"/>
        <v>0</v>
      </c>
      <c r="G12" s="29">
        <f t="shared" si="3"/>
        <v>25046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1540349</v>
      </c>
      <c r="P12" s="41">
        <f t="shared" si="2"/>
        <v>1942.4325346784362</v>
      </c>
      <c r="Q12" s="10"/>
    </row>
    <row r="13" spans="1:134">
      <c r="A13" s="12"/>
      <c r="B13" s="42">
        <v>521</v>
      </c>
      <c r="C13" s="19" t="s">
        <v>26</v>
      </c>
      <c r="D13" s="43">
        <v>653600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653600</v>
      </c>
      <c r="P13" s="44">
        <f t="shared" si="2"/>
        <v>824.21185372005039</v>
      </c>
      <c r="Q13" s="9"/>
    </row>
    <row r="14" spans="1:134">
      <c r="A14" s="12"/>
      <c r="B14" s="42">
        <v>522</v>
      </c>
      <c r="C14" s="19" t="s">
        <v>27</v>
      </c>
      <c r="D14" s="43">
        <v>550000</v>
      </c>
      <c r="E14" s="43">
        <v>0</v>
      </c>
      <c r="F14" s="43">
        <v>0</v>
      </c>
      <c r="G14" s="43">
        <v>25046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575046</v>
      </c>
      <c r="P14" s="44">
        <f t="shared" si="2"/>
        <v>725.15258511979823</v>
      </c>
      <c r="Q14" s="9"/>
    </row>
    <row r="15" spans="1:134">
      <c r="A15" s="12"/>
      <c r="B15" s="42">
        <v>524</v>
      </c>
      <c r="C15" s="19" t="s">
        <v>28</v>
      </c>
      <c r="D15" s="43">
        <v>311703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311703</v>
      </c>
      <c r="P15" s="44">
        <f t="shared" si="2"/>
        <v>393.06809583858762</v>
      </c>
      <c r="Q15" s="9"/>
    </row>
    <row r="16" spans="1:134" ht="15.75">
      <c r="A16" s="26" t="s">
        <v>30</v>
      </c>
      <c r="B16" s="27"/>
      <c r="C16" s="28"/>
      <c r="D16" s="29">
        <f t="shared" ref="D16:N16" si="4">SUM(D17:D19)</f>
        <v>372076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1457190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40">
        <f t="shared" si="1"/>
        <v>1829266</v>
      </c>
      <c r="P16" s="41">
        <f t="shared" si="2"/>
        <v>2306.766708701135</v>
      </c>
      <c r="Q16" s="10"/>
    </row>
    <row r="17" spans="1:120">
      <c r="A17" s="12"/>
      <c r="B17" s="42">
        <v>535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1385882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1385882</v>
      </c>
      <c r="P17" s="44">
        <f t="shared" si="2"/>
        <v>1747.6443883984869</v>
      </c>
      <c r="Q17" s="9"/>
    </row>
    <row r="18" spans="1:120">
      <c r="A18" s="12"/>
      <c r="B18" s="42">
        <v>538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71308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71308</v>
      </c>
      <c r="P18" s="44">
        <f t="shared" si="2"/>
        <v>89.921815889029006</v>
      </c>
      <c r="Q18" s="9"/>
    </row>
    <row r="19" spans="1:120">
      <c r="A19" s="12"/>
      <c r="B19" s="42">
        <v>539</v>
      </c>
      <c r="C19" s="19" t="s">
        <v>33</v>
      </c>
      <c r="D19" s="43">
        <v>372076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372076</v>
      </c>
      <c r="P19" s="44">
        <f t="shared" si="2"/>
        <v>469.20050441361917</v>
      </c>
      <c r="Q19" s="9"/>
    </row>
    <row r="20" spans="1:120" ht="15.75">
      <c r="A20" s="26" t="s">
        <v>34</v>
      </c>
      <c r="B20" s="27"/>
      <c r="C20" s="28"/>
      <c r="D20" s="29">
        <f t="shared" ref="D20:N20" si="5">SUM(D21:D21)</f>
        <v>31629</v>
      </c>
      <c r="E20" s="29">
        <f t="shared" si="5"/>
        <v>64481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5"/>
        <v>0</v>
      </c>
      <c r="O20" s="29">
        <f t="shared" si="1"/>
        <v>96110</v>
      </c>
      <c r="P20" s="41">
        <f t="shared" si="2"/>
        <v>121.19798234552333</v>
      </c>
      <c r="Q20" s="10"/>
    </row>
    <row r="21" spans="1:120">
      <c r="A21" s="12"/>
      <c r="B21" s="42">
        <v>541</v>
      </c>
      <c r="C21" s="19" t="s">
        <v>35</v>
      </c>
      <c r="D21" s="43">
        <v>31629</v>
      </c>
      <c r="E21" s="43">
        <v>64481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96110</v>
      </c>
      <c r="P21" s="44">
        <f t="shared" si="2"/>
        <v>121.19798234552333</v>
      </c>
      <c r="Q21" s="9"/>
    </row>
    <row r="22" spans="1:120" ht="15.75">
      <c r="A22" s="26" t="s">
        <v>36</v>
      </c>
      <c r="B22" s="27"/>
      <c r="C22" s="28"/>
      <c r="D22" s="29">
        <f t="shared" ref="D22:N22" si="6">SUM(D23:D23)</f>
        <v>233931</v>
      </c>
      <c r="E22" s="29">
        <f t="shared" si="6"/>
        <v>0</v>
      </c>
      <c r="F22" s="29">
        <f t="shared" si="6"/>
        <v>0</v>
      </c>
      <c r="G22" s="29">
        <f t="shared" si="6"/>
        <v>165577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6"/>
        <v>0</v>
      </c>
      <c r="O22" s="29">
        <f t="shared" si="1"/>
        <v>399508</v>
      </c>
      <c r="P22" s="41">
        <f t="shared" si="2"/>
        <v>503.79319041614121</v>
      </c>
      <c r="Q22" s="9"/>
    </row>
    <row r="23" spans="1:120">
      <c r="A23" s="12"/>
      <c r="B23" s="42">
        <v>572</v>
      </c>
      <c r="C23" s="19" t="s">
        <v>37</v>
      </c>
      <c r="D23" s="43">
        <v>233931</v>
      </c>
      <c r="E23" s="43">
        <v>0</v>
      </c>
      <c r="F23" s="43">
        <v>0</v>
      </c>
      <c r="G23" s="43">
        <v>165577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399508</v>
      </c>
      <c r="P23" s="44">
        <f t="shared" si="2"/>
        <v>503.79319041614121</v>
      </c>
      <c r="Q23" s="9"/>
    </row>
    <row r="24" spans="1:120" ht="15.75">
      <c r="A24" s="26" t="s">
        <v>40</v>
      </c>
      <c r="B24" s="27"/>
      <c r="C24" s="28"/>
      <c r="D24" s="29">
        <f t="shared" ref="D24:N24" si="7">SUM(D25:D25)</f>
        <v>0</v>
      </c>
      <c r="E24" s="29">
        <f t="shared" si="7"/>
        <v>0</v>
      </c>
      <c r="F24" s="29">
        <f t="shared" si="7"/>
        <v>0</v>
      </c>
      <c r="G24" s="29">
        <f t="shared" si="7"/>
        <v>23560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1"/>
        <v>23560</v>
      </c>
      <c r="P24" s="41">
        <f t="shared" si="2"/>
        <v>29.709962168978564</v>
      </c>
      <c r="Q24" s="9"/>
    </row>
    <row r="25" spans="1:120" ht="15.75" thickBot="1">
      <c r="A25" s="12"/>
      <c r="B25" s="42">
        <v>581</v>
      </c>
      <c r="C25" s="19" t="s">
        <v>87</v>
      </c>
      <c r="D25" s="43">
        <v>0</v>
      </c>
      <c r="E25" s="43">
        <v>0</v>
      </c>
      <c r="F25" s="43">
        <v>0</v>
      </c>
      <c r="G25" s="43">
        <v>23560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23560</v>
      </c>
      <c r="P25" s="44">
        <f t="shared" si="2"/>
        <v>29.709962168978564</v>
      </c>
      <c r="Q25" s="9"/>
    </row>
    <row r="26" spans="1:120" ht="16.5" thickBot="1">
      <c r="A26" s="13" t="s">
        <v>10</v>
      </c>
      <c r="B26" s="21"/>
      <c r="C26" s="20"/>
      <c r="D26" s="14">
        <f>SUM(D5,D12,D16,D20,D22,D24)</f>
        <v>3099157</v>
      </c>
      <c r="E26" s="14">
        <f t="shared" ref="E26:N26" si="8">SUM(E5,E12,E16,E20,E22,E24)</f>
        <v>64766</v>
      </c>
      <c r="F26" s="14">
        <f t="shared" si="8"/>
        <v>0</v>
      </c>
      <c r="G26" s="14">
        <f t="shared" si="8"/>
        <v>600568</v>
      </c>
      <c r="H26" s="14">
        <f t="shared" si="8"/>
        <v>0</v>
      </c>
      <c r="I26" s="14">
        <f t="shared" si="8"/>
        <v>1497819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8"/>
        <v>0</v>
      </c>
      <c r="O26" s="14">
        <f t="shared" si="1"/>
        <v>5262310</v>
      </c>
      <c r="P26" s="35">
        <f t="shared" si="2"/>
        <v>6635.952080706179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157" t="s">
        <v>83</v>
      </c>
      <c r="N28" s="157"/>
      <c r="O28" s="157"/>
      <c r="P28" s="39">
        <v>793</v>
      </c>
    </row>
    <row r="29" spans="1:120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6"/>
    </row>
    <row r="30" spans="1:120" ht="15.75" customHeight="1" thickBot="1">
      <c r="A30" s="159" t="s">
        <v>48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9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80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1346121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1346121</v>
      </c>
      <c r="O5" s="30">
        <f t="shared" ref="O5:O25" si="2">(N5/O$27)</f>
        <v>1693.2339622641509</v>
      </c>
      <c r="P5" s="6"/>
    </row>
    <row r="6" spans="1:133">
      <c r="A6" s="12"/>
      <c r="B6" s="42">
        <v>511</v>
      </c>
      <c r="C6" s="19" t="s">
        <v>19</v>
      </c>
      <c r="D6" s="43">
        <v>121594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121594</v>
      </c>
      <c r="O6" s="44">
        <f t="shared" si="2"/>
        <v>152.94842767295597</v>
      </c>
      <c r="P6" s="9"/>
    </row>
    <row r="7" spans="1:133">
      <c r="A7" s="12"/>
      <c r="B7" s="42">
        <v>513</v>
      </c>
      <c r="C7" s="19" t="s">
        <v>20</v>
      </c>
      <c r="D7" s="43">
        <v>744964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744964</v>
      </c>
      <c r="O7" s="44">
        <f t="shared" si="2"/>
        <v>937.06163522012582</v>
      </c>
      <c r="P7" s="9"/>
    </row>
    <row r="8" spans="1:133">
      <c r="A8" s="12"/>
      <c r="B8" s="42">
        <v>514</v>
      </c>
      <c r="C8" s="19" t="s">
        <v>21</v>
      </c>
      <c r="D8" s="43">
        <v>52194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52194</v>
      </c>
      <c r="O8" s="44">
        <f t="shared" si="2"/>
        <v>65.652830188679246</v>
      </c>
      <c r="P8" s="9"/>
    </row>
    <row r="9" spans="1:133">
      <c r="A9" s="12"/>
      <c r="B9" s="42">
        <v>515</v>
      </c>
      <c r="C9" s="19" t="s">
        <v>22</v>
      </c>
      <c r="D9" s="43">
        <v>12000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12000</v>
      </c>
      <c r="O9" s="44">
        <f t="shared" si="2"/>
        <v>15.09433962264151</v>
      </c>
      <c r="P9" s="9"/>
    </row>
    <row r="10" spans="1:133">
      <c r="A10" s="12"/>
      <c r="B10" s="42">
        <v>516</v>
      </c>
      <c r="C10" s="19" t="s">
        <v>23</v>
      </c>
      <c r="D10" s="43">
        <v>3537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3537</v>
      </c>
      <c r="O10" s="44">
        <f t="shared" si="2"/>
        <v>4.4490566037735846</v>
      </c>
      <c r="P10" s="9"/>
    </row>
    <row r="11" spans="1:133">
      <c r="A11" s="12"/>
      <c r="B11" s="42">
        <v>519</v>
      </c>
      <c r="C11" s="19" t="s">
        <v>57</v>
      </c>
      <c r="D11" s="43">
        <v>411832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411832</v>
      </c>
      <c r="O11" s="44">
        <f t="shared" si="2"/>
        <v>518.02767295597482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1532999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1532999</v>
      </c>
      <c r="O12" s="41">
        <f t="shared" si="2"/>
        <v>1928.3006289308175</v>
      </c>
      <c r="P12" s="10"/>
    </row>
    <row r="13" spans="1:133">
      <c r="A13" s="12"/>
      <c r="B13" s="42">
        <v>521</v>
      </c>
      <c r="C13" s="19" t="s">
        <v>26</v>
      </c>
      <c r="D13" s="43">
        <v>628549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628549</v>
      </c>
      <c r="O13" s="44">
        <f t="shared" si="2"/>
        <v>790.62767295597484</v>
      </c>
      <c r="P13" s="9"/>
    </row>
    <row r="14" spans="1:133">
      <c r="A14" s="12"/>
      <c r="B14" s="42">
        <v>522</v>
      </c>
      <c r="C14" s="19" t="s">
        <v>27</v>
      </c>
      <c r="D14" s="43">
        <v>577350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577350</v>
      </c>
      <c r="O14" s="44">
        <f t="shared" si="2"/>
        <v>726.22641509433959</v>
      </c>
      <c r="P14" s="9"/>
    </row>
    <row r="15" spans="1:133">
      <c r="A15" s="12"/>
      <c r="B15" s="42">
        <v>524</v>
      </c>
      <c r="C15" s="19" t="s">
        <v>28</v>
      </c>
      <c r="D15" s="43">
        <v>284735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284735</v>
      </c>
      <c r="O15" s="44">
        <f t="shared" si="2"/>
        <v>358.15723270440253</v>
      </c>
      <c r="P15" s="9"/>
    </row>
    <row r="16" spans="1:133">
      <c r="A16" s="12"/>
      <c r="B16" s="42">
        <v>525</v>
      </c>
      <c r="C16" s="19" t="s">
        <v>73</v>
      </c>
      <c r="D16" s="43">
        <v>42365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42365</v>
      </c>
      <c r="O16" s="44">
        <f t="shared" si="2"/>
        <v>53.289308176100626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SUM(D18:D20)</f>
        <v>328075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1559251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1887326</v>
      </c>
      <c r="O17" s="41">
        <f t="shared" si="2"/>
        <v>2373.9949685534593</v>
      </c>
      <c r="P17" s="10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1480145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1480145</v>
      </c>
      <c r="O18" s="44">
        <f t="shared" si="2"/>
        <v>1861.817610062893</v>
      </c>
      <c r="P18" s="9"/>
    </row>
    <row r="19" spans="1:119">
      <c r="A19" s="12"/>
      <c r="B19" s="42">
        <v>538</v>
      </c>
      <c r="C19" s="19" t="s">
        <v>68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79106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79106</v>
      </c>
      <c r="O19" s="44">
        <f t="shared" si="2"/>
        <v>99.504402515723271</v>
      </c>
      <c r="P19" s="9"/>
    </row>
    <row r="20" spans="1:119">
      <c r="A20" s="12"/>
      <c r="B20" s="42">
        <v>539</v>
      </c>
      <c r="C20" s="19" t="s">
        <v>33</v>
      </c>
      <c r="D20" s="43">
        <v>328075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328075</v>
      </c>
      <c r="O20" s="44">
        <f t="shared" si="2"/>
        <v>412.67295597484275</v>
      </c>
      <c r="P20" s="9"/>
    </row>
    <row r="21" spans="1:119" ht="15.75">
      <c r="A21" s="26" t="s">
        <v>34</v>
      </c>
      <c r="B21" s="27"/>
      <c r="C21" s="28"/>
      <c r="D21" s="29">
        <f t="shared" ref="D21:M21" si="5">SUM(D22:D22)</f>
        <v>28915</v>
      </c>
      <c r="E21" s="29">
        <f t="shared" si="5"/>
        <v>37028</v>
      </c>
      <c r="F21" s="29">
        <f t="shared" si="5"/>
        <v>0</v>
      </c>
      <c r="G21" s="29">
        <f t="shared" si="5"/>
        <v>24277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90220</v>
      </c>
      <c r="O21" s="41">
        <f t="shared" si="2"/>
        <v>113.48427672955975</v>
      </c>
      <c r="P21" s="10"/>
    </row>
    <row r="22" spans="1:119">
      <c r="A22" s="12"/>
      <c r="B22" s="42">
        <v>541</v>
      </c>
      <c r="C22" s="19" t="s">
        <v>58</v>
      </c>
      <c r="D22" s="43">
        <v>28915</v>
      </c>
      <c r="E22" s="43">
        <v>37028</v>
      </c>
      <c r="F22" s="43">
        <v>0</v>
      </c>
      <c r="G22" s="43">
        <v>24277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90220</v>
      </c>
      <c r="O22" s="44">
        <f t="shared" si="2"/>
        <v>113.48427672955975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SUM(D24:D24)</f>
        <v>180459</v>
      </c>
      <c r="E23" s="29">
        <f t="shared" si="6"/>
        <v>365</v>
      </c>
      <c r="F23" s="29">
        <f t="shared" si="6"/>
        <v>0</v>
      </c>
      <c r="G23" s="29">
        <f t="shared" si="6"/>
        <v>32796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213620</v>
      </c>
      <c r="O23" s="41">
        <f t="shared" si="2"/>
        <v>268.70440251572325</v>
      </c>
      <c r="P23" s="9"/>
    </row>
    <row r="24" spans="1:119" ht="15.75" thickBot="1">
      <c r="A24" s="12"/>
      <c r="B24" s="42">
        <v>572</v>
      </c>
      <c r="C24" s="19" t="s">
        <v>59</v>
      </c>
      <c r="D24" s="43">
        <v>180459</v>
      </c>
      <c r="E24" s="43">
        <v>365</v>
      </c>
      <c r="F24" s="43">
        <v>0</v>
      </c>
      <c r="G24" s="43">
        <v>32796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213620</v>
      </c>
      <c r="O24" s="44">
        <f t="shared" si="2"/>
        <v>268.70440251572325</v>
      </c>
      <c r="P24" s="9"/>
    </row>
    <row r="25" spans="1:119" ht="16.5" thickBot="1">
      <c r="A25" s="13" t="s">
        <v>10</v>
      </c>
      <c r="B25" s="21"/>
      <c r="C25" s="20"/>
      <c r="D25" s="14">
        <f>SUM(D5,D12,D17,D21,D23)</f>
        <v>3416569</v>
      </c>
      <c r="E25" s="14">
        <f t="shared" ref="E25:M25" si="7">SUM(E5,E12,E17,E21,E23)</f>
        <v>37393</v>
      </c>
      <c r="F25" s="14">
        <f t="shared" si="7"/>
        <v>0</v>
      </c>
      <c r="G25" s="14">
        <f t="shared" si="7"/>
        <v>57073</v>
      </c>
      <c r="H25" s="14">
        <f t="shared" si="7"/>
        <v>0</v>
      </c>
      <c r="I25" s="14">
        <f t="shared" si="7"/>
        <v>1559251</v>
      </c>
      <c r="J25" s="14">
        <f t="shared" si="7"/>
        <v>0</v>
      </c>
      <c r="K25" s="14">
        <f t="shared" si="7"/>
        <v>0</v>
      </c>
      <c r="L25" s="14">
        <f t="shared" si="7"/>
        <v>0</v>
      </c>
      <c r="M25" s="14">
        <f t="shared" si="7"/>
        <v>0</v>
      </c>
      <c r="N25" s="14">
        <f t="shared" si="1"/>
        <v>5070286</v>
      </c>
      <c r="O25" s="35">
        <f t="shared" si="2"/>
        <v>6377.7182389937107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81</v>
      </c>
      <c r="M27" s="157"/>
      <c r="N27" s="157"/>
      <c r="O27" s="39">
        <v>795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48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1505548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1505548</v>
      </c>
      <c r="O5" s="30">
        <f t="shared" ref="O5:O25" si="2">(N5/O$27)</f>
        <v>1980.9842105263158</v>
      </c>
      <c r="P5" s="6"/>
    </row>
    <row r="6" spans="1:133">
      <c r="A6" s="12"/>
      <c r="B6" s="42">
        <v>511</v>
      </c>
      <c r="C6" s="19" t="s">
        <v>19</v>
      </c>
      <c r="D6" s="43">
        <v>131119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131119</v>
      </c>
      <c r="O6" s="44">
        <f t="shared" si="2"/>
        <v>172.52500000000001</v>
      </c>
      <c r="P6" s="9"/>
    </row>
    <row r="7" spans="1:133">
      <c r="A7" s="12"/>
      <c r="B7" s="42">
        <v>513</v>
      </c>
      <c r="C7" s="19" t="s">
        <v>20</v>
      </c>
      <c r="D7" s="43">
        <v>717248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717248</v>
      </c>
      <c r="O7" s="44">
        <f t="shared" si="2"/>
        <v>943.74736842105267</v>
      </c>
      <c r="P7" s="9"/>
    </row>
    <row r="8" spans="1:133">
      <c r="A8" s="12"/>
      <c r="B8" s="42">
        <v>514</v>
      </c>
      <c r="C8" s="19" t="s">
        <v>21</v>
      </c>
      <c r="D8" s="43">
        <v>43666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43666</v>
      </c>
      <c r="O8" s="44">
        <f t="shared" si="2"/>
        <v>57.455263157894734</v>
      </c>
      <c r="P8" s="9"/>
    </row>
    <row r="9" spans="1:133">
      <c r="A9" s="12"/>
      <c r="B9" s="42">
        <v>516</v>
      </c>
      <c r="C9" s="19" t="s">
        <v>23</v>
      </c>
      <c r="D9" s="43">
        <v>3361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3361</v>
      </c>
      <c r="O9" s="44">
        <f t="shared" si="2"/>
        <v>4.4223684210526315</v>
      </c>
      <c r="P9" s="9"/>
    </row>
    <row r="10" spans="1:133">
      <c r="A10" s="12"/>
      <c r="B10" s="42">
        <v>519</v>
      </c>
      <c r="C10" s="19" t="s">
        <v>57</v>
      </c>
      <c r="D10" s="43">
        <v>610154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610154</v>
      </c>
      <c r="O10" s="44">
        <f t="shared" si="2"/>
        <v>802.83421052631581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SUM(D12:D14)</f>
        <v>1612550</v>
      </c>
      <c r="E11" s="29">
        <f t="shared" si="3"/>
        <v>9022</v>
      </c>
      <c r="F11" s="29">
        <f t="shared" si="3"/>
        <v>0</v>
      </c>
      <c r="G11" s="29">
        <f t="shared" si="3"/>
        <v>26200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1647772</v>
      </c>
      <c r="O11" s="41">
        <f t="shared" si="2"/>
        <v>2168.121052631579</v>
      </c>
      <c r="P11" s="10"/>
    </row>
    <row r="12" spans="1:133">
      <c r="A12" s="12"/>
      <c r="B12" s="42">
        <v>521</v>
      </c>
      <c r="C12" s="19" t="s">
        <v>26</v>
      </c>
      <c r="D12" s="43">
        <v>639973</v>
      </c>
      <c r="E12" s="43">
        <v>9022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648995</v>
      </c>
      <c r="O12" s="44">
        <f t="shared" si="2"/>
        <v>853.94078947368416</v>
      </c>
      <c r="P12" s="9"/>
    </row>
    <row r="13" spans="1:133">
      <c r="A13" s="12"/>
      <c r="B13" s="42">
        <v>522</v>
      </c>
      <c r="C13" s="19" t="s">
        <v>27</v>
      </c>
      <c r="D13" s="43">
        <v>550000</v>
      </c>
      <c r="E13" s="43">
        <v>0</v>
      </c>
      <c r="F13" s="43">
        <v>0</v>
      </c>
      <c r="G13" s="43">
        <v>26200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576200</v>
      </c>
      <c r="O13" s="44">
        <f t="shared" si="2"/>
        <v>758.15789473684208</v>
      </c>
      <c r="P13" s="9"/>
    </row>
    <row r="14" spans="1:133">
      <c r="A14" s="12"/>
      <c r="B14" s="42">
        <v>524</v>
      </c>
      <c r="C14" s="19" t="s">
        <v>28</v>
      </c>
      <c r="D14" s="43">
        <v>422577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422577</v>
      </c>
      <c r="O14" s="44">
        <f t="shared" si="2"/>
        <v>556.02236842105265</v>
      </c>
      <c r="P14" s="9"/>
    </row>
    <row r="15" spans="1:133" ht="15.75">
      <c r="A15" s="26" t="s">
        <v>30</v>
      </c>
      <c r="B15" s="27"/>
      <c r="C15" s="28"/>
      <c r="D15" s="29">
        <f t="shared" ref="D15:M15" si="4">SUM(D16:D18)</f>
        <v>303501</v>
      </c>
      <c r="E15" s="29">
        <f t="shared" si="4"/>
        <v>7684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1222441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1533626</v>
      </c>
      <c r="O15" s="41">
        <f t="shared" si="2"/>
        <v>2017.9289473684209</v>
      </c>
      <c r="P15" s="10"/>
    </row>
    <row r="16" spans="1:133">
      <c r="A16" s="12"/>
      <c r="B16" s="42">
        <v>535</v>
      </c>
      <c r="C16" s="19" t="s">
        <v>31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1159803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1159803</v>
      </c>
      <c r="O16" s="44">
        <f t="shared" si="2"/>
        <v>1526.0565789473685</v>
      </c>
      <c r="P16" s="9"/>
    </row>
    <row r="17" spans="1:119">
      <c r="A17" s="12"/>
      <c r="B17" s="42">
        <v>538</v>
      </c>
      <c r="C17" s="19" t="s">
        <v>68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62638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62638</v>
      </c>
      <c r="O17" s="44">
        <f t="shared" si="2"/>
        <v>82.418421052631572</v>
      </c>
      <c r="P17" s="9"/>
    </row>
    <row r="18" spans="1:119">
      <c r="A18" s="12"/>
      <c r="B18" s="42">
        <v>539</v>
      </c>
      <c r="C18" s="19" t="s">
        <v>33</v>
      </c>
      <c r="D18" s="43">
        <v>303501</v>
      </c>
      <c r="E18" s="43">
        <v>7684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311185</v>
      </c>
      <c r="O18" s="44">
        <f t="shared" si="2"/>
        <v>409.45394736842104</v>
      </c>
      <c r="P18" s="9"/>
    </row>
    <row r="19" spans="1:119" ht="15.75">
      <c r="A19" s="26" t="s">
        <v>34</v>
      </c>
      <c r="B19" s="27"/>
      <c r="C19" s="28"/>
      <c r="D19" s="29">
        <f t="shared" ref="D19:M19" si="5">SUM(D20:D20)</f>
        <v>5813</v>
      </c>
      <c r="E19" s="29">
        <f t="shared" si="5"/>
        <v>19391</v>
      </c>
      <c r="F19" s="29">
        <f t="shared" si="5"/>
        <v>0</v>
      </c>
      <c r="G19" s="29">
        <f t="shared" si="5"/>
        <v>26308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51512</v>
      </c>
      <c r="O19" s="41">
        <f t="shared" si="2"/>
        <v>67.778947368421058</v>
      </c>
      <c r="P19" s="10"/>
    </row>
    <row r="20" spans="1:119">
      <c r="A20" s="12"/>
      <c r="B20" s="42">
        <v>541</v>
      </c>
      <c r="C20" s="19" t="s">
        <v>58</v>
      </c>
      <c r="D20" s="43">
        <v>5813</v>
      </c>
      <c r="E20" s="43">
        <v>19391</v>
      </c>
      <c r="F20" s="43">
        <v>0</v>
      </c>
      <c r="G20" s="43">
        <v>26308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51512</v>
      </c>
      <c r="O20" s="44">
        <f t="shared" si="2"/>
        <v>67.778947368421058</v>
      </c>
      <c r="P20" s="9"/>
    </row>
    <row r="21" spans="1:119" ht="15.75">
      <c r="A21" s="26" t="s">
        <v>36</v>
      </c>
      <c r="B21" s="27"/>
      <c r="C21" s="28"/>
      <c r="D21" s="29">
        <f t="shared" ref="D21:M21" si="6">SUM(D22:D22)</f>
        <v>205615</v>
      </c>
      <c r="E21" s="29">
        <f t="shared" si="6"/>
        <v>3540</v>
      </c>
      <c r="F21" s="29">
        <f t="shared" si="6"/>
        <v>0</v>
      </c>
      <c r="G21" s="29">
        <f t="shared" si="6"/>
        <v>56105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265260</v>
      </c>
      <c r="O21" s="41">
        <f t="shared" si="2"/>
        <v>349.0263157894737</v>
      </c>
      <c r="P21" s="9"/>
    </row>
    <row r="22" spans="1:119">
      <c r="A22" s="12"/>
      <c r="B22" s="42">
        <v>572</v>
      </c>
      <c r="C22" s="19" t="s">
        <v>59</v>
      </c>
      <c r="D22" s="43">
        <v>205615</v>
      </c>
      <c r="E22" s="43">
        <v>3540</v>
      </c>
      <c r="F22" s="43">
        <v>0</v>
      </c>
      <c r="G22" s="43">
        <v>56105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265260</v>
      </c>
      <c r="O22" s="44">
        <f t="shared" si="2"/>
        <v>349.0263157894737</v>
      </c>
      <c r="P22" s="9"/>
    </row>
    <row r="23" spans="1:119" ht="15.75">
      <c r="A23" s="26" t="s">
        <v>61</v>
      </c>
      <c r="B23" s="27"/>
      <c r="C23" s="28"/>
      <c r="D23" s="29">
        <f t="shared" ref="D23:M23" si="7">SUM(D24:D24)</f>
        <v>0</v>
      </c>
      <c r="E23" s="29">
        <f t="shared" si="7"/>
        <v>213280</v>
      </c>
      <c r="F23" s="29">
        <f t="shared" si="7"/>
        <v>0</v>
      </c>
      <c r="G23" s="29">
        <f t="shared" si="7"/>
        <v>238856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452136</v>
      </c>
      <c r="O23" s="41">
        <f t="shared" si="2"/>
        <v>594.91578947368419</v>
      </c>
      <c r="P23" s="9"/>
    </row>
    <row r="24" spans="1:119" ht="15.75" thickBot="1">
      <c r="A24" s="12"/>
      <c r="B24" s="42">
        <v>581</v>
      </c>
      <c r="C24" s="19" t="s">
        <v>62</v>
      </c>
      <c r="D24" s="43">
        <v>0</v>
      </c>
      <c r="E24" s="43">
        <v>213280</v>
      </c>
      <c r="F24" s="43">
        <v>0</v>
      </c>
      <c r="G24" s="43">
        <v>238856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452136</v>
      </c>
      <c r="O24" s="44">
        <f t="shared" si="2"/>
        <v>594.91578947368419</v>
      </c>
      <c r="P24" s="9"/>
    </row>
    <row r="25" spans="1:119" ht="16.5" thickBot="1">
      <c r="A25" s="13" t="s">
        <v>10</v>
      </c>
      <c r="B25" s="21"/>
      <c r="C25" s="20"/>
      <c r="D25" s="14">
        <f>SUM(D5,D11,D15,D19,D21,D23)</f>
        <v>3633027</v>
      </c>
      <c r="E25" s="14">
        <f t="shared" ref="E25:M25" si="8">SUM(E5,E11,E15,E19,E21,E23)</f>
        <v>252917</v>
      </c>
      <c r="F25" s="14">
        <f t="shared" si="8"/>
        <v>0</v>
      </c>
      <c r="G25" s="14">
        <f t="shared" si="8"/>
        <v>347469</v>
      </c>
      <c r="H25" s="14">
        <f t="shared" si="8"/>
        <v>0</v>
      </c>
      <c r="I25" s="14">
        <f t="shared" si="8"/>
        <v>1222441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5455854</v>
      </c>
      <c r="O25" s="35">
        <f t="shared" si="2"/>
        <v>7178.7552631578947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79</v>
      </c>
      <c r="M27" s="157"/>
      <c r="N27" s="157"/>
      <c r="O27" s="39">
        <v>760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48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830446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830446</v>
      </c>
      <c r="O5" s="30">
        <f t="shared" ref="O5:O27" si="2">(N5/O$29)</f>
        <v>1095.5751978891822</v>
      </c>
      <c r="P5" s="6"/>
    </row>
    <row r="6" spans="1:133">
      <c r="A6" s="12"/>
      <c r="B6" s="42">
        <v>511</v>
      </c>
      <c r="C6" s="19" t="s">
        <v>19</v>
      </c>
      <c r="D6" s="43">
        <v>113935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113935</v>
      </c>
      <c r="O6" s="44">
        <f t="shared" si="2"/>
        <v>150.31002638522426</v>
      </c>
      <c r="P6" s="9"/>
    </row>
    <row r="7" spans="1:133">
      <c r="A7" s="12"/>
      <c r="B7" s="42">
        <v>513</v>
      </c>
      <c r="C7" s="19" t="s">
        <v>20</v>
      </c>
      <c r="D7" s="43">
        <v>591416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591416</v>
      </c>
      <c r="O7" s="44">
        <f t="shared" si="2"/>
        <v>780.23218997361482</v>
      </c>
      <c r="P7" s="9"/>
    </row>
    <row r="8" spans="1:133">
      <c r="A8" s="12"/>
      <c r="B8" s="42">
        <v>514</v>
      </c>
      <c r="C8" s="19" t="s">
        <v>21</v>
      </c>
      <c r="D8" s="43">
        <v>39687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39687</v>
      </c>
      <c r="O8" s="44">
        <f t="shared" si="2"/>
        <v>52.357519788918204</v>
      </c>
      <c r="P8" s="9"/>
    </row>
    <row r="9" spans="1:133">
      <c r="A9" s="12"/>
      <c r="B9" s="42">
        <v>516</v>
      </c>
      <c r="C9" s="19" t="s">
        <v>23</v>
      </c>
      <c r="D9" s="43">
        <v>3928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3928</v>
      </c>
      <c r="O9" s="44">
        <f t="shared" si="2"/>
        <v>5.1820580474934035</v>
      </c>
      <c r="P9" s="9"/>
    </row>
    <row r="10" spans="1:133">
      <c r="A10" s="12"/>
      <c r="B10" s="42">
        <v>519</v>
      </c>
      <c r="C10" s="19" t="s">
        <v>57</v>
      </c>
      <c r="D10" s="43">
        <v>81480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81480</v>
      </c>
      <c r="O10" s="44">
        <f t="shared" si="2"/>
        <v>107.4934036939314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SUM(D12:D16)</f>
        <v>2565445</v>
      </c>
      <c r="E11" s="29">
        <f t="shared" si="3"/>
        <v>32815</v>
      </c>
      <c r="F11" s="29">
        <f t="shared" si="3"/>
        <v>0</v>
      </c>
      <c r="G11" s="29">
        <f t="shared" si="3"/>
        <v>26200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2624460</v>
      </c>
      <c r="O11" s="41">
        <f t="shared" si="2"/>
        <v>3462.348284960422</v>
      </c>
      <c r="P11" s="10"/>
    </row>
    <row r="12" spans="1:133">
      <c r="A12" s="12"/>
      <c r="B12" s="42">
        <v>521</v>
      </c>
      <c r="C12" s="19" t="s">
        <v>26</v>
      </c>
      <c r="D12" s="43">
        <v>574337</v>
      </c>
      <c r="E12" s="43">
        <v>1421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575758</v>
      </c>
      <c r="O12" s="44">
        <f t="shared" si="2"/>
        <v>759.57519788918205</v>
      </c>
      <c r="P12" s="9"/>
    </row>
    <row r="13" spans="1:133">
      <c r="A13" s="12"/>
      <c r="B13" s="42">
        <v>522</v>
      </c>
      <c r="C13" s="19" t="s">
        <v>27</v>
      </c>
      <c r="D13" s="43">
        <v>0</v>
      </c>
      <c r="E13" s="43">
        <v>0</v>
      </c>
      <c r="F13" s="43">
        <v>0</v>
      </c>
      <c r="G13" s="43">
        <v>26200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26200</v>
      </c>
      <c r="O13" s="44">
        <f t="shared" si="2"/>
        <v>34.564643799472293</v>
      </c>
      <c r="P13" s="9"/>
    </row>
    <row r="14" spans="1:133">
      <c r="A14" s="12"/>
      <c r="B14" s="42">
        <v>524</v>
      </c>
      <c r="C14" s="19" t="s">
        <v>28</v>
      </c>
      <c r="D14" s="43">
        <v>268246</v>
      </c>
      <c r="E14" s="43">
        <v>31394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299640</v>
      </c>
      <c r="O14" s="44">
        <f t="shared" si="2"/>
        <v>395.30343007915565</v>
      </c>
      <c r="P14" s="9"/>
    </row>
    <row r="15" spans="1:133">
      <c r="A15" s="12"/>
      <c r="B15" s="42">
        <v>525</v>
      </c>
      <c r="C15" s="19" t="s">
        <v>73</v>
      </c>
      <c r="D15" s="43">
        <v>1172862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1172862</v>
      </c>
      <c r="O15" s="44">
        <f t="shared" si="2"/>
        <v>1547.311345646438</v>
      </c>
      <c r="P15" s="9"/>
    </row>
    <row r="16" spans="1:133">
      <c r="A16" s="12"/>
      <c r="B16" s="42">
        <v>526</v>
      </c>
      <c r="C16" s="19" t="s">
        <v>29</v>
      </c>
      <c r="D16" s="43">
        <v>550000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550000</v>
      </c>
      <c r="O16" s="44">
        <f t="shared" si="2"/>
        <v>725.59366754617417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SUM(D18:D20)</f>
        <v>183558</v>
      </c>
      <c r="E17" s="29">
        <f t="shared" si="4"/>
        <v>38665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1208381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1430604</v>
      </c>
      <c r="O17" s="41">
        <f t="shared" si="2"/>
        <v>1887.3403693931398</v>
      </c>
      <c r="P17" s="10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1160432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1160432</v>
      </c>
      <c r="O18" s="44">
        <f t="shared" si="2"/>
        <v>1530.9129287598944</v>
      </c>
      <c r="P18" s="9"/>
    </row>
    <row r="19" spans="1:119">
      <c r="A19" s="12"/>
      <c r="B19" s="42">
        <v>538</v>
      </c>
      <c r="C19" s="19" t="s">
        <v>68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47949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47949</v>
      </c>
      <c r="O19" s="44">
        <f t="shared" si="2"/>
        <v>63.257255936675463</v>
      </c>
      <c r="P19" s="9"/>
    </row>
    <row r="20" spans="1:119">
      <c r="A20" s="12"/>
      <c r="B20" s="42">
        <v>539</v>
      </c>
      <c r="C20" s="19" t="s">
        <v>33</v>
      </c>
      <c r="D20" s="43">
        <v>183558</v>
      </c>
      <c r="E20" s="43">
        <v>38665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222223</v>
      </c>
      <c r="O20" s="44">
        <f t="shared" si="2"/>
        <v>293.17018469656995</v>
      </c>
      <c r="P20" s="9"/>
    </row>
    <row r="21" spans="1:119" ht="15.75">
      <c r="A21" s="26" t="s">
        <v>34</v>
      </c>
      <c r="B21" s="27"/>
      <c r="C21" s="28"/>
      <c r="D21" s="29">
        <f t="shared" ref="D21:M21" si="5">SUM(D22:D22)</f>
        <v>20317</v>
      </c>
      <c r="E21" s="29">
        <f t="shared" si="5"/>
        <v>33637</v>
      </c>
      <c r="F21" s="29">
        <f t="shared" si="5"/>
        <v>0</v>
      </c>
      <c r="G21" s="29">
        <f t="shared" si="5"/>
        <v>23537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77491</v>
      </c>
      <c r="O21" s="41">
        <f t="shared" si="2"/>
        <v>102.23087071240106</v>
      </c>
      <c r="P21" s="10"/>
    </row>
    <row r="22" spans="1:119">
      <c r="A22" s="12"/>
      <c r="B22" s="42">
        <v>541</v>
      </c>
      <c r="C22" s="19" t="s">
        <v>58</v>
      </c>
      <c r="D22" s="43">
        <v>20317</v>
      </c>
      <c r="E22" s="43">
        <v>33637</v>
      </c>
      <c r="F22" s="43">
        <v>0</v>
      </c>
      <c r="G22" s="43">
        <v>23537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77491</v>
      </c>
      <c r="O22" s="44">
        <f t="shared" si="2"/>
        <v>102.23087071240106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SUM(D24:D24)</f>
        <v>80620</v>
      </c>
      <c r="E23" s="29">
        <f t="shared" si="6"/>
        <v>0</v>
      </c>
      <c r="F23" s="29">
        <f t="shared" si="6"/>
        <v>0</v>
      </c>
      <c r="G23" s="29">
        <f t="shared" si="6"/>
        <v>30191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110811</v>
      </c>
      <c r="O23" s="41">
        <f t="shared" si="2"/>
        <v>146.18865435356201</v>
      </c>
      <c r="P23" s="9"/>
    </row>
    <row r="24" spans="1:119">
      <c r="A24" s="12"/>
      <c r="B24" s="42">
        <v>572</v>
      </c>
      <c r="C24" s="19" t="s">
        <v>59</v>
      </c>
      <c r="D24" s="43">
        <v>80620</v>
      </c>
      <c r="E24" s="43">
        <v>0</v>
      </c>
      <c r="F24" s="43">
        <v>0</v>
      </c>
      <c r="G24" s="43">
        <v>30191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110811</v>
      </c>
      <c r="O24" s="44">
        <f t="shared" si="2"/>
        <v>146.18865435356201</v>
      </c>
      <c r="P24" s="9"/>
    </row>
    <row r="25" spans="1:119" ht="15.75">
      <c r="A25" s="26" t="s">
        <v>61</v>
      </c>
      <c r="B25" s="27"/>
      <c r="C25" s="28"/>
      <c r="D25" s="29">
        <f t="shared" ref="D25:M25" si="7">SUM(D26:D26)</f>
        <v>0</v>
      </c>
      <c r="E25" s="29">
        <f t="shared" si="7"/>
        <v>12115</v>
      </c>
      <c r="F25" s="29">
        <f t="shared" si="7"/>
        <v>0</v>
      </c>
      <c r="G25" s="29">
        <f t="shared" si="7"/>
        <v>182323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194438</v>
      </c>
      <c r="O25" s="41">
        <f t="shared" si="2"/>
        <v>256.5145118733509</v>
      </c>
      <c r="P25" s="9"/>
    </row>
    <row r="26" spans="1:119" ht="15.75" thickBot="1">
      <c r="A26" s="12"/>
      <c r="B26" s="42">
        <v>581</v>
      </c>
      <c r="C26" s="19" t="s">
        <v>62</v>
      </c>
      <c r="D26" s="43">
        <v>0</v>
      </c>
      <c r="E26" s="43">
        <v>12115</v>
      </c>
      <c r="F26" s="43">
        <v>0</v>
      </c>
      <c r="G26" s="43">
        <v>182323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194438</v>
      </c>
      <c r="O26" s="44">
        <f t="shared" si="2"/>
        <v>256.5145118733509</v>
      </c>
      <c r="P26" s="9"/>
    </row>
    <row r="27" spans="1:119" ht="16.5" thickBot="1">
      <c r="A27" s="13" t="s">
        <v>10</v>
      </c>
      <c r="B27" s="21"/>
      <c r="C27" s="20"/>
      <c r="D27" s="14">
        <f>SUM(D5,D11,D17,D21,D23,D25)</f>
        <v>3680386</v>
      </c>
      <c r="E27" s="14">
        <f t="shared" ref="E27:M27" si="8">SUM(E5,E11,E17,E21,E23,E25)</f>
        <v>117232</v>
      </c>
      <c r="F27" s="14">
        <f t="shared" si="8"/>
        <v>0</v>
      </c>
      <c r="G27" s="14">
        <f t="shared" si="8"/>
        <v>262251</v>
      </c>
      <c r="H27" s="14">
        <f t="shared" si="8"/>
        <v>0</v>
      </c>
      <c r="I27" s="14">
        <f t="shared" si="8"/>
        <v>1208381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5268250</v>
      </c>
      <c r="O27" s="35">
        <f t="shared" si="2"/>
        <v>6950.1978891820581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77</v>
      </c>
      <c r="M29" s="157"/>
      <c r="N29" s="157"/>
      <c r="O29" s="39">
        <v>758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48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584929</v>
      </c>
      <c r="E5" s="24">
        <f t="shared" si="0"/>
        <v>0</v>
      </c>
      <c r="F5" s="24">
        <f t="shared" si="0"/>
        <v>0</v>
      </c>
      <c r="G5" s="24">
        <f t="shared" si="0"/>
        <v>6234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591163</v>
      </c>
      <c r="O5" s="30">
        <f t="shared" ref="O5:O28" si="2">(N5/O$30)</f>
        <v>736.19302615193021</v>
      </c>
      <c r="P5" s="6"/>
    </row>
    <row r="6" spans="1:133">
      <c r="A6" s="12"/>
      <c r="B6" s="42">
        <v>511</v>
      </c>
      <c r="C6" s="19" t="s">
        <v>19</v>
      </c>
      <c r="D6" s="43">
        <v>92998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92998</v>
      </c>
      <c r="O6" s="44">
        <f t="shared" si="2"/>
        <v>115.81320049813201</v>
      </c>
      <c r="P6" s="9"/>
    </row>
    <row r="7" spans="1:133">
      <c r="A7" s="12"/>
      <c r="B7" s="42">
        <v>513</v>
      </c>
      <c r="C7" s="19" t="s">
        <v>20</v>
      </c>
      <c r="D7" s="43">
        <v>398887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398887</v>
      </c>
      <c r="O7" s="44">
        <f t="shared" si="2"/>
        <v>496.74595267745951</v>
      </c>
      <c r="P7" s="9"/>
    </row>
    <row r="8" spans="1:133">
      <c r="A8" s="12"/>
      <c r="B8" s="42">
        <v>514</v>
      </c>
      <c r="C8" s="19" t="s">
        <v>21</v>
      </c>
      <c r="D8" s="43">
        <v>30404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30404</v>
      </c>
      <c r="O8" s="44">
        <f t="shared" si="2"/>
        <v>37.863013698630134</v>
      </c>
      <c r="P8" s="9"/>
    </row>
    <row r="9" spans="1:133">
      <c r="A9" s="12"/>
      <c r="B9" s="42">
        <v>516</v>
      </c>
      <c r="C9" s="19" t="s">
        <v>23</v>
      </c>
      <c r="D9" s="43">
        <v>1870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1870</v>
      </c>
      <c r="O9" s="44">
        <f t="shared" si="2"/>
        <v>2.3287671232876712</v>
      </c>
      <c r="P9" s="9"/>
    </row>
    <row r="10" spans="1:133">
      <c r="A10" s="12"/>
      <c r="B10" s="42">
        <v>519</v>
      </c>
      <c r="C10" s="19" t="s">
        <v>57</v>
      </c>
      <c r="D10" s="43">
        <v>60770</v>
      </c>
      <c r="E10" s="43">
        <v>0</v>
      </c>
      <c r="F10" s="43">
        <v>0</v>
      </c>
      <c r="G10" s="43">
        <v>6234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67004</v>
      </c>
      <c r="O10" s="44">
        <f t="shared" si="2"/>
        <v>83.442092154420919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SUM(D12:D16)</f>
        <v>2131531</v>
      </c>
      <c r="E11" s="29">
        <f t="shared" si="3"/>
        <v>42355</v>
      </c>
      <c r="F11" s="29">
        <f t="shared" si="3"/>
        <v>0</v>
      </c>
      <c r="G11" s="29">
        <f t="shared" si="3"/>
        <v>26200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2200086</v>
      </c>
      <c r="O11" s="41">
        <f t="shared" si="2"/>
        <v>2739.8331257783311</v>
      </c>
      <c r="P11" s="10"/>
    </row>
    <row r="12" spans="1:133">
      <c r="A12" s="12"/>
      <c r="B12" s="42">
        <v>521</v>
      </c>
      <c r="C12" s="19" t="s">
        <v>26</v>
      </c>
      <c r="D12" s="43">
        <v>545735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545735</v>
      </c>
      <c r="O12" s="44">
        <f t="shared" si="2"/>
        <v>679.62017434620179</v>
      </c>
      <c r="P12" s="9"/>
    </row>
    <row r="13" spans="1:133">
      <c r="A13" s="12"/>
      <c r="B13" s="42">
        <v>522</v>
      </c>
      <c r="C13" s="19" t="s">
        <v>27</v>
      </c>
      <c r="D13" s="43">
        <v>2988</v>
      </c>
      <c r="E13" s="43">
        <v>0</v>
      </c>
      <c r="F13" s="43">
        <v>0</v>
      </c>
      <c r="G13" s="43">
        <v>1200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4188</v>
      </c>
      <c r="O13" s="44">
        <f t="shared" si="2"/>
        <v>5.2154420921544213</v>
      </c>
      <c r="P13" s="9"/>
    </row>
    <row r="14" spans="1:133">
      <c r="A14" s="12"/>
      <c r="B14" s="42">
        <v>524</v>
      </c>
      <c r="C14" s="19" t="s">
        <v>28</v>
      </c>
      <c r="D14" s="43">
        <v>221474</v>
      </c>
      <c r="E14" s="43">
        <v>35233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256707</v>
      </c>
      <c r="O14" s="44">
        <f t="shared" si="2"/>
        <v>319.6849315068493</v>
      </c>
      <c r="P14" s="9"/>
    </row>
    <row r="15" spans="1:133">
      <c r="A15" s="12"/>
      <c r="B15" s="42">
        <v>525</v>
      </c>
      <c r="C15" s="19" t="s">
        <v>73</v>
      </c>
      <c r="D15" s="43">
        <v>861334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861334</v>
      </c>
      <c r="O15" s="44">
        <f t="shared" si="2"/>
        <v>1072.6450809464509</v>
      </c>
      <c r="P15" s="9"/>
    </row>
    <row r="16" spans="1:133">
      <c r="A16" s="12"/>
      <c r="B16" s="42">
        <v>526</v>
      </c>
      <c r="C16" s="19" t="s">
        <v>29</v>
      </c>
      <c r="D16" s="43">
        <v>500000</v>
      </c>
      <c r="E16" s="43">
        <v>7122</v>
      </c>
      <c r="F16" s="43">
        <v>0</v>
      </c>
      <c r="G16" s="43">
        <v>25000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532122</v>
      </c>
      <c r="O16" s="44">
        <f t="shared" si="2"/>
        <v>662.66749688667494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SUM(D18:D20)</f>
        <v>171722</v>
      </c>
      <c r="E17" s="29">
        <f t="shared" si="4"/>
        <v>53141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1138204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1363067</v>
      </c>
      <c r="O17" s="41">
        <f t="shared" si="2"/>
        <v>1697.4682440846825</v>
      </c>
      <c r="P17" s="10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1101863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1101863</v>
      </c>
      <c r="O18" s="44">
        <f t="shared" si="2"/>
        <v>1372.1830635118306</v>
      </c>
      <c r="P18" s="9"/>
    </row>
    <row r="19" spans="1:119">
      <c r="A19" s="12"/>
      <c r="B19" s="42">
        <v>538</v>
      </c>
      <c r="C19" s="19" t="s">
        <v>68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36341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36341</v>
      </c>
      <c r="O19" s="44">
        <f t="shared" si="2"/>
        <v>45.256537982565376</v>
      </c>
      <c r="P19" s="9"/>
    </row>
    <row r="20" spans="1:119">
      <c r="A20" s="12"/>
      <c r="B20" s="42">
        <v>539</v>
      </c>
      <c r="C20" s="19" t="s">
        <v>33</v>
      </c>
      <c r="D20" s="43">
        <v>171722</v>
      </c>
      <c r="E20" s="43">
        <v>53141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224863</v>
      </c>
      <c r="O20" s="44">
        <f t="shared" si="2"/>
        <v>280.02864259028644</v>
      </c>
      <c r="P20" s="9"/>
    </row>
    <row r="21" spans="1:119" ht="15.75">
      <c r="A21" s="26" t="s">
        <v>34</v>
      </c>
      <c r="B21" s="27"/>
      <c r="C21" s="28"/>
      <c r="D21" s="29">
        <f t="shared" ref="D21:M21" si="5">SUM(D22:D22)</f>
        <v>37636</v>
      </c>
      <c r="E21" s="29">
        <f t="shared" si="5"/>
        <v>49696</v>
      </c>
      <c r="F21" s="29">
        <f t="shared" si="5"/>
        <v>0</v>
      </c>
      <c r="G21" s="29">
        <f t="shared" si="5"/>
        <v>45253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132585</v>
      </c>
      <c r="O21" s="41">
        <f t="shared" si="2"/>
        <v>165.11207970112079</v>
      </c>
      <c r="P21" s="10"/>
    </row>
    <row r="22" spans="1:119">
      <c r="A22" s="12"/>
      <c r="B22" s="42">
        <v>541</v>
      </c>
      <c r="C22" s="19" t="s">
        <v>58</v>
      </c>
      <c r="D22" s="43">
        <v>37636</v>
      </c>
      <c r="E22" s="43">
        <v>49696</v>
      </c>
      <c r="F22" s="43">
        <v>0</v>
      </c>
      <c r="G22" s="43">
        <v>45253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132585</v>
      </c>
      <c r="O22" s="44">
        <f t="shared" si="2"/>
        <v>165.11207970112079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SUM(D24:D24)</f>
        <v>180486</v>
      </c>
      <c r="E23" s="29">
        <f t="shared" si="6"/>
        <v>0</v>
      </c>
      <c r="F23" s="29">
        <f t="shared" si="6"/>
        <v>0</v>
      </c>
      <c r="G23" s="29">
        <f t="shared" si="6"/>
        <v>76038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256524</v>
      </c>
      <c r="O23" s="41">
        <f t="shared" si="2"/>
        <v>319.45703611457037</v>
      </c>
      <c r="P23" s="9"/>
    </row>
    <row r="24" spans="1:119">
      <c r="A24" s="12"/>
      <c r="B24" s="42">
        <v>572</v>
      </c>
      <c r="C24" s="19" t="s">
        <v>59</v>
      </c>
      <c r="D24" s="43">
        <v>180486</v>
      </c>
      <c r="E24" s="43">
        <v>0</v>
      </c>
      <c r="F24" s="43">
        <v>0</v>
      </c>
      <c r="G24" s="43">
        <v>76038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256524</v>
      </c>
      <c r="O24" s="44">
        <f t="shared" si="2"/>
        <v>319.45703611457037</v>
      </c>
      <c r="P24" s="9"/>
    </row>
    <row r="25" spans="1:119" ht="15.75">
      <c r="A25" s="26" t="s">
        <v>61</v>
      </c>
      <c r="B25" s="27"/>
      <c r="C25" s="28"/>
      <c r="D25" s="29">
        <f t="shared" ref="D25:M25" si="7">SUM(D26:D27)</f>
        <v>0</v>
      </c>
      <c r="E25" s="29">
        <f t="shared" si="7"/>
        <v>36785</v>
      </c>
      <c r="F25" s="29">
        <f t="shared" si="7"/>
        <v>0</v>
      </c>
      <c r="G25" s="29">
        <f t="shared" si="7"/>
        <v>85041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121826</v>
      </c>
      <c r="O25" s="41">
        <f t="shared" si="2"/>
        <v>151.71357409713573</v>
      </c>
      <c r="P25" s="9"/>
    </row>
    <row r="26" spans="1:119">
      <c r="A26" s="12"/>
      <c r="B26" s="42">
        <v>581</v>
      </c>
      <c r="C26" s="19" t="s">
        <v>62</v>
      </c>
      <c r="D26" s="43">
        <v>0</v>
      </c>
      <c r="E26" s="43">
        <v>29334</v>
      </c>
      <c r="F26" s="43">
        <v>0</v>
      </c>
      <c r="G26" s="43">
        <v>85041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114375</v>
      </c>
      <c r="O26" s="44">
        <f t="shared" si="2"/>
        <v>142.43462017434621</v>
      </c>
      <c r="P26" s="9"/>
    </row>
    <row r="27" spans="1:119" ht="15.75" thickBot="1">
      <c r="A27" s="12"/>
      <c r="B27" s="42">
        <v>590</v>
      </c>
      <c r="C27" s="19" t="s">
        <v>74</v>
      </c>
      <c r="D27" s="43">
        <v>0</v>
      </c>
      <c r="E27" s="43">
        <v>7451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7451</v>
      </c>
      <c r="O27" s="44">
        <f t="shared" si="2"/>
        <v>9.2789539227895386</v>
      </c>
      <c r="P27" s="9"/>
    </row>
    <row r="28" spans="1:119" ht="16.5" thickBot="1">
      <c r="A28" s="13" t="s">
        <v>10</v>
      </c>
      <c r="B28" s="21"/>
      <c r="C28" s="20"/>
      <c r="D28" s="14">
        <f>SUM(D5,D11,D17,D21,D23,D25)</f>
        <v>3106304</v>
      </c>
      <c r="E28" s="14">
        <f t="shared" ref="E28:M28" si="8">SUM(E5,E11,E17,E21,E23,E25)</f>
        <v>181977</v>
      </c>
      <c r="F28" s="14">
        <f t="shared" si="8"/>
        <v>0</v>
      </c>
      <c r="G28" s="14">
        <f t="shared" si="8"/>
        <v>238766</v>
      </c>
      <c r="H28" s="14">
        <f t="shared" si="8"/>
        <v>0</v>
      </c>
      <c r="I28" s="14">
        <f t="shared" si="8"/>
        <v>1138204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4665251</v>
      </c>
      <c r="O28" s="35">
        <f t="shared" si="2"/>
        <v>5809.7770859277707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57" t="s">
        <v>75</v>
      </c>
      <c r="M30" s="157"/>
      <c r="N30" s="157"/>
      <c r="O30" s="39">
        <v>803</v>
      </c>
    </row>
    <row r="31" spans="1:119">
      <c r="A31" s="158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6"/>
    </row>
    <row r="32" spans="1:119" ht="15.75" customHeight="1" thickBot="1">
      <c r="A32" s="159" t="s">
        <v>48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389886</v>
      </c>
      <c r="E5" s="24">
        <f t="shared" si="0"/>
        <v>0</v>
      </c>
      <c r="F5" s="24">
        <f t="shared" si="0"/>
        <v>0</v>
      </c>
      <c r="G5" s="24">
        <f t="shared" si="0"/>
        <v>35095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424981</v>
      </c>
      <c r="O5" s="30">
        <f t="shared" ref="O5:O26" si="2">(N5/O$28)</f>
        <v>535.91551071878939</v>
      </c>
      <c r="P5" s="6"/>
    </row>
    <row r="6" spans="1:133">
      <c r="A6" s="12"/>
      <c r="B6" s="42">
        <v>511</v>
      </c>
      <c r="C6" s="19" t="s">
        <v>19</v>
      </c>
      <c r="D6" s="43">
        <v>54711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54711</v>
      </c>
      <c r="O6" s="44">
        <f t="shared" si="2"/>
        <v>68.992433795712486</v>
      </c>
      <c r="P6" s="9"/>
    </row>
    <row r="7" spans="1:133">
      <c r="A7" s="12"/>
      <c r="B7" s="42">
        <v>513</v>
      </c>
      <c r="C7" s="19" t="s">
        <v>20</v>
      </c>
      <c r="D7" s="43">
        <v>249987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249987</v>
      </c>
      <c r="O7" s="44">
        <f t="shared" si="2"/>
        <v>315.2421185372005</v>
      </c>
      <c r="P7" s="9"/>
    </row>
    <row r="8" spans="1:133">
      <c r="A8" s="12"/>
      <c r="B8" s="42">
        <v>514</v>
      </c>
      <c r="C8" s="19" t="s">
        <v>21</v>
      </c>
      <c r="D8" s="43">
        <v>23710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23710</v>
      </c>
      <c r="O8" s="44">
        <f t="shared" si="2"/>
        <v>29.899117276166457</v>
      </c>
      <c r="P8" s="9"/>
    </row>
    <row r="9" spans="1:133">
      <c r="A9" s="12"/>
      <c r="B9" s="42">
        <v>516</v>
      </c>
      <c r="C9" s="19" t="s">
        <v>23</v>
      </c>
      <c r="D9" s="43">
        <v>2132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2132</v>
      </c>
      <c r="O9" s="44">
        <f t="shared" si="2"/>
        <v>2.6885245901639343</v>
      </c>
      <c r="P9" s="9"/>
    </row>
    <row r="10" spans="1:133">
      <c r="A10" s="12"/>
      <c r="B10" s="42">
        <v>519</v>
      </c>
      <c r="C10" s="19" t="s">
        <v>57</v>
      </c>
      <c r="D10" s="43">
        <v>59346</v>
      </c>
      <c r="E10" s="43">
        <v>0</v>
      </c>
      <c r="F10" s="43">
        <v>0</v>
      </c>
      <c r="G10" s="43">
        <v>35095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94441</v>
      </c>
      <c r="O10" s="44">
        <f t="shared" si="2"/>
        <v>119.09331651954602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SUM(D12:D14)</f>
        <v>1257312</v>
      </c>
      <c r="E11" s="29">
        <f t="shared" si="3"/>
        <v>34552</v>
      </c>
      <c r="F11" s="29">
        <f t="shared" si="3"/>
        <v>0</v>
      </c>
      <c r="G11" s="29">
        <f t="shared" si="3"/>
        <v>87348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1379212</v>
      </c>
      <c r="O11" s="41">
        <f t="shared" si="2"/>
        <v>1739.233291298865</v>
      </c>
      <c r="P11" s="10"/>
    </row>
    <row r="12" spans="1:133">
      <c r="A12" s="12"/>
      <c r="B12" s="42">
        <v>521</v>
      </c>
      <c r="C12" s="19" t="s">
        <v>26</v>
      </c>
      <c r="D12" s="43">
        <v>550547</v>
      </c>
      <c r="E12" s="43">
        <v>0</v>
      </c>
      <c r="F12" s="43">
        <v>0</v>
      </c>
      <c r="G12" s="43">
        <v>21618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572165</v>
      </c>
      <c r="O12" s="44">
        <f t="shared" si="2"/>
        <v>721.51954602774276</v>
      </c>
      <c r="P12" s="9"/>
    </row>
    <row r="13" spans="1:133">
      <c r="A13" s="12"/>
      <c r="B13" s="42">
        <v>524</v>
      </c>
      <c r="C13" s="19" t="s">
        <v>28</v>
      </c>
      <c r="D13" s="43">
        <v>206765</v>
      </c>
      <c r="E13" s="43">
        <v>34552</v>
      </c>
      <c r="F13" s="43">
        <v>0</v>
      </c>
      <c r="G13" s="43">
        <v>40730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282047</v>
      </c>
      <c r="O13" s="44">
        <f t="shared" si="2"/>
        <v>355.67087011349304</v>
      </c>
      <c r="P13" s="9"/>
    </row>
    <row r="14" spans="1:133">
      <c r="A14" s="12"/>
      <c r="B14" s="42">
        <v>526</v>
      </c>
      <c r="C14" s="19" t="s">
        <v>29</v>
      </c>
      <c r="D14" s="43">
        <v>500000</v>
      </c>
      <c r="E14" s="43">
        <v>0</v>
      </c>
      <c r="F14" s="43">
        <v>0</v>
      </c>
      <c r="G14" s="43">
        <v>25000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525000</v>
      </c>
      <c r="O14" s="44">
        <f t="shared" si="2"/>
        <v>662.04287515762928</v>
      </c>
      <c r="P14" s="9"/>
    </row>
    <row r="15" spans="1:133" ht="15.75">
      <c r="A15" s="26" t="s">
        <v>30</v>
      </c>
      <c r="B15" s="27"/>
      <c r="C15" s="28"/>
      <c r="D15" s="29">
        <f t="shared" ref="D15:M15" si="4">SUM(D16:D18)</f>
        <v>122947</v>
      </c>
      <c r="E15" s="29">
        <f t="shared" si="4"/>
        <v>40983</v>
      </c>
      <c r="F15" s="29">
        <f t="shared" si="4"/>
        <v>0</v>
      </c>
      <c r="G15" s="29">
        <f t="shared" si="4"/>
        <v>3680</v>
      </c>
      <c r="H15" s="29">
        <f t="shared" si="4"/>
        <v>0</v>
      </c>
      <c r="I15" s="29">
        <f t="shared" si="4"/>
        <v>1090399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1258009</v>
      </c>
      <c r="O15" s="41">
        <f t="shared" si="2"/>
        <v>1586.392181588903</v>
      </c>
      <c r="P15" s="10"/>
    </row>
    <row r="16" spans="1:133">
      <c r="A16" s="12"/>
      <c r="B16" s="42">
        <v>535</v>
      </c>
      <c r="C16" s="19" t="s">
        <v>31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1013756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1013756</v>
      </c>
      <c r="O16" s="44">
        <f t="shared" si="2"/>
        <v>1278.3808322824716</v>
      </c>
      <c r="P16" s="9"/>
    </row>
    <row r="17" spans="1:119">
      <c r="A17" s="12"/>
      <c r="B17" s="42">
        <v>538</v>
      </c>
      <c r="C17" s="19" t="s">
        <v>68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76643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76643</v>
      </c>
      <c r="O17" s="44">
        <f t="shared" si="2"/>
        <v>96.649432534678439</v>
      </c>
      <c r="P17" s="9"/>
    </row>
    <row r="18" spans="1:119">
      <c r="A18" s="12"/>
      <c r="B18" s="42">
        <v>539</v>
      </c>
      <c r="C18" s="19" t="s">
        <v>33</v>
      </c>
      <c r="D18" s="43">
        <v>122947</v>
      </c>
      <c r="E18" s="43">
        <v>40983</v>
      </c>
      <c r="F18" s="43">
        <v>0</v>
      </c>
      <c r="G18" s="43">
        <v>3680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167610</v>
      </c>
      <c r="O18" s="44">
        <f t="shared" si="2"/>
        <v>211.36191677175285</v>
      </c>
      <c r="P18" s="9"/>
    </row>
    <row r="19" spans="1:119" ht="15.75">
      <c r="A19" s="26" t="s">
        <v>34</v>
      </c>
      <c r="B19" s="27"/>
      <c r="C19" s="28"/>
      <c r="D19" s="29">
        <f t="shared" ref="D19:M19" si="5">SUM(D20:D20)</f>
        <v>25382</v>
      </c>
      <c r="E19" s="29">
        <f t="shared" si="5"/>
        <v>24710</v>
      </c>
      <c r="F19" s="29">
        <f t="shared" si="5"/>
        <v>0</v>
      </c>
      <c r="G19" s="29">
        <f t="shared" si="5"/>
        <v>89214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139306</v>
      </c>
      <c r="O19" s="41">
        <f t="shared" si="2"/>
        <v>175.66960907944514</v>
      </c>
      <c r="P19" s="10"/>
    </row>
    <row r="20" spans="1:119">
      <c r="A20" s="12"/>
      <c r="B20" s="42">
        <v>541</v>
      </c>
      <c r="C20" s="19" t="s">
        <v>58</v>
      </c>
      <c r="D20" s="43">
        <v>25382</v>
      </c>
      <c r="E20" s="43">
        <v>24710</v>
      </c>
      <c r="F20" s="43">
        <v>0</v>
      </c>
      <c r="G20" s="43">
        <v>89214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139306</v>
      </c>
      <c r="O20" s="44">
        <f t="shared" si="2"/>
        <v>175.66960907944514</v>
      </c>
      <c r="P20" s="9"/>
    </row>
    <row r="21" spans="1:119" ht="15.75">
      <c r="A21" s="26" t="s">
        <v>36</v>
      </c>
      <c r="B21" s="27"/>
      <c r="C21" s="28"/>
      <c r="D21" s="29">
        <f t="shared" ref="D21:M21" si="6">SUM(D22:D23)</f>
        <v>89138</v>
      </c>
      <c r="E21" s="29">
        <f t="shared" si="6"/>
        <v>0</v>
      </c>
      <c r="F21" s="29">
        <f t="shared" si="6"/>
        <v>0</v>
      </c>
      <c r="G21" s="29">
        <f t="shared" si="6"/>
        <v>151194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240332</v>
      </c>
      <c r="O21" s="41">
        <f t="shared" si="2"/>
        <v>303.06683480453972</v>
      </c>
      <c r="P21" s="9"/>
    </row>
    <row r="22" spans="1:119">
      <c r="A22" s="12"/>
      <c r="B22" s="42">
        <v>572</v>
      </c>
      <c r="C22" s="19" t="s">
        <v>59</v>
      </c>
      <c r="D22" s="43">
        <v>84678</v>
      </c>
      <c r="E22" s="43">
        <v>0</v>
      </c>
      <c r="F22" s="43">
        <v>0</v>
      </c>
      <c r="G22" s="43">
        <v>151194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235872</v>
      </c>
      <c r="O22" s="44">
        <f t="shared" si="2"/>
        <v>297.44262295081967</v>
      </c>
      <c r="P22" s="9"/>
    </row>
    <row r="23" spans="1:119">
      <c r="A23" s="12"/>
      <c r="B23" s="42">
        <v>575</v>
      </c>
      <c r="C23" s="19" t="s">
        <v>60</v>
      </c>
      <c r="D23" s="43">
        <v>4460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4460</v>
      </c>
      <c r="O23" s="44">
        <f t="shared" si="2"/>
        <v>5.6242118537200501</v>
      </c>
      <c r="P23" s="9"/>
    </row>
    <row r="24" spans="1:119" ht="15.75">
      <c r="A24" s="26" t="s">
        <v>61</v>
      </c>
      <c r="B24" s="27"/>
      <c r="C24" s="28"/>
      <c r="D24" s="29">
        <f t="shared" ref="D24:M24" si="7">SUM(D25:D25)</f>
        <v>60000</v>
      </c>
      <c r="E24" s="29">
        <f t="shared" si="7"/>
        <v>0</v>
      </c>
      <c r="F24" s="29">
        <f t="shared" si="7"/>
        <v>0</v>
      </c>
      <c r="G24" s="29">
        <f t="shared" si="7"/>
        <v>31020</v>
      </c>
      <c r="H24" s="29">
        <f t="shared" si="7"/>
        <v>0</v>
      </c>
      <c r="I24" s="29">
        <f t="shared" si="7"/>
        <v>9336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100356</v>
      </c>
      <c r="O24" s="41">
        <f t="shared" si="2"/>
        <v>126.55233291298865</v>
      </c>
      <c r="P24" s="9"/>
    </row>
    <row r="25" spans="1:119" ht="15.75" thickBot="1">
      <c r="A25" s="12"/>
      <c r="B25" s="42">
        <v>581</v>
      </c>
      <c r="C25" s="19" t="s">
        <v>62</v>
      </c>
      <c r="D25" s="43">
        <v>60000</v>
      </c>
      <c r="E25" s="43">
        <v>0</v>
      </c>
      <c r="F25" s="43">
        <v>0</v>
      </c>
      <c r="G25" s="43">
        <v>31020</v>
      </c>
      <c r="H25" s="43">
        <v>0</v>
      </c>
      <c r="I25" s="43">
        <v>9336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100356</v>
      </c>
      <c r="O25" s="44">
        <f t="shared" si="2"/>
        <v>126.55233291298865</v>
      </c>
      <c r="P25" s="9"/>
    </row>
    <row r="26" spans="1:119" ht="16.5" thickBot="1">
      <c r="A26" s="13" t="s">
        <v>10</v>
      </c>
      <c r="B26" s="21"/>
      <c r="C26" s="20"/>
      <c r="D26" s="14">
        <f>SUM(D5,D11,D15,D19,D21,D24)</f>
        <v>1944665</v>
      </c>
      <c r="E26" s="14">
        <f t="shared" ref="E26:M26" si="8">SUM(E5,E11,E15,E19,E21,E24)</f>
        <v>100245</v>
      </c>
      <c r="F26" s="14">
        <f t="shared" si="8"/>
        <v>0</v>
      </c>
      <c r="G26" s="14">
        <f t="shared" si="8"/>
        <v>397551</v>
      </c>
      <c r="H26" s="14">
        <f t="shared" si="8"/>
        <v>0</v>
      </c>
      <c r="I26" s="14">
        <f t="shared" si="8"/>
        <v>1099735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3542196</v>
      </c>
      <c r="O26" s="35">
        <f t="shared" si="2"/>
        <v>4466.8297604035306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71</v>
      </c>
      <c r="M28" s="157"/>
      <c r="N28" s="157"/>
      <c r="O28" s="39">
        <v>793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48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788359</v>
      </c>
      <c r="E5" s="24">
        <f t="shared" si="0"/>
        <v>0</v>
      </c>
      <c r="F5" s="24">
        <f t="shared" si="0"/>
        <v>0</v>
      </c>
      <c r="G5" s="24">
        <f t="shared" si="0"/>
        <v>74500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862859</v>
      </c>
      <c r="O5" s="30">
        <f t="shared" ref="O5:O27" si="2">(N5/O$29)</f>
        <v>1083.9937185929648</v>
      </c>
      <c r="P5" s="6"/>
    </row>
    <row r="6" spans="1:133">
      <c r="A6" s="12"/>
      <c r="B6" s="42">
        <v>511</v>
      </c>
      <c r="C6" s="19" t="s">
        <v>19</v>
      </c>
      <c r="D6" s="43">
        <v>49524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49524</v>
      </c>
      <c r="O6" s="44">
        <f t="shared" si="2"/>
        <v>62.21608040201005</v>
      </c>
      <c r="P6" s="9"/>
    </row>
    <row r="7" spans="1:133">
      <c r="A7" s="12"/>
      <c r="B7" s="42">
        <v>513</v>
      </c>
      <c r="C7" s="19" t="s">
        <v>20</v>
      </c>
      <c r="D7" s="43">
        <v>241333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241333</v>
      </c>
      <c r="O7" s="44">
        <f t="shared" si="2"/>
        <v>303.1821608040201</v>
      </c>
      <c r="P7" s="9"/>
    </row>
    <row r="8" spans="1:133">
      <c r="A8" s="12"/>
      <c r="B8" s="42">
        <v>514</v>
      </c>
      <c r="C8" s="19" t="s">
        <v>21</v>
      </c>
      <c r="D8" s="43">
        <v>34338</v>
      </c>
      <c r="E8" s="43">
        <v>0</v>
      </c>
      <c r="F8" s="43">
        <v>0</v>
      </c>
      <c r="G8" s="43">
        <v>3500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37838</v>
      </c>
      <c r="O8" s="44">
        <f t="shared" si="2"/>
        <v>47.535175879396988</v>
      </c>
      <c r="P8" s="9"/>
    </row>
    <row r="9" spans="1:133">
      <c r="A9" s="12"/>
      <c r="B9" s="42">
        <v>515</v>
      </c>
      <c r="C9" s="19" t="s">
        <v>22</v>
      </c>
      <c r="D9" s="43">
        <v>162405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162405</v>
      </c>
      <c r="O9" s="44">
        <f t="shared" si="2"/>
        <v>204.02638190954775</v>
      </c>
      <c r="P9" s="9"/>
    </row>
    <row r="10" spans="1:133">
      <c r="A10" s="12"/>
      <c r="B10" s="42">
        <v>516</v>
      </c>
      <c r="C10" s="19" t="s">
        <v>23</v>
      </c>
      <c r="D10" s="43">
        <v>3425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3425</v>
      </c>
      <c r="O10" s="44">
        <f t="shared" si="2"/>
        <v>4.3027638190954773</v>
      </c>
      <c r="P10" s="9"/>
    </row>
    <row r="11" spans="1:133">
      <c r="A11" s="12"/>
      <c r="B11" s="42">
        <v>519</v>
      </c>
      <c r="C11" s="19" t="s">
        <v>57</v>
      </c>
      <c r="D11" s="43">
        <v>297334</v>
      </c>
      <c r="E11" s="43">
        <v>0</v>
      </c>
      <c r="F11" s="43">
        <v>0</v>
      </c>
      <c r="G11" s="43">
        <v>71000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368334</v>
      </c>
      <c r="O11" s="44">
        <f t="shared" si="2"/>
        <v>462.73115577889445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1197984</v>
      </c>
      <c r="E12" s="29">
        <f t="shared" si="3"/>
        <v>31860</v>
      </c>
      <c r="F12" s="29">
        <f t="shared" si="3"/>
        <v>0</v>
      </c>
      <c r="G12" s="29">
        <f t="shared" si="3"/>
        <v>26200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1256044</v>
      </c>
      <c r="O12" s="41">
        <f t="shared" si="2"/>
        <v>1577.9447236180904</v>
      </c>
      <c r="P12" s="10"/>
    </row>
    <row r="13" spans="1:133">
      <c r="A13" s="12"/>
      <c r="B13" s="42">
        <v>521</v>
      </c>
      <c r="C13" s="19" t="s">
        <v>26</v>
      </c>
      <c r="D13" s="43">
        <v>514813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514813</v>
      </c>
      <c r="O13" s="44">
        <f t="shared" si="2"/>
        <v>646.75</v>
      </c>
      <c r="P13" s="9"/>
    </row>
    <row r="14" spans="1:133">
      <c r="A14" s="12"/>
      <c r="B14" s="42">
        <v>524</v>
      </c>
      <c r="C14" s="19" t="s">
        <v>28</v>
      </c>
      <c r="D14" s="43">
        <v>183171</v>
      </c>
      <c r="E14" s="43">
        <v>31860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215031</v>
      </c>
      <c r="O14" s="44">
        <f t="shared" si="2"/>
        <v>270.1394472361809</v>
      </c>
      <c r="P14" s="9"/>
    </row>
    <row r="15" spans="1:133">
      <c r="A15" s="12"/>
      <c r="B15" s="42">
        <v>526</v>
      </c>
      <c r="C15" s="19" t="s">
        <v>29</v>
      </c>
      <c r="D15" s="43">
        <v>500000</v>
      </c>
      <c r="E15" s="43">
        <v>0</v>
      </c>
      <c r="F15" s="43">
        <v>0</v>
      </c>
      <c r="G15" s="43">
        <v>26200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526200</v>
      </c>
      <c r="O15" s="44">
        <f t="shared" si="2"/>
        <v>661.05527638190949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SUM(D17:D19)</f>
        <v>100098</v>
      </c>
      <c r="E16" s="29">
        <f t="shared" si="4"/>
        <v>27391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987410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1114899</v>
      </c>
      <c r="O16" s="41">
        <f t="shared" si="2"/>
        <v>1400.6268844221106</v>
      </c>
      <c r="P16" s="10"/>
    </row>
    <row r="17" spans="1:119">
      <c r="A17" s="12"/>
      <c r="B17" s="42">
        <v>535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927482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927482</v>
      </c>
      <c r="O17" s="44">
        <f t="shared" si="2"/>
        <v>1165.178391959799</v>
      </c>
      <c r="P17" s="9"/>
    </row>
    <row r="18" spans="1:119">
      <c r="A18" s="12"/>
      <c r="B18" s="42">
        <v>538</v>
      </c>
      <c r="C18" s="19" t="s">
        <v>68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59928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59928</v>
      </c>
      <c r="O18" s="44">
        <f t="shared" si="2"/>
        <v>75.286432160804026</v>
      </c>
      <c r="P18" s="9"/>
    </row>
    <row r="19" spans="1:119">
      <c r="A19" s="12"/>
      <c r="B19" s="42">
        <v>539</v>
      </c>
      <c r="C19" s="19" t="s">
        <v>33</v>
      </c>
      <c r="D19" s="43">
        <v>100098</v>
      </c>
      <c r="E19" s="43">
        <v>27391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127489</v>
      </c>
      <c r="O19" s="44">
        <f t="shared" si="2"/>
        <v>160.16206030150755</v>
      </c>
      <c r="P19" s="9"/>
    </row>
    <row r="20" spans="1:119" ht="15.75">
      <c r="A20" s="26" t="s">
        <v>34</v>
      </c>
      <c r="B20" s="27"/>
      <c r="C20" s="28"/>
      <c r="D20" s="29">
        <f t="shared" ref="D20:M20" si="5">SUM(D21:D21)</f>
        <v>9082</v>
      </c>
      <c r="E20" s="29">
        <f t="shared" si="5"/>
        <v>23061</v>
      </c>
      <c r="F20" s="29">
        <f t="shared" si="5"/>
        <v>0</v>
      </c>
      <c r="G20" s="29">
        <f t="shared" si="5"/>
        <v>45711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77854</v>
      </c>
      <c r="O20" s="41">
        <f t="shared" si="2"/>
        <v>97.806532663316588</v>
      </c>
      <c r="P20" s="10"/>
    </row>
    <row r="21" spans="1:119">
      <c r="A21" s="12"/>
      <c r="B21" s="42">
        <v>541</v>
      </c>
      <c r="C21" s="19" t="s">
        <v>58</v>
      </c>
      <c r="D21" s="43">
        <v>9082</v>
      </c>
      <c r="E21" s="43">
        <v>23061</v>
      </c>
      <c r="F21" s="43">
        <v>0</v>
      </c>
      <c r="G21" s="43">
        <v>45711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77854</v>
      </c>
      <c r="O21" s="44">
        <f t="shared" si="2"/>
        <v>97.806532663316588</v>
      </c>
      <c r="P21" s="9"/>
    </row>
    <row r="22" spans="1:119" ht="15.75">
      <c r="A22" s="26" t="s">
        <v>36</v>
      </c>
      <c r="B22" s="27"/>
      <c r="C22" s="28"/>
      <c r="D22" s="29">
        <f t="shared" ref="D22:M22" si="6">SUM(D23:D24)</f>
        <v>87436</v>
      </c>
      <c r="E22" s="29">
        <f t="shared" si="6"/>
        <v>0</v>
      </c>
      <c r="F22" s="29">
        <f t="shared" si="6"/>
        <v>0</v>
      </c>
      <c r="G22" s="29">
        <f t="shared" si="6"/>
        <v>54311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141747</v>
      </c>
      <c r="O22" s="41">
        <f t="shared" si="2"/>
        <v>178.07412060301507</v>
      </c>
      <c r="P22" s="9"/>
    </row>
    <row r="23" spans="1:119">
      <c r="A23" s="12"/>
      <c r="B23" s="42">
        <v>572</v>
      </c>
      <c r="C23" s="19" t="s">
        <v>59</v>
      </c>
      <c r="D23" s="43">
        <v>81404</v>
      </c>
      <c r="E23" s="43">
        <v>0</v>
      </c>
      <c r="F23" s="43">
        <v>0</v>
      </c>
      <c r="G23" s="43">
        <v>54311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135715</v>
      </c>
      <c r="O23" s="44">
        <f t="shared" si="2"/>
        <v>170.4962311557789</v>
      </c>
      <c r="P23" s="9"/>
    </row>
    <row r="24" spans="1:119">
      <c r="A24" s="12"/>
      <c r="B24" s="42">
        <v>575</v>
      </c>
      <c r="C24" s="19" t="s">
        <v>60</v>
      </c>
      <c r="D24" s="43">
        <v>6032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6032</v>
      </c>
      <c r="O24" s="44">
        <f t="shared" si="2"/>
        <v>7.5778894472361813</v>
      </c>
      <c r="P24" s="9"/>
    </row>
    <row r="25" spans="1:119" ht="15.75">
      <c r="A25" s="26" t="s">
        <v>61</v>
      </c>
      <c r="B25" s="27"/>
      <c r="C25" s="28"/>
      <c r="D25" s="29">
        <f t="shared" ref="D25:M25" si="7">SUM(D26:D26)</f>
        <v>0</v>
      </c>
      <c r="E25" s="29">
        <f t="shared" si="7"/>
        <v>12306</v>
      </c>
      <c r="F25" s="29">
        <f t="shared" si="7"/>
        <v>0</v>
      </c>
      <c r="G25" s="29">
        <f t="shared" si="7"/>
        <v>241558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253864</v>
      </c>
      <c r="O25" s="41">
        <f t="shared" si="2"/>
        <v>318.9246231155779</v>
      </c>
      <c r="P25" s="9"/>
    </row>
    <row r="26" spans="1:119" ht="15.75" thickBot="1">
      <c r="A26" s="12"/>
      <c r="B26" s="42">
        <v>581</v>
      </c>
      <c r="C26" s="19" t="s">
        <v>62</v>
      </c>
      <c r="D26" s="43">
        <v>0</v>
      </c>
      <c r="E26" s="43">
        <v>12306</v>
      </c>
      <c r="F26" s="43">
        <v>0</v>
      </c>
      <c r="G26" s="43">
        <v>241558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253864</v>
      </c>
      <c r="O26" s="44">
        <f t="shared" si="2"/>
        <v>318.9246231155779</v>
      </c>
      <c r="P26" s="9"/>
    </row>
    <row r="27" spans="1:119" ht="16.5" thickBot="1">
      <c r="A27" s="13" t="s">
        <v>10</v>
      </c>
      <c r="B27" s="21"/>
      <c r="C27" s="20"/>
      <c r="D27" s="14">
        <f>SUM(D5,D12,D16,D20,D22,D25)</f>
        <v>2182959</v>
      </c>
      <c r="E27" s="14">
        <f t="shared" ref="E27:M27" si="8">SUM(E5,E12,E16,E20,E22,E25)</f>
        <v>94618</v>
      </c>
      <c r="F27" s="14">
        <f t="shared" si="8"/>
        <v>0</v>
      </c>
      <c r="G27" s="14">
        <f t="shared" si="8"/>
        <v>442280</v>
      </c>
      <c r="H27" s="14">
        <f t="shared" si="8"/>
        <v>0</v>
      </c>
      <c r="I27" s="14">
        <f t="shared" si="8"/>
        <v>987410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3707267</v>
      </c>
      <c r="O27" s="35">
        <f t="shared" si="2"/>
        <v>4657.3706030150752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69</v>
      </c>
      <c r="M29" s="157"/>
      <c r="N29" s="157"/>
      <c r="O29" s="39">
        <v>796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48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2024-10-24T15:46:15Z</cp:lastPrinted>
  <dcterms:created xsi:type="dcterms:W3CDTF">2000-08-31T21:26:31Z</dcterms:created>
  <dcterms:modified xsi:type="dcterms:W3CDTF">2024-10-24T15:46:47Z</dcterms:modified>
</cp:coreProperties>
</file>