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'2007'!$A$1:$O$31</definedName>
    <definedName name="_xlnm.Print_Area" localSheetId="15">'2008'!$A$1:$O$30</definedName>
    <definedName name="_xlnm.Print_Area" localSheetId="14">'2009'!$A$1:$O$31</definedName>
    <definedName name="_xlnm.Print_Area" localSheetId="13">'2010'!$A$1:$O$31</definedName>
    <definedName name="_xlnm.Print_Area" localSheetId="12">'2011'!$A$1:$O$31</definedName>
    <definedName name="_xlnm.Print_Area" localSheetId="11">'2012'!$A$1:$O$32</definedName>
    <definedName name="_xlnm.Print_Area" localSheetId="10">'2013'!$A$1:$O$31</definedName>
    <definedName name="_xlnm.Print_Area" localSheetId="9">'2014'!$A$1:$O$30</definedName>
    <definedName name="_xlnm.Print_Area" localSheetId="8">'2015'!$A$1:$O$32</definedName>
    <definedName name="_xlnm.Print_Area" localSheetId="7">'2016'!$A$1:$O$32</definedName>
    <definedName name="_xlnm.Print_Area" localSheetId="6">'2017'!$A$1:$O$32</definedName>
    <definedName name="_xlnm.Print_Area" localSheetId="5">'2018'!$A$1:$O$31</definedName>
    <definedName name="_xlnm.Print_Area" localSheetId="4">'2019'!$A$1:$O$33</definedName>
    <definedName name="_xlnm.Print_Area" localSheetId="3">'2020'!$A$1:$O$33</definedName>
    <definedName name="_xlnm.Print_Area" localSheetId="2">'2021'!$A$1:$P$32</definedName>
    <definedName name="_xlnm.Print_Area" localSheetId="1">'2022'!$A$1:$P$32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7" i="50" l="1"/>
  <c r="F27" i="50"/>
  <c r="G27" i="50"/>
  <c r="H27" i="50"/>
  <c r="I27" i="50"/>
  <c r="J27" i="50"/>
  <c r="K27" i="50"/>
  <c r="L27" i="50"/>
  <c r="M27" i="50"/>
  <c r="N27" i="50"/>
  <c r="D27" i="50"/>
  <c r="O26" i="50" l="1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5" i="50" l="1"/>
  <c r="P25" i="50" s="1"/>
  <c r="O21" i="50"/>
  <c r="P21" i="50" s="1"/>
  <c r="O19" i="50"/>
  <c r="P19" i="50" s="1"/>
  <c r="O12" i="50"/>
  <c r="P12" i="50" s="1"/>
  <c r="O16" i="50"/>
  <c r="P16" i="50" s="1"/>
  <c r="O5" i="50"/>
  <c r="P5" i="50" s="1"/>
  <c r="E28" i="49"/>
  <c r="F28" i="49"/>
  <c r="G28" i="49"/>
  <c r="H28" i="49"/>
  <c r="I28" i="49"/>
  <c r="J28" i="49"/>
  <c r="K28" i="49"/>
  <c r="L28" i="49"/>
  <c r="M28" i="49"/>
  <c r="N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7" i="50" l="1"/>
  <c r="P27" i="50" s="1"/>
  <c r="O26" i="49"/>
  <c r="P26" i="49" s="1"/>
  <c r="O22" i="49"/>
  <c r="P22" i="49" s="1"/>
  <c r="O20" i="49"/>
  <c r="P20" i="49" s="1"/>
  <c r="O17" i="49"/>
  <c r="P17" i="49" s="1"/>
  <c r="O13" i="49"/>
  <c r="P13" i="49" s="1"/>
  <c r="O5" i="49"/>
  <c r="P5" i="49" s="1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O26" i="48" s="1"/>
  <c r="P26" i="48" s="1"/>
  <c r="D26" i="48"/>
  <c r="O25" i="48"/>
  <c r="P25" i="48"/>
  <c r="O24" i="48"/>
  <c r="P24" i="48" s="1"/>
  <c r="O23" i="48"/>
  <c r="P23" i="48" s="1"/>
  <c r="O22" i="48"/>
  <c r="P22" i="48"/>
  <c r="N21" i="48"/>
  <c r="M21" i="48"/>
  <c r="L21" i="48"/>
  <c r="O21" i="48" s="1"/>
  <c r="P21" i="48" s="1"/>
  <c r="K21" i="48"/>
  <c r="J21" i="48"/>
  <c r="I21" i="48"/>
  <c r="H21" i="48"/>
  <c r="G21" i="48"/>
  <c r="F21" i="48"/>
  <c r="E21" i="48"/>
  <c r="D21" i="48"/>
  <c r="O20" i="48"/>
  <c r="P20" i="48"/>
  <c r="N19" i="48"/>
  <c r="M19" i="48"/>
  <c r="O19" i="48" s="1"/>
  <c r="P19" i="48" s="1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M28" i="48" s="1"/>
  <c r="L16" i="48"/>
  <c r="K16" i="48"/>
  <c r="J16" i="48"/>
  <c r="I16" i="48"/>
  <c r="H16" i="48"/>
  <c r="G16" i="48"/>
  <c r="F16" i="48"/>
  <c r="E16" i="48"/>
  <c r="D16" i="48"/>
  <c r="O16" i="48" s="1"/>
  <c r="P16" i="48" s="1"/>
  <c r="O15" i="48"/>
  <c r="P15" i="48" s="1"/>
  <c r="O14" i="48"/>
  <c r="P14" i="48" s="1"/>
  <c r="O13" i="48"/>
  <c r="P13" i="48"/>
  <c r="N12" i="48"/>
  <c r="M12" i="48"/>
  <c r="L12" i="48"/>
  <c r="L28" i="48" s="1"/>
  <c r="K12" i="48"/>
  <c r="J12" i="48"/>
  <c r="I12" i="48"/>
  <c r="O12" i="48" s="1"/>
  <c r="P12" i="48" s="1"/>
  <c r="H12" i="48"/>
  <c r="G12" i="48"/>
  <c r="F12" i="48"/>
  <c r="F28" i="48" s="1"/>
  <c r="E12" i="48"/>
  <c r="D12" i="48"/>
  <c r="O11" i="48"/>
  <c r="P11" i="48" s="1"/>
  <c r="O10" i="48"/>
  <c r="P10" i="48"/>
  <c r="O9" i="48"/>
  <c r="P9" i="48" s="1"/>
  <c r="O8" i="48"/>
  <c r="P8" i="48" s="1"/>
  <c r="O7" i="48"/>
  <c r="P7" i="48"/>
  <c r="O6" i="48"/>
  <c r="P6" i="48" s="1"/>
  <c r="N5" i="48"/>
  <c r="N28" i="48" s="1"/>
  <c r="M5" i="48"/>
  <c r="L5" i="48"/>
  <c r="K5" i="48"/>
  <c r="K28" i="48" s="1"/>
  <c r="J5" i="48"/>
  <c r="J28" i="48" s="1"/>
  <c r="I5" i="48"/>
  <c r="H5" i="48"/>
  <c r="H28" i="48" s="1"/>
  <c r="G5" i="48"/>
  <c r="G28" i="48" s="1"/>
  <c r="F5" i="48"/>
  <c r="E5" i="48"/>
  <c r="E28" i="48" s="1"/>
  <c r="D5" i="48"/>
  <c r="L29" i="46"/>
  <c r="N28" i="46"/>
  <c r="O28" i="46" s="1"/>
  <c r="M27" i="46"/>
  <c r="L27" i="46"/>
  <c r="K27" i="46"/>
  <c r="J27" i="46"/>
  <c r="I27" i="46"/>
  <c r="H27" i="46"/>
  <c r="G27" i="46"/>
  <c r="F27" i="46"/>
  <c r="N27" i="46" s="1"/>
  <c r="O27" i="46" s="1"/>
  <c r="E27" i="46"/>
  <c r="D27" i="46"/>
  <c r="N26" i="46"/>
  <c r="O26" i="46" s="1"/>
  <c r="N25" i="46"/>
  <c r="O25" i="46"/>
  <c r="N24" i="46"/>
  <c r="O24" i="46" s="1"/>
  <c r="M23" i="46"/>
  <c r="L23" i="46"/>
  <c r="K23" i="46"/>
  <c r="J23" i="46"/>
  <c r="N23" i="46" s="1"/>
  <c r="O23" i="46" s="1"/>
  <c r="I23" i="46"/>
  <c r="H23" i="46"/>
  <c r="G23" i="46"/>
  <c r="F23" i="46"/>
  <c r="E23" i="46"/>
  <c r="D23" i="46"/>
  <c r="N22" i="46"/>
  <c r="O22" i="46" s="1"/>
  <c r="M21" i="46"/>
  <c r="L21" i="46"/>
  <c r="K21" i="46"/>
  <c r="J21" i="46"/>
  <c r="N21" i="46" s="1"/>
  <c r="O21" i="46" s="1"/>
  <c r="I21" i="46"/>
  <c r="H21" i="46"/>
  <c r="G21" i="46"/>
  <c r="F21" i="46"/>
  <c r="E21" i="46"/>
  <c r="D21" i="46"/>
  <c r="N20" i="46"/>
  <c r="O20" i="46" s="1"/>
  <c r="N19" i="46"/>
  <c r="O19" i="46"/>
  <c r="N18" i="46"/>
  <c r="O18" i="46"/>
  <c r="M17" i="46"/>
  <c r="M29" i="46" s="1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N13" i="46" s="1"/>
  <c r="O13" i="46" s="1"/>
  <c r="E13" i="46"/>
  <c r="D13" i="46"/>
  <c r="N12" i="46"/>
  <c r="O12" i="46" s="1"/>
  <c r="N11" i="46"/>
  <c r="O11" i="46"/>
  <c r="N10" i="46"/>
  <c r="O10" i="46" s="1"/>
  <c r="N9" i="46"/>
  <c r="O9" i="46"/>
  <c r="N8" i="46"/>
  <c r="O8" i="46"/>
  <c r="N7" i="46"/>
  <c r="O7" i="46" s="1"/>
  <c r="N6" i="46"/>
  <c r="O6" i="46" s="1"/>
  <c r="M5" i="46"/>
  <c r="L5" i="46"/>
  <c r="K5" i="46"/>
  <c r="K29" i="46" s="1"/>
  <c r="J5" i="46"/>
  <c r="I5" i="46"/>
  <c r="I29" i="46" s="1"/>
  <c r="H5" i="46"/>
  <c r="H29" i="46" s="1"/>
  <c r="G5" i="46"/>
  <c r="G29" i="46" s="1"/>
  <c r="F5" i="46"/>
  <c r="N5" i="46" s="1"/>
  <c r="O5" i="46" s="1"/>
  <c r="E5" i="46"/>
  <c r="E29" i="46" s="1"/>
  <c r="D5" i="46"/>
  <c r="D29" i="46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/>
  <c r="N24" i="45"/>
  <c r="O24" i="45" s="1"/>
  <c r="M23" i="45"/>
  <c r="L23" i="45"/>
  <c r="K23" i="45"/>
  <c r="J23" i="45"/>
  <c r="I23" i="45"/>
  <c r="H23" i="45"/>
  <c r="G23" i="45"/>
  <c r="N23" i="45" s="1"/>
  <c r="O23" i="45" s="1"/>
  <c r="F23" i="45"/>
  <c r="E23" i="45"/>
  <c r="D23" i="45"/>
  <c r="N22" i="45"/>
  <c r="O22" i="45" s="1"/>
  <c r="M21" i="45"/>
  <c r="L21" i="45"/>
  <c r="K21" i="45"/>
  <c r="J21" i="45"/>
  <c r="I21" i="45"/>
  <c r="H21" i="45"/>
  <c r="G21" i="45"/>
  <c r="N21" i="45" s="1"/>
  <c r="O21" i="45" s="1"/>
  <c r="F21" i="45"/>
  <c r="E21" i="45"/>
  <c r="D21" i="45"/>
  <c r="N20" i="45"/>
  <c r="O20" i="45" s="1"/>
  <c r="N19" i="45"/>
  <c r="O19" i="45" s="1"/>
  <c r="N18" i="45"/>
  <c r="O18" i="45"/>
  <c r="M17" i="45"/>
  <c r="L17" i="45"/>
  <c r="K17" i="45"/>
  <c r="N17" i="45" s="1"/>
  <c r="O17" i="45" s="1"/>
  <c r="J17" i="45"/>
  <c r="I17" i="45"/>
  <c r="H17" i="45"/>
  <c r="H29" i="45" s="1"/>
  <c r="G17" i="45"/>
  <c r="F17" i="45"/>
  <c r="E17" i="45"/>
  <c r="E29" i="45" s="1"/>
  <c r="D17" i="45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/>
  <c r="N7" i="45"/>
  <c r="O7" i="45" s="1"/>
  <c r="N6" i="45"/>
  <c r="O6" i="45" s="1"/>
  <c r="M5" i="45"/>
  <c r="M29" i="45" s="1"/>
  <c r="L5" i="45"/>
  <c r="L29" i="45" s="1"/>
  <c r="K5" i="45"/>
  <c r="J5" i="45"/>
  <c r="J29" i="45" s="1"/>
  <c r="I5" i="45"/>
  <c r="I29" i="45" s="1"/>
  <c r="H5" i="45"/>
  <c r="G5" i="45"/>
  <c r="G29" i="45" s="1"/>
  <c r="F5" i="45"/>
  <c r="F29" i="45" s="1"/>
  <c r="E5" i="45"/>
  <c r="D5" i="45"/>
  <c r="E27" i="44"/>
  <c r="N26" i="44"/>
  <c r="O26" i="44" s="1"/>
  <c r="M25" i="44"/>
  <c r="N25" i="44" s="1"/>
  <c r="O25" i="44" s="1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M16" i="44"/>
  <c r="L16" i="44"/>
  <c r="L27" i="44" s="1"/>
  <c r="K16" i="44"/>
  <c r="J16" i="44"/>
  <c r="I16" i="44"/>
  <c r="H16" i="44"/>
  <c r="G16" i="44"/>
  <c r="N16" i="44" s="1"/>
  <c r="O16" i="44" s="1"/>
  <c r="F16" i="44"/>
  <c r="E16" i="44"/>
  <c r="D16" i="44"/>
  <c r="N15" i="44"/>
  <c r="O15" i="44" s="1"/>
  <c r="N14" i="44"/>
  <c r="O14" i="44" s="1"/>
  <c r="N13" i="44"/>
  <c r="O13" i="44"/>
  <c r="M12" i="44"/>
  <c r="L12" i="44"/>
  <c r="K12" i="44"/>
  <c r="K27" i="44" s="1"/>
  <c r="J12" i="44"/>
  <c r="I12" i="44"/>
  <c r="H12" i="44"/>
  <c r="H27" i="44" s="1"/>
  <c r="G12" i="44"/>
  <c r="F12" i="44"/>
  <c r="E12" i="44"/>
  <c r="D12" i="44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M27" i="44" s="1"/>
  <c r="L5" i="44"/>
  <c r="K5" i="44"/>
  <c r="J5" i="44"/>
  <c r="J27" i="44" s="1"/>
  <c r="I5" i="44"/>
  <c r="I27" i="44" s="1"/>
  <c r="H5" i="44"/>
  <c r="G5" i="44"/>
  <c r="G27" i="44" s="1"/>
  <c r="F5" i="44"/>
  <c r="F27" i="44" s="1"/>
  <c r="E5" i="44"/>
  <c r="D5" i="44"/>
  <c r="D27" i="44" s="1"/>
  <c r="K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D28" i="43" s="1"/>
  <c r="N25" i="43"/>
  <c r="O25" i="43" s="1"/>
  <c r="N24" i="43"/>
  <c r="O24" i="43" s="1"/>
  <c r="M23" i="43"/>
  <c r="L23" i="43"/>
  <c r="K23" i="43"/>
  <c r="J23" i="43"/>
  <c r="I23" i="43"/>
  <c r="N23" i="43" s="1"/>
  <c r="O23" i="43" s="1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N21" i="43" s="1"/>
  <c r="O21" i="43" s="1"/>
  <c r="H21" i="43"/>
  <c r="G21" i="43"/>
  <c r="F21" i="43"/>
  <c r="F28" i="43" s="1"/>
  <c r="E21" i="43"/>
  <c r="D21" i="43"/>
  <c r="N20" i="43"/>
  <c r="O20" i="43" s="1"/>
  <c r="N19" i="43"/>
  <c r="O19" i="43"/>
  <c r="N18" i="43"/>
  <c r="O18" i="43" s="1"/>
  <c r="N17" i="43"/>
  <c r="O17" i="43" s="1"/>
  <c r="M16" i="43"/>
  <c r="L16" i="43"/>
  <c r="L28" i="43" s="1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/>
  <c r="M5" i="43"/>
  <c r="M28" i="43" s="1"/>
  <c r="L5" i="43"/>
  <c r="K5" i="43"/>
  <c r="J5" i="43"/>
  <c r="J28" i="43" s="1"/>
  <c r="I5" i="43"/>
  <c r="I28" i="43" s="1"/>
  <c r="H5" i="43"/>
  <c r="H28" i="43" s="1"/>
  <c r="G5" i="43"/>
  <c r="G28" i="43" s="1"/>
  <c r="F5" i="43"/>
  <c r="E5" i="43"/>
  <c r="E28" i="43" s="1"/>
  <c r="D5" i="43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 s="1"/>
  <c r="N18" i="42"/>
  <c r="O18" i="42" s="1"/>
  <c r="M17" i="42"/>
  <c r="L17" i="42"/>
  <c r="K17" i="42"/>
  <c r="J17" i="42"/>
  <c r="I17" i="42"/>
  <c r="N17" i="42" s="1"/>
  <c r="O17" i="42" s="1"/>
  <c r="H17" i="42"/>
  <c r="G17" i="42"/>
  <c r="F17" i="42"/>
  <c r="F28" i="42" s="1"/>
  <c r="E17" i="42"/>
  <c r="D17" i="42"/>
  <c r="N16" i="42"/>
  <c r="O16" i="42" s="1"/>
  <c r="N15" i="42"/>
  <c r="O15" i="42"/>
  <c r="M14" i="42"/>
  <c r="L14" i="42"/>
  <c r="K14" i="42"/>
  <c r="N14" i="42" s="1"/>
  <c r="O14" i="42" s="1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N5" i="42" s="1"/>
  <c r="O5" i="42" s="1"/>
  <c r="L5" i="42"/>
  <c r="L28" i="42" s="1"/>
  <c r="K5" i="42"/>
  <c r="K28" i="42" s="1"/>
  <c r="J5" i="42"/>
  <c r="J28" i="42" s="1"/>
  <c r="I5" i="42"/>
  <c r="H5" i="42"/>
  <c r="H28" i="42" s="1"/>
  <c r="G5" i="42"/>
  <c r="G28" i="42" s="1"/>
  <c r="F5" i="42"/>
  <c r="E5" i="42"/>
  <c r="E28" i="42" s="1"/>
  <c r="D5" i="42"/>
  <c r="D28" i="42" s="1"/>
  <c r="G28" i="41"/>
  <c r="J28" i="41"/>
  <c r="N27" i="41"/>
  <c r="O27" i="41" s="1"/>
  <c r="M26" i="41"/>
  <c r="L26" i="41"/>
  <c r="K26" i="41"/>
  <c r="N26" i="41" s="1"/>
  <c r="O26" i="41" s="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N24" i="41" s="1"/>
  <c r="O24" i="41" s="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N22" i="41" s="1"/>
  <c r="O22" i="41" s="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N17" i="41" s="1"/>
  <c r="O17" i="41" s="1"/>
  <c r="D17" i="41"/>
  <c r="N16" i="41"/>
  <c r="O16" i="41"/>
  <c r="N15" i="41"/>
  <c r="O15" i="41" s="1"/>
  <c r="M14" i="41"/>
  <c r="M28" i="41" s="1"/>
  <c r="L14" i="41"/>
  <c r="K14" i="41"/>
  <c r="J14" i="41"/>
  <c r="I14" i="41"/>
  <c r="H14" i="41"/>
  <c r="G14" i="41"/>
  <c r="N14" i="41" s="1"/>
  <c r="O14" i="41" s="1"/>
  <c r="F14" i="41"/>
  <c r="E14" i="41"/>
  <c r="D14" i="41"/>
  <c r="D28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L28" i="41" s="1"/>
  <c r="K5" i="41"/>
  <c r="K28" i="41" s="1"/>
  <c r="J5" i="41"/>
  <c r="I5" i="41"/>
  <c r="I28" i="41" s="1"/>
  <c r="H5" i="41"/>
  <c r="H28" i="41" s="1"/>
  <c r="G5" i="41"/>
  <c r="F5" i="41"/>
  <c r="F28" i="41" s="1"/>
  <c r="E5" i="41"/>
  <c r="E28" i="41" s="1"/>
  <c r="D5" i="4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 s="1"/>
  <c r="M23" i="40"/>
  <c r="L23" i="40"/>
  <c r="K23" i="40"/>
  <c r="N23" i="40" s="1"/>
  <c r="O23" i="40" s="1"/>
  <c r="J23" i="40"/>
  <c r="I23" i="40"/>
  <c r="H23" i="40"/>
  <c r="G23" i="40"/>
  <c r="F23" i="40"/>
  <c r="E23" i="40"/>
  <c r="E27" i="40" s="1"/>
  <c r="D23" i="40"/>
  <c r="N22" i="40"/>
  <c r="O22" i="40" s="1"/>
  <c r="M21" i="40"/>
  <c r="L21" i="40"/>
  <c r="K21" i="40"/>
  <c r="J21" i="40"/>
  <c r="I21" i="40"/>
  <c r="H21" i="40"/>
  <c r="G21" i="40"/>
  <c r="F21" i="40"/>
  <c r="N21" i="40" s="1"/>
  <c r="O21" i="40" s="1"/>
  <c r="E21" i="40"/>
  <c r="D21" i="40"/>
  <c r="N20" i="40"/>
  <c r="O20" i="40"/>
  <c r="N19" i="40"/>
  <c r="O19" i="40" s="1"/>
  <c r="N18" i="40"/>
  <c r="O18" i="40" s="1"/>
  <c r="N17" i="40"/>
  <c r="O17" i="40"/>
  <c r="M16" i="40"/>
  <c r="L16" i="40"/>
  <c r="K16" i="40"/>
  <c r="J16" i="40"/>
  <c r="I16" i="40"/>
  <c r="I27" i="40" s="1"/>
  <c r="H16" i="40"/>
  <c r="G16" i="40"/>
  <c r="F16" i="40"/>
  <c r="E16" i="40"/>
  <c r="D16" i="40"/>
  <c r="N16" i="40" s="1"/>
  <c r="O16" i="40" s="1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27" i="40" s="1"/>
  <c r="L5" i="40"/>
  <c r="L27" i="40" s="1"/>
  <c r="K5" i="40"/>
  <c r="K27" i="40" s="1"/>
  <c r="J5" i="40"/>
  <c r="J27" i="40" s="1"/>
  <c r="I5" i="40"/>
  <c r="H5" i="40"/>
  <c r="H27" i="40" s="1"/>
  <c r="G5" i="40"/>
  <c r="G27" i="40"/>
  <c r="F5" i="40"/>
  <c r="E5" i="40"/>
  <c r="D5" i="40"/>
  <c r="N5" i="40" s="1"/>
  <c r="O5" i="40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/>
  <c r="N20" i="39"/>
  <c r="O20" i="39" s="1"/>
  <c r="N19" i="39"/>
  <c r="O19" i="39" s="1"/>
  <c r="N18" i="39"/>
  <c r="O18" i="39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 s="1"/>
  <c r="M14" i="39"/>
  <c r="L14" i="39"/>
  <c r="L26" i="39" s="1"/>
  <c r="K14" i="39"/>
  <c r="J14" i="39"/>
  <c r="I14" i="39"/>
  <c r="H14" i="39"/>
  <c r="G14" i="39"/>
  <c r="F14" i="39"/>
  <c r="E14" i="39"/>
  <c r="N14" i="39" s="1"/>
  <c r="O14" i="39" s="1"/>
  <c r="D14" i="39"/>
  <c r="N13" i="39"/>
  <c r="O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/>
  <c r="N6" i="39"/>
  <c r="O6" i="39" s="1"/>
  <c r="M5" i="39"/>
  <c r="M26" i="39" s="1"/>
  <c r="L5" i="39"/>
  <c r="K5" i="39"/>
  <c r="K26" i="39" s="1"/>
  <c r="J5" i="39"/>
  <c r="J26" i="39" s="1"/>
  <c r="I5" i="39"/>
  <c r="N5" i="39" s="1"/>
  <c r="O5" i="39" s="1"/>
  <c r="I26" i="39"/>
  <c r="H5" i="39"/>
  <c r="H26" i="39" s="1"/>
  <c r="G5" i="39"/>
  <c r="G26" i="39" s="1"/>
  <c r="F5" i="39"/>
  <c r="E5" i="39"/>
  <c r="E26" i="39" s="1"/>
  <c r="D5" i="39"/>
  <c r="N26" i="38"/>
  <c r="O26" i="38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N23" i="38" s="1"/>
  <c r="O23" i="38" s="1"/>
  <c r="E27" i="38"/>
  <c r="D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N19" i="38"/>
  <c r="O19" i="38" s="1"/>
  <c r="N18" i="38"/>
  <c r="O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N14" i="38"/>
  <c r="O14" i="38"/>
  <c r="M13" i="38"/>
  <c r="L13" i="38"/>
  <c r="K13" i="38"/>
  <c r="J13" i="38"/>
  <c r="I13" i="38"/>
  <c r="I27" i="38" s="1"/>
  <c r="H13" i="38"/>
  <c r="H27" i="38" s="1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M27" i="38" s="1"/>
  <c r="L5" i="38"/>
  <c r="L27" i="38"/>
  <c r="K5" i="38"/>
  <c r="K27" i="38" s="1"/>
  <c r="J5" i="38"/>
  <c r="J27" i="38"/>
  <c r="I5" i="38"/>
  <c r="H5" i="38"/>
  <c r="G5" i="38"/>
  <c r="G27" i="38" s="1"/>
  <c r="F5" i="38"/>
  <c r="E5" i="38"/>
  <c r="D5" i="38"/>
  <c r="D27" i="38" s="1"/>
  <c r="N27" i="38" s="1"/>
  <c r="O27" i="38" s="1"/>
  <c r="N5" i="38"/>
  <c r="O5" i="38" s="1"/>
  <c r="N25" i="37"/>
  <c r="O25" i="37" s="1"/>
  <c r="M24" i="37"/>
  <c r="L24" i="37"/>
  <c r="K24" i="37"/>
  <c r="J24" i="37"/>
  <c r="I24" i="37"/>
  <c r="H24" i="37"/>
  <c r="G24" i="37"/>
  <c r="F24" i="37"/>
  <c r="N24" i="37" s="1"/>
  <c r="O24" i="37" s="1"/>
  <c r="E24" i="37"/>
  <c r="D24" i="37"/>
  <c r="N23" i="37"/>
  <c r="O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N19" i="37" s="1"/>
  <c r="O19" i="37" s="1"/>
  <c r="D19" i="37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N15" i="37" s="1"/>
  <c r="O15" i="37" s="1"/>
  <c r="E15" i="37"/>
  <c r="D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N12" i="37" s="1"/>
  <c r="O12" i="37" s="1"/>
  <c r="D12" i="37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M26" i="37" s="1"/>
  <c r="L5" i="37"/>
  <c r="L26" i="37"/>
  <c r="K5" i="37"/>
  <c r="K26" i="37" s="1"/>
  <c r="J5" i="37"/>
  <c r="J26" i="37" s="1"/>
  <c r="I5" i="37"/>
  <c r="I26" i="37"/>
  <c r="H5" i="37"/>
  <c r="H26" i="37" s="1"/>
  <c r="G5" i="37"/>
  <c r="G26" i="37" s="1"/>
  <c r="F5" i="37"/>
  <c r="F26" i="37" s="1"/>
  <c r="E5" i="37"/>
  <c r="E26" i="37" s="1"/>
  <c r="D5" i="37"/>
  <c r="D26" i="37"/>
  <c r="N27" i="36"/>
  <c r="O27" i="36" s="1"/>
  <c r="M26" i="36"/>
  <c r="L26" i="36"/>
  <c r="K26" i="36"/>
  <c r="J26" i="36"/>
  <c r="I26" i="36"/>
  <c r="H26" i="36"/>
  <c r="G26" i="36"/>
  <c r="F26" i="36"/>
  <c r="E26" i="36"/>
  <c r="N26" i="36" s="1"/>
  <c r="O26" i="36" s="1"/>
  <c r="D26" i="36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N23" i="36" s="1"/>
  <c r="O23" i="36" s="1"/>
  <c r="D23" i="36"/>
  <c r="N22" i="36"/>
  <c r="O22" i="36"/>
  <c r="M21" i="36"/>
  <c r="L21" i="36"/>
  <c r="K21" i="36"/>
  <c r="J21" i="36"/>
  <c r="I21" i="36"/>
  <c r="H21" i="36"/>
  <c r="G21" i="36"/>
  <c r="F21" i="36"/>
  <c r="E21" i="36"/>
  <c r="E28" i="36" s="1"/>
  <c r="D21" i="36"/>
  <c r="D28" i="36" s="1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J28" i="36" s="1"/>
  <c r="I16" i="36"/>
  <c r="H16" i="36"/>
  <c r="G16" i="36"/>
  <c r="F16" i="36"/>
  <c r="E16" i="36"/>
  <c r="D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/>
  <c r="O13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M28" i="36" s="1"/>
  <c r="L5" i="36"/>
  <c r="L28" i="36" s="1"/>
  <c r="K5" i="36"/>
  <c r="K28" i="36" s="1"/>
  <c r="J5" i="36"/>
  <c r="I5" i="36"/>
  <c r="I28" i="36" s="1"/>
  <c r="H5" i="36"/>
  <c r="H28" i="36"/>
  <c r="G5" i="36"/>
  <c r="G28" i="36" s="1"/>
  <c r="F5" i="36"/>
  <c r="E5" i="36"/>
  <c r="D5" i="36"/>
  <c r="N5" i="36" s="1"/>
  <c r="O5" i="36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M23" i="35"/>
  <c r="M27" i="35" s="1"/>
  <c r="L23" i="35"/>
  <c r="K23" i="35"/>
  <c r="J23" i="35"/>
  <c r="I23" i="35"/>
  <c r="H23" i="35"/>
  <c r="G23" i="35"/>
  <c r="F23" i="35"/>
  <c r="N23" i="35" s="1"/>
  <c r="O23" i="35" s="1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/>
  <c r="O21" i="35" s="1"/>
  <c r="N20" i="35"/>
  <c r="O20" i="35"/>
  <c r="N19" i="35"/>
  <c r="O19" i="35" s="1"/>
  <c r="N18" i="35"/>
  <c r="O18" i="35" s="1"/>
  <c r="N17" i="35"/>
  <c r="O17" i="35" s="1"/>
  <c r="M16" i="35"/>
  <c r="L16" i="35"/>
  <c r="K16" i="35"/>
  <c r="N16" i="35" s="1"/>
  <c r="O16" i="35" s="1"/>
  <c r="J16" i="35"/>
  <c r="I16" i="35"/>
  <c r="H16" i="35"/>
  <c r="G16" i="35"/>
  <c r="F16" i="35"/>
  <c r="E16" i="35"/>
  <c r="D16" i="35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D27" i="35" s="1"/>
  <c r="N12" i="35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L27" i="35" s="1"/>
  <c r="K5" i="35"/>
  <c r="J5" i="35"/>
  <c r="J27" i="35"/>
  <c r="I5" i="35"/>
  <c r="I27" i="35" s="1"/>
  <c r="H5" i="35"/>
  <c r="G5" i="35"/>
  <c r="G27" i="35" s="1"/>
  <c r="F5" i="35"/>
  <c r="F27" i="35"/>
  <c r="E5" i="35"/>
  <c r="E27" i="35" s="1"/>
  <c r="D5" i="35"/>
  <c r="N5" i="35" s="1"/>
  <c r="O5" i="35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/>
  <c r="O25" i="34" s="1"/>
  <c r="N24" i="34"/>
  <c r="O24" i="34"/>
  <c r="M23" i="34"/>
  <c r="L23" i="34"/>
  <c r="K23" i="34"/>
  <c r="J23" i="34"/>
  <c r="I23" i="34"/>
  <c r="H23" i="34"/>
  <c r="G23" i="34"/>
  <c r="F23" i="34"/>
  <c r="E23" i="34"/>
  <c r="N23" i="34" s="1"/>
  <c r="O23" i="34" s="1"/>
  <c r="D23" i="34"/>
  <c r="N22" i="34"/>
  <c r="O22" i="34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N15" i="34" s="1"/>
  <c r="O15" i="34" s="1"/>
  <c r="D15" i="34"/>
  <c r="N14" i="34"/>
  <c r="O14" i="34"/>
  <c r="N13" i="34"/>
  <c r="O13" i="34" s="1"/>
  <c r="M12" i="34"/>
  <c r="L12" i="34"/>
  <c r="K12" i="34"/>
  <c r="J12" i="34"/>
  <c r="N12" i="34" s="1"/>
  <c r="O12" i="34" s="1"/>
  <c r="I12" i="34"/>
  <c r="H12" i="34"/>
  <c r="G12" i="34"/>
  <c r="F12" i="34"/>
  <c r="E12" i="34"/>
  <c r="E27" i="34" s="1"/>
  <c r="D12" i="34"/>
  <c r="N11" i="34"/>
  <c r="O11" i="34" s="1"/>
  <c r="N10" i="34"/>
  <c r="O10" i="34"/>
  <c r="N9" i="34"/>
  <c r="O9" i="34"/>
  <c r="N8" i="34"/>
  <c r="O8" i="34" s="1"/>
  <c r="N7" i="34"/>
  <c r="O7" i="34"/>
  <c r="N6" i="34"/>
  <c r="O6" i="34" s="1"/>
  <c r="M5" i="34"/>
  <c r="M27" i="34" s="1"/>
  <c r="L5" i="34"/>
  <c r="L27" i="34"/>
  <c r="K5" i="34"/>
  <c r="K27" i="34" s="1"/>
  <c r="J5" i="34"/>
  <c r="J27" i="34" s="1"/>
  <c r="I5" i="34"/>
  <c r="I27" i="34" s="1"/>
  <c r="H5" i="34"/>
  <c r="H27" i="34" s="1"/>
  <c r="G5" i="34"/>
  <c r="G27" i="34" s="1"/>
  <c r="F5" i="34"/>
  <c r="F27" i="34" s="1"/>
  <c r="E5" i="34"/>
  <c r="D5" i="34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23" i="33"/>
  <c r="E27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5" i="33"/>
  <c r="F15" i="33"/>
  <c r="G15" i="33"/>
  <c r="G27" i="33" s="1"/>
  <c r="H15" i="33"/>
  <c r="I15" i="33"/>
  <c r="I27" i="33"/>
  <c r="J15" i="33"/>
  <c r="K15" i="33"/>
  <c r="L15" i="33"/>
  <c r="M15" i="33"/>
  <c r="M27" i="33"/>
  <c r="E12" i="33"/>
  <c r="F12" i="33"/>
  <c r="G12" i="33"/>
  <c r="H12" i="33"/>
  <c r="I12" i="33"/>
  <c r="N12" i="33" s="1"/>
  <c r="O12" i="33" s="1"/>
  <c r="J12" i="33"/>
  <c r="K12" i="33"/>
  <c r="L12" i="33"/>
  <c r="M12" i="33"/>
  <c r="E5" i="33"/>
  <c r="N5" i="33" s="1"/>
  <c r="O5" i="33" s="1"/>
  <c r="F5" i="33"/>
  <c r="F27" i="33" s="1"/>
  <c r="G5" i="33"/>
  <c r="H5" i="33"/>
  <c r="H27" i="33" s="1"/>
  <c r="I5" i="33"/>
  <c r="J5" i="33"/>
  <c r="J27" i="33" s="1"/>
  <c r="K5" i="33"/>
  <c r="K27" i="33" s="1"/>
  <c r="L5" i="33"/>
  <c r="L27" i="33" s="1"/>
  <c r="M5" i="33"/>
  <c r="D23" i="33"/>
  <c r="N23" i="33" s="1"/>
  <c r="O23" i="33" s="1"/>
  <c r="D19" i="33"/>
  <c r="N19" i="33" s="1"/>
  <c r="O19" i="33" s="1"/>
  <c r="D15" i="33"/>
  <c r="D27" i="33" s="1"/>
  <c r="D12" i="33"/>
  <c r="D5" i="33"/>
  <c r="N26" i="33"/>
  <c r="O26" i="33" s="1"/>
  <c r="N24" i="33"/>
  <c r="O24" i="33"/>
  <c r="D21" i="33"/>
  <c r="N21" i="33" s="1"/>
  <c r="O21" i="33" s="1"/>
  <c r="N22" i="33"/>
  <c r="O22" i="33"/>
  <c r="N20" i="33"/>
  <c r="O20" i="33"/>
  <c r="N14" i="33"/>
  <c r="O14" i="33" s="1"/>
  <c r="N7" i="33"/>
  <c r="O7" i="33"/>
  <c r="N8" i="33"/>
  <c r="O8" i="33"/>
  <c r="N9" i="33"/>
  <c r="O9" i="33" s="1"/>
  <c r="N10" i="33"/>
  <c r="O10" i="33"/>
  <c r="N11" i="33"/>
  <c r="O11" i="33"/>
  <c r="N6" i="33"/>
  <c r="O6" i="33" s="1"/>
  <c r="N16" i="33"/>
  <c r="O16" i="33"/>
  <c r="N17" i="33"/>
  <c r="O17" i="33"/>
  <c r="N18" i="33"/>
  <c r="O18" i="33" s="1"/>
  <c r="N13" i="33"/>
  <c r="O13" i="33"/>
  <c r="H27" i="35"/>
  <c r="F26" i="39"/>
  <c r="F28" i="36"/>
  <c r="F27" i="38"/>
  <c r="F27" i="40"/>
  <c r="D26" i="39"/>
  <c r="D27" i="34"/>
  <c r="N24" i="42"/>
  <c r="O24" i="42"/>
  <c r="N22" i="42"/>
  <c r="O22" i="42"/>
  <c r="N26" i="42"/>
  <c r="O26" i="42" s="1"/>
  <c r="N26" i="43"/>
  <c r="O26" i="43" s="1"/>
  <c r="N16" i="43"/>
  <c r="O16" i="43"/>
  <c r="N19" i="44"/>
  <c r="O19" i="44" s="1"/>
  <c r="D29" i="45"/>
  <c r="N27" i="45"/>
  <c r="O27" i="45"/>
  <c r="N13" i="45"/>
  <c r="O13" i="45" s="1"/>
  <c r="N5" i="45"/>
  <c r="O5" i="45"/>
  <c r="N17" i="46"/>
  <c r="O17" i="46"/>
  <c r="O28" i="49" l="1"/>
  <c r="P28" i="49" s="1"/>
  <c r="N27" i="33"/>
  <c r="O27" i="33" s="1"/>
  <c r="N28" i="36"/>
  <c r="O28" i="36" s="1"/>
  <c r="N26" i="37"/>
  <c r="O26" i="37" s="1"/>
  <c r="N26" i="39"/>
  <c r="O26" i="39" s="1"/>
  <c r="N29" i="46"/>
  <c r="O29" i="46" s="1"/>
  <c r="N28" i="41"/>
  <c r="O28" i="41" s="1"/>
  <c r="N28" i="43"/>
  <c r="O28" i="43" s="1"/>
  <c r="N27" i="44"/>
  <c r="O27" i="44" s="1"/>
  <c r="N27" i="34"/>
  <c r="O27" i="34" s="1"/>
  <c r="O28" i="48"/>
  <c r="P28" i="48" s="1"/>
  <c r="N5" i="34"/>
  <c r="O5" i="34" s="1"/>
  <c r="N5" i="37"/>
  <c r="O5" i="37" s="1"/>
  <c r="N13" i="35"/>
  <c r="O13" i="35" s="1"/>
  <c r="N5" i="44"/>
  <c r="O5" i="44" s="1"/>
  <c r="M28" i="42"/>
  <c r="J29" i="46"/>
  <c r="N5" i="41"/>
  <c r="O5" i="41" s="1"/>
  <c r="K27" i="35"/>
  <c r="N27" i="35" s="1"/>
  <c r="O27" i="35" s="1"/>
  <c r="N21" i="36"/>
  <c r="O21" i="36" s="1"/>
  <c r="K29" i="45"/>
  <c r="N29" i="45" s="1"/>
  <c r="O29" i="45" s="1"/>
  <c r="N12" i="44"/>
  <c r="O12" i="44" s="1"/>
  <c r="N5" i="43"/>
  <c r="O5" i="43" s="1"/>
  <c r="N15" i="33"/>
  <c r="O15" i="33" s="1"/>
  <c r="D27" i="40"/>
  <c r="N27" i="40" s="1"/>
  <c r="O27" i="40" s="1"/>
  <c r="N16" i="36"/>
  <c r="O16" i="36" s="1"/>
  <c r="I28" i="42"/>
  <c r="N28" i="42" s="1"/>
  <c r="O28" i="42" s="1"/>
  <c r="F29" i="46"/>
  <c r="I28" i="48"/>
  <c r="O5" i="48"/>
  <c r="P5" i="48" s="1"/>
</calcChain>
</file>

<file path=xl/sharedStrings.xml><?xml version="1.0" encoding="utf-8"?>
<sst xmlns="http://schemas.openxmlformats.org/spreadsheetml/2006/main" count="742" uniqueCount="95">
  <si>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</si>
  <si>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</si>
  <si>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</si>
  <si>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</si>
  <si>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</si>
  <si>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</si>
  <si>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</si>
  <si>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</si>
  <si>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</si>
  <si>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</si>
  <si>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</si>
  <si>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</si>
  <si>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</si>
  <si>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</si>
  <si>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</si>
  <si>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</si>
  <si>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</si>
  <si>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</si>
  <si>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</si>
  <si>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</si>
  <si>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</si>
  <si>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</si>
  <si>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</si>
  <si>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</si>
  <si>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</si>
  <si>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Public Safety</t>
  </si>
  <si>
    <t>Law Enforcement</t>
  </si>
  <si>
    <t>Fire Control</t>
  </si>
  <si>
    <t>Physical Environment</t>
  </si>
  <si>
    <t>Garbage / Solid Waste Control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</si>
  <si>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</si>
  <si>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</si>
  <si>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</si>
  <si>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</si>
  <si>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</si>
  <si>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</si>
  <si>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</si>
  <si>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</si>
  <si>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</si>
  <si>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</si>
  <si>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</si>
  <si>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Key Biscayne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</si>
  <si>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</si>
  <si>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</si>
  <si>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</si>
  <si>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</si>
  <si>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Pension Benefits</t>
  </si>
  <si>
    <t>Sewer / Wastewater Services</t>
  </si>
  <si>
    <t>2011 Municipal Population:</t>
  </si>
  <si>
    <t>Local Fiscal Year Ended September 30, 2012</t>
  </si>
  <si>
    <t>Water-Sewer Combination Services</t>
  </si>
  <si>
    <t>Cultural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</si>
  <si>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</si>
  <si>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</si>
  <si>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</si>
  <si>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</si>
  <si>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</si>
  <si>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</si>
  <si>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</si>
  <si>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</si>
  <si>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</si>
  <si>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</si>
  <si>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</si>
  <si>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</si>
  <si>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</si>
  <si>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</si>
  <si>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</si>
  <si>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</si>
  <si>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Road / Street Facilities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</si>
  <si>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</si>
  <si>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</si>
  <si>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</si>
  <si>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</si>
  <si>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</si>
  <si>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</si>
  <si>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Protective Inspections</t>
  </si>
  <si>
    <t>Special Facilities</t>
  </si>
  <si>
    <t>2018 Municipal Population:</t>
  </si>
  <si>
    <t>Local Fiscal Year Ended September 30, 2019</t>
  </si>
  <si>
    <t>Other Culture / Recreation</t>
  </si>
  <si>
    <t>2019 Municipal Population:</t>
  </si>
  <si>
    <t>Local Fiscal Year Ended September 30, 2020</t>
  </si>
  <si>
    <t>2020 Municipal Population:</t>
  </si>
  <si>
    <t>Local Fiscal Year Ended September 30, 2021</t>
  </si>
  <si>
    <t>Special Events</t>
  </si>
  <si>
    <t>2021 Municipal Population:</t>
  </si>
  <si>
    <t>Per Capita Account</t>
  </si>
  <si>
    <t>Custodial</t>
  </si>
  <si>
    <t>Total Account</t>
  </si>
  <si>
    <t>Special Recreation Facilities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</si>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</sst>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SUM(D6:D11)</f>
        <v>6453616</v>
      </c>
      <c r="E5" s="26">
        <f>SUM(E6:E11)</f>
        <v>239418</v>
      </c>
      <c r="F5" s="26">
        <f>SUM(F6:F11)</f>
        <v>0</v>
      </c>
      <c r="G5" s="26">
        <f>SUM(G6:G11)</f>
        <v>52821</v>
      </c>
      <c r="H5" s="26">
        <f>SUM(H6:H11)</f>
        <v>0</v>
      </c>
      <c r="I5" s="26">
        <f>SUM(I6:I11)</f>
        <v>0</v>
      </c>
      <c r="J5" s="26">
        <f>SUM(J6:J11)</f>
        <v>0</v>
      </c>
      <c r="K5" s="26">
        <f>SUM(K6:K11)</f>
        <v>0</v>
      </c>
      <c r="L5" s="26">
        <f>SUM(L6:L11)</f>
        <v>0</v>
      </c>
      <c r="M5" s="26">
        <f>SUM(M6:M11)</f>
        <v>0</v>
      </c>
      <c r="N5" s="26">
        <f>SUM(N6:N11)</f>
        <v>0</v>
      </c>
      <c r="O5" s="27">
        <f>SUM(D5:N5)</f>
        <v>6745855</v>
      </c>
      <c r="P5" s="32">
        <f>(O5/P$29)</f>
        <v>457.31509728154026</v>
      </c>
      <c r="Q5" s="6"/>
    </row>
    <row r="6" spans="1:134">
      <c r="A6" s="12"/>
      <c r="B6" s="44">
        <v>511</v>
      </c>
      <c r="C6" s="20" t="s">
        <v>19</v>
      </c>
      <c r="D6" s="46">
        <v>38584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38584</v>
      </c>
      <c r="P6" s="47">
        <f>(O6/P$29)</f>
        <v>2.6156870720629111</v>
      </c>
      <c r="Q6" s="9"/>
    </row>
    <row r="7" spans="1:134">
      <c r="A7" s="12"/>
      <c r="B7" s="44">
        <v>512</v>
      </c>
      <c r="C7" s="20" t="s">
        <v>20</v>
      </c>
      <c r="D7" s="46">
        <v>447871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0">SUM(D7:N7)</f>
        <v>447871</v>
      </c>
      <c r="P7" s="47">
        <f>(O7/P$29)</f>
        <v>30.362077147312046</v>
      </c>
      <c r="Q7" s="9"/>
    </row>
    <row r="8" spans="1:134">
      <c r="A8" s="12"/>
      <c r="B8" s="44">
        <v>513</v>
      </c>
      <c r="C8" s="20" t="s">
        <v>21</v>
      </c>
      <c r="D8" s="46">
        <v>2934456</v>
      </c>
      <c r="E8" s="46">
        <v>0</v>
      </c>
      <c r="F8" s="46">
        <v>0</v>
      </c>
      <c r="G8" s="46">
        <v>29846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2964302</v>
      </c>
      <c r="P8" s="47">
        <f>(O8/P$29)</f>
        <v>200.95600298284862</v>
      </c>
      <c r="Q8" s="9"/>
    </row>
    <row r="9" spans="1:134">
      <c r="A9" s="12"/>
      <c r="B9" s="44">
        <v>514</v>
      </c>
      <c r="C9" s="20" t="s">
        <v>22</v>
      </c>
      <c r="D9" s="46">
        <v>388980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388980</v>
      </c>
      <c r="P9" s="47">
        <f>(O9/P$29)</f>
        <v>26.369737644905431</v>
      </c>
      <c r="Q9" s="9"/>
    </row>
    <row r="10" spans="1:134">
      <c r="A10" s="12"/>
      <c r="B10" s="44">
        <v>515</v>
      </c>
      <c r="C10" s="20" t="s">
        <v>23</v>
      </c>
      <c r="D10" s="46">
        <v>513826</v>
      </c>
      <c r="E10" s="46">
        <v>0</v>
      </c>
      <c r="F10" s="46">
        <v>0</v>
      </c>
      <c r="G10" s="46">
        <v>22975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536801</v>
      </c>
      <c r="P10" s="47">
        <f>(O10/P$29)</f>
        <v>36.390820961290757</v>
      </c>
      <c r="Q10" s="9"/>
    </row>
    <row r="11" spans="1:134">
      <c r="A11" s="12"/>
      <c r="B11" s="44">
        <v>517</v>
      </c>
      <c r="C11" s="20" t="s">
        <v>24</v>
      </c>
      <c r="D11" s="46">
        <v>2129899</v>
      </c>
      <c r="E11" s="46">
        <v>239418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2369317</v>
      </c>
      <c r="P11" s="47">
        <f>(O11/P$29)</f>
        <v>160.62077147312047</v>
      </c>
      <c r="Q11" s="9"/>
    </row>
    <row r="12" spans="1:134" ht="15.75">
      <c r="A12" s="28" t="s">
        <v>25</v>
      </c>
      <c r="B12" s="29"/>
      <c r="C12" s="30"/>
      <c r="D12" s="31">
        <f>SUM(D13:D15)</f>
        <v>17621672</v>
      </c>
      <c r="E12" s="31">
        <f>SUM(E13:E15)</f>
        <v>2004677</v>
      </c>
      <c r="F12" s="31">
        <f>SUM(F13:F15)</f>
        <v>0</v>
      </c>
      <c r="G12" s="31">
        <f>SUM(G13:G15)</f>
        <v>579168</v>
      </c>
      <c r="H12" s="31">
        <f>SUM(H13:H15)</f>
        <v>0</v>
      </c>
      <c r="I12" s="31">
        <f>SUM(I13:I15)</f>
        <v>0</v>
      </c>
      <c r="J12" s="31">
        <f>SUM(J13:J15)</f>
        <v>0</v>
      </c>
      <c r="K12" s="31">
        <f>SUM(K13:K15)</f>
        <v>0</v>
      </c>
      <c r="L12" s="31">
        <f>SUM(L13:L15)</f>
        <v>0</v>
      </c>
      <c r="M12" s="31">
        <f>SUM(M13:M15)</f>
        <v>0</v>
      </c>
      <c r="N12" s="31">
        <f>SUM(N13:N15)</f>
        <v>0</v>
      </c>
      <c r="O12" s="42">
        <f>SUM(D12:N12)</f>
        <v>20205517</v>
      </c>
      <c r="P12" s="43">
        <f>(O12/P$29)</f>
        <v>1369.7726933767203</v>
      </c>
      <c r="Q12" s="10"/>
    </row>
    <row r="13" spans="1:134">
      <c r="A13" s="12"/>
      <c r="B13" s="44">
        <v>521</v>
      </c>
      <c r="C13" s="20" t="s">
        <v>26</v>
      </c>
      <c r="D13" s="46">
        <v>8772520</v>
      </c>
      <c r="E13" s="46">
        <v>0</v>
      </c>
      <c r="F13" s="46">
        <v>0</v>
      </c>
      <c r="G13" s="46">
        <v>579168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9351688</v>
      </c>
      <c r="P13" s="47">
        <f>(O13/P$29)</f>
        <v>633.96976476171108</v>
      </c>
      <c r="Q13" s="9"/>
    </row>
    <row r="14" spans="1:134">
      <c r="A14" s="12"/>
      <c r="B14" s="44">
        <v>522</v>
      </c>
      <c r="C14" s="20" t="s">
        <v>27</v>
      </c>
      <c r="D14" s="46">
        <v>8849152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1">SUM(D14:N14)</f>
        <v>8849152</v>
      </c>
      <c r="P14" s="47">
        <f>(O14/P$29)</f>
        <v>599.90183716358217</v>
      </c>
      <c r="Q14" s="9"/>
    </row>
    <row r="15" spans="1:134">
      <c r="A15" s="12"/>
      <c r="B15" s="44">
        <v>524</v>
      </c>
      <c r="C15" s="20" t="s">
        <v>75</v>
      </c>
      <c r="D15" s="46">
        <v>0</v>
      </c>
      <c r="E15" s="46">
        <v>2004677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2004677</v>
      </c>
      <c r="P15" s="47">
        <f>(O15/P$29)</f>
        <v>135.90109145142702</v>
      </c>
      <c r="Q15" s="9"/>
    </row>
    <row r="16" spans="1:134" ht="15.75">
      <c r="A16" s="28" t="s">
        <v>28</v>
      </c>
      <c r="B16" s="29"/>
      <c r="C16" s="30"/>
      <c r="D16" s="31">
        <f>SUM(D17:D18)</f>
        <v>0</v>
      </c>
      <c r="E16" s="31">
        <f>SUM(E17:E18)</f>
        <v>0</v>
      </c>
      <c r="F16" s="31">
        <f>SUM(F17:F18)</f>
        <v>0</v>
      </c>
      <c r="G16" s="31">
        <f>SUM(G17:G18)</f>
        <v>92228</v>
      </c>
      <c r="H16" s="31">
        <f>SUM(H17:H18)</f>
        <v>0</v>
      </c>
      <c r="I16" s="31">
        <f>SUM(I17:I18)</f>
        <v>2297276</v>
      </c>
      <c r="J16" s="31">
        <f>SUM(J17:J18)</f>
        <v>0</v>
      </c>
      <c r="K16" s="31">
        <f>SUM(K17:K18)</f>
        <v>0</v>
      </c>
      <c r="L16" s="31">
        <f>SUM(L17:L18)</f>
        <v>0</v>
      </c>
      <c r="M16" s="31">
        <f>SUM(M17:M18)</f>
        <v>0</v>
      </c>
      <c r="N16" s="31">
        <f>SUM(N17:N18)</f>
        <v>0</v>
      </c>
      <c r="O16" s="42">
        <f>SUM(D16:N16)</f>
        <v>2389504</v>
      </c>
      <c r="P16" s="43">
        <f>(O16/P$29)</f>
        <v>161.98928886177208</v>
      </c>
      <c r="Q16" s="10"/>
    </row>
    <row r="17" spans="1:120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1036675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2">SUM(D17:N17)</f>
        <v>1036675</v>
      </c>
      <c r="P17" s="47">
        <f>(O17/P$29)</f>
        <v>70.278286217883533</v>
      </c>
      <c r="Q17" s="9"/>
    </row>
    <row r="18" spans="1:120">
      <c r="A18" s="12"/>
      <c r="B18" s="44">
        <v>538</v>
      </c>
      <c r="C18" s="20" t="s">
        <v>30</v>
      </c>
      <c r="D18" s="46">
        <v>0</v>
      </c>
      <c r="E18" s="46">
        <v>0</v>
      </c>
      <c r="F18" s="46">
        <v>0</v>
      </c>
      <c r="G18" s="46">
        <v>92228</v>
      </c>
      <c r="H18" s="46">
        <v>0</v>
      </c>
      <c r="I18" s="46">
        <v>1260601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1352829</v>
      </c>
      <c r="P18" s="47">
        <f>(O18/P$29)</f>
        <v>91.711002643888548</v>
      </c>
      <c r="Q18" s="9"/>
    </row>
    <row r="19" spans="1:120" ht="15.75">
      <c r="A19" s="28" t="s">
        <v>32</v>
      </c>
      <c r="B19" s="29"/>
      <c r="C19" s="30"/>
      <c r="D19" s="31">
        <f>SUM(D20:D20)</f>
        <v>4486304</v>
      </c>
      <c r="E19" s="31">
        <f>SUM(E20:E20)</f>
        <v>643822</v>
      </c>
      <c r="F19" s="31">
        <f>SUM(F20:F20)</f>
        <v>0</v>
      </c>
      <c r="G19" s="31">
        <f>SUM(G20:G20)</f>
        <v>1954073</v>
      </c>
      <c r="H19" s="31">
        <f>SUM(H20:H20)</f>
        <v>0</v>
      </c>
      <c r="I19" s="31">
        <f>SUM(I20:I20)</f>
        <v>0</v>
      </c>
      <c r="J19" s="31">
        <f>SUM(J20:J20)</f>
        <v>0</v>
      </c>
      <c r="K19" s="31">
        <f>SUM(K20:K20)</f>
        <v>0</v>
      </c>
      <c r="L19" s="31">
        <f>SUM(L20:L20)</f>
        <v>0</v>
      </c>
      <c r="M19" s="31">
        <f>SUM(M20:M20)</f>
        <v>0</v>
      </c>
      <c r="N19" s="31">
        <f>SUM(N20:N20)</f>
        <v>0</v>
      </c>
      <c r="O19" s="31">
        <f t="shared" si="2"/>
        <v>7084199</v>
      </c>
      <c r="P19" s="43">
        <f>(O19/P$29)</f>
        <v>480.25211850044064</v>
      </c>
      <c r="Q19" s="10"/>
    </row>
    <row r="20" spans="1:120">
      <c r="A20" s="12"/>
      <c r="B20" s="44">
        <v>541</v>
      </c>
      <c r="C20" s="20" t="s">
        <v>33</v>
      </c>
      <c r="D20" s="46">
        <v>4486304</v>
      </c>
      <c r="E20" s="46">
        <v>643822</v>
      </c>
      <c r="F20" s="46">
        <v>0</v>
      </c>
      <c r="G20" s="46">
        <v>1954073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7084199</v>
      </c>
      <c r="P20" s="47">
        <f>(O20/P$29)</f>
        <v>480.25211850044064</v>
      </c>
      <c r="Q20" s="9"/>
    </row>
    <row r="21" spans="1:120" ht="15.75">
      <c r="A21" s="28" t="s">
        <v>36</v>
      </c>
      <c r="B21" s="29"/>
      <c r="C21" s="30"/>
      <c r="D21" s="31">
        <f>SUM(D22:D24)</f>
        <v>5499421</v>
      </c>
      <c r="E21" s="31">
        <f>SUM(E22:E24)</f>
        <v>0</v>
      </c>
      <c r="F21" s="31">
        <f>SUM(F22:F24)</f>
        <v>0</v>
      </c>
      <c r="G21" s="31">
        <f>SUM(G22:G24)</f>
        <v>2054984</v>
      </c>
      <c r="H21" s="31">
        <f>SUM(H22:H24)</f>
        <v>0</v>
      </c>
      <c r="I21" s="31">
        <f>SUM(I22:I24)</f>
        <v>0</v>
      </c>
      <c r="J21" s="31">
        <f>SUM(J22:J24)</f>
        <v>0</v>
      </c>
      <c r="K21" s="31">
        <f>SUM(K22:K24)</f>
        <v>0</v>
      </c>
      <c r="L21" s="31">
        <f>SUM(L22:L24)</f>
        <v>0</v>
      </c>
      <c r="M21" s="31">
        <f>SUM(M22:M24)</f>
        <v>0</v>
      </c>
      <c r="N21" s="31">
        <f>SUM(N22:N24)</f>
        <v>0</v>
      </c>
      <c r="O21" s="31">
        <f>SUM(D21:N21)</f>
        <v>7554405</v>
      </c>
      <c r="P21" s="43">
        <f>(O21/P$29)</f>
        <v>512.12833028269267</v>
      </c>
      <c r="Q21" s="9"/>
    </row>
    <row r="22" spans="1:120">
      <c r="A22" s="12"/>
      <c r="B22" s="44">
        <v>572</v>
      </c>
      <c r="C22" s="20" t="s">
        <v>37</v>
      </c>
      <c r="D22" s="46">
        <v>1955376</v>
      </c>
      <c r="E22" s="46">
        <v>0</v>
      </c>
      <c r="F22" s="46">
        <v>0</v>
      </c>
      <c r="G22" s="46">
        <v>1461051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3416427</v>
      </c>
      <c r="P22" s="47">
        <f>(O22/P$29)</f>
        <v>231.60646735814521</v>
      </c>
      <c r="Q22" s="9"/>
    </row>
    <row r="23" spans="1:120">
      <c r="A23" s="12"/>
      <c r="B23" s="44">
        <v>573</v>
      </c>
      <c r="C23" s="20" t="s">
        <v>51</v>
      </c>
      <c r="D23" s="46">
        <v>2744425</v>
      </c>
      <c r="E23" s="46">
        <v>0</v>
      </c>
      <c r="F23" s="46">
        <v>0</v>
      </c>
      <c r="G23" s="46">
        <v>593933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3338358</v>
      </c>
      <c r="P23" s="47">
        <f>(O23/P$29)</f>
        <v>226.31401260931463</v>
      </c>
      <c r="Q23" s="9"/>
    </row>
    <row r="24" spans="1:120">
      <c r="A24" s="12"/>
      <c r="B24" s="44">
        <v>575</v>
      </c>
      <c r="C24" s="20" t="s">
        <v>89</v>
      </c>
      <c r="D24" s="46">
        <v>799620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799620</v>
      </c>
      <c r="P24" s="47">
        <f>(O24/P$29)</f>
        <v>54.207850315232868</v>
      </c>
      <c r="Q24" s="9"/>
    </row>
    <row r="25" spans="1:120" ht="15.75">
      <c r="A25" s="28" t="s">
        <v>39</v>
      </c>
      <c r="B25" s="29"/>
      <c r="C25" s="30"/>
      <c r="D25" s="31">
        <f>SUM(D26:D26)</f>
        <v>779600</v>
      </c>
      <c r="E25" s="31">
        <f>SUM(E26:E26)</f>
        <v>82342</v>
      </c>
      <c r="F25" s="31">
        <f>SUM(F26:F26)</f>
        <v>0</v>
      </c>
      <c r="G25" s="31">
        <f>SUM(G26:G26)</f>
        <v>0</v>
      </c>
      <c r="H25" s="31">
        <f>SUM(H26:H26)</f>
        <v>0</v>
      </c>
      <c r="I25" s="31">
        <f>SUM(I26:I26)</f>
        <v>250000</v>
      </c>
      <c r="J25" s="31">
        <f>SUM(J26:J26)</f>
        <v>0</v>
      </c>
      <c r="K25" s="31">
        <f>SUM(K26:K26)</f>
        <v>0</v>
      </c>
      <c r="L25" s="31">
        <f>SUM(L26:L26)</f>
        <v>0</v>
      </c>
      <c r="M25" s="31">
        <f>SUM(M26:M26)</f>
        <v>0</v>
      </c>
      <c r="N25" s="31">
        <f>SUM(N26:N26)</f>
        <v>0</v>
      </c>
      <c r="O25" s="31">
        <f>SUM(D25:N25)</f>
        <v>1111942</v>
      </c>
      <c r="P25" s="43">
        <f>(O25/P$29)</f>
        <v>75.380787743203854</v>
      </c>
      <c r="Q25" s="9"/>
    </row>
    <row r="26" spans="1:120" ht="15.75" thickBot="1">
      <c r="A26" s="12"/>
      <c r="B26" s="44">
        <v>581</v>
      </c>
      <c r="C26" s="20" t="s">
        <v>90</v>
      </c>
      <c r="D26" s="46">
        <v>779600</v>
      </c>
      <c r="E26" s="46">
        <v>82342</v>
      </c>
      <c r="F26" s="46">
        <v>0</v>
      </c>
      <c r="G26" s="46">
        <v>0</v>
      </c>
      <c r="H26" s="46">
        <v>0</v>
      </c>
      <c r="I26" s="46">
        <v>250000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1111942</v>
      </c>
      <c r="P26" s="47">
        <f>(O26/P$29)</f>
        <v>75.380787743203854</v>
      </c>
      <c r="Q26" s="9"/>
    </row>
    <row r="27" spans="1:120" ht="16.5" thickBot="1">
      <c r="A27" s="14" t="s">
        <v>10</v>
      </c>
      <c r="B27" s="23"/>
      <c r="C27" s="22"/>
      <c r="D27" s="15">
        <f>SUM(D5,D12,D16,D19,D21,D25)</f>
        <v>34840613</v>
      </c>
      <c r="E27" s="15">
        <f t="shared" ref="E27:N27" si="3">SUM(E5,E12,E16,E19,E21,E25)</f>
        <v>2970259</v>
      </c>
      <c r="F27" s="15">
        <f t="shared" si="3"/>
        <v>0</v>
      </c>
      <c r="G27" s="15">
        <f t="shared" si="3"/>
        <v>4733274</v>
      </c>
      <c r="H27" s="15">
        <f t="shared" si="3"/>
        <v>0</v>
      </c>
      <c r="I27" s="15">
        <f t="shared" si="3"/>
        <v>2547276</v>
      </c>
      <c r="J27" s="15">
        <f t="shared" si="3"/>
        <v>0</v>
      </c>
      <c r="K27" s="15">
        <f t="shared" si="3"/>
        <v>0</v>
      </c>
      <c r="L27" s="15">
        <f t="shared" si="3"/>
        <v>0</v>
      </c>
      <c r="M27" s="15">
        <f t="shared" si="3"/>
        <v>0</v>
      </c>
      <c r="N27" s="15">
        <f t="shared" si="3"/>
        <v>0</v>
      </c>
      <c r="O27" s="15">
        <f>SUM(D27:N27)</f>
        <v>45091422</v>
      </c>
      <c r="P27" s="37">
        <f>(O27/P$29)</f>
        <v>3056.8383160463695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9"/>
    </row>
    <row r="29" spans="1:120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93" t="s">
        <v>94</v>
      </c>
      <c r="N29" s="93"/>
      <c r="O29" s="93"/>
      <c r="P29" s="41">
        <v>14751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7129181</v>
      </c>
      <c r="E5" s="59">
        <f t="shared" si="0"/>
        <v>597911</v>
      </c>
      <c r="F5" s="59">
        <f t="shared" si="0"/>
        <v>0</v>
      </c>
      <c r="G5" s="59">
        <f t="shared" si="0"/>
        <v>6662181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633199</v>
      </c>
      <c r="L5" s="59">
        <f t="shared" si="0"/>
        <v>0</v>
      </c>
      <c r="M5" s="59">
        <f t="shared" si="0"/>
        <v>0</v>
      </c>
      <c r="N5" s="60">
        <f>SUM(D5:M5)</f>
        <v>15022472</v>
      </c>
      <c r="O5" s="61">
        <f t="shared" ref="O5:O26" si="1">(N5/O$28)</f>
        <v>1199.3989620758482</v>
      </c>
      <c r="P5" s="62"/>
    </row>
    <row r="6" spans="1:133">
      <c r="A6" s="64"/>
      <c r="B6" s="65">
        <v>511</v>
      </c>
      <c r="C6" s="66" t="s">
        <v>19</v>
      </c>
      <c r="D6" s="67">
        <v>147525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147525</v>
      </c>
      <c r="O6" s="68">
        <f t="shared" si="1"/>
        <v>11.778443113772456</v>
      </c>
      <c r="P6" s="69"/>
    </row>
    <row r="7" spans="1:133">
      <c r="A7" s="64"/>
      <c r="B7" s="65">
        <v>512</v>
      </c>
      <c r="C7" s="66" t="s">
        <v>20</v>
      </c>
      <c r="D7" s="67">
        <v>186350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186350</v>
      </c>
      <c r="O7" s="68">
        <f t="shared" si="1"/>
        <v>14.878243512974052</v>
      </c>
      <c r="P7" s="69"/>
    </row>
    <row r="8" spans="1:133">
      <c r="A8" s="64"/>
      <c r="B8" s="65">
        <v>513</v>
      </c>
      <c r="C8" s="66" t="s">
        <v>21</v>
      </c>
      <c r="D8" s="67">
        <v>1554433</v>
      </c>
      <c r="E8" s="67">
        <v>0</v>
      </c>
      <c r="F8" s="67">
        <v>0</v>
      </c>
      <c r="G8" s="67">
        <v>1691491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3245924</v>
      </c>
      <c r="O8" s="68">
        <f t="shared" si="1"/>
        <v>259.15560878243514</v>
      </c>
      <c r="P8" s="69"/>
    </row>
    <row r="9" spans="1:133">
      <c r="A9" s="64"/>
      <c r="B9" s="65">
        <v>514</v>
      </c>
      <c r="C9" s="66" t="s">
        <v>22</v>
      </c>
      <c r="D9" s="67">
        <v>573429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573429</v>
      </c>
      <c r="O9" s="68">
        <f t="shared" si="1"/>
        <v>45.782754491017961</v>
      </c>
      <c r="P9" s="69"/>
    </row>
    <row r="10" spans="1:133">
      <c r="A10" s="64"/>
      <c r="B10" s="65">
        <v>515</v>
      </c>
      <c r="C10" s="66" t="s">
        <v>23</v>
      </c>
      <c r="D10" s="67">
        <v>2068967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2068967</v>
      </c>
      <c r="O10" s="68">
        <f t="shared" si="1"/>
        <v>165.1869860279441</v>
      </c>
      <c r="P10" s="69"/>
    </row>
    <row r="11" spans="1:133">
      <c r="A11" s="64"/>
      <c r="B11" s="65">
        <v>517</v>
      </c>
      <c r="C11" s="66" t="s">
        <v>24</v>
      </c>
      <c r="D11" s="67">
        <v>2598477</v>
      </c>
      <c r="E11" s="67">
        <v>597911</v>
      </c>
      <c r="F11" s="67">
        <v>0</v>
      </c>
      <c r="G11" s="67">
        <v>395987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3592375</v>
      </c>
      <c r="O11" s="68">
        <f t="shared" si="1"/>
        <v>286.81636726546907</v>
      </c>
      <c r="P11" s="69"/>
    </row>
    <row r="12" spans="1:133">
      <c r="A12" s="64"/>
      <c r="B12" s="65">
        <v>518</v>
      </c>
      <c r="C12" s="66" t="s">
        <v>46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633199</v>
      </c>
      <c r="L12" s="67">
        <v>0</v>
      </c>
      <c r="M12" s="67">
        <v>0</v>
      </c>
      <c r="N12" s="67">
        <f t="shared" si="2"/>
        <v>633199</v>
      </c>
      <c r="O12" s="68">
        <f t="shared" si="1"/>
        <v>50.554810379241516</v>
      </c>
      <c r="P12" s="69"/>
    </row>
    <row r="13" spans="1:133">
      <c r="A13" s="64"/>
      <c r="B13" s="65">
        <v>519</v>
      </c>
      <c r="C13" s="66" t="s">
        <v>58</v>
      </c>
      <c r="D13" s="67">
        <v>0</v>
      </c>
      <c r="E13" s="67">
        <v>0</v>
      </c>
      <c r="F13" s="67">
        <v>0</v>
      </c>
      <c r="G13" s="67">
        <v>4574703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4574703</v>
      </c>
      <c r="O13" s="68">
        <f t="shared" si="1"/>
        <v>365.24574850299399</v>
      </c>
      <c r="P13" s="69"/>
    </row>
    <row r="14" spans="1:133" ht="15.75">
      <c r="A14" s="70" t="s">
        <v>25</v>
      </c>
      <c r="B14" s="71"/>
      <c r="C14" s="72"/>
      <c r="D14" s="73">
        <f t="shared" ref="D14:M14" si="3">SUM(D15:D16)</f>
        <v>13654151</v>
      </c>
      <c r="E14" s="73">
        <f t="shared" si="3"/>
        <v>0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6" si="4">SUM(D14:M14)</f>
        <v>13654151</v>
      </c>
      <c r="O14" s="75">
        <f t="shared" si="1"/>
        <v>1090.1517764471057</v>
      </c>
      <c r="P14" s="76"/>
    </row>
    <row r="15" spans="1:133">
      <c r="A15" s="64"/>
      <c r="B15" s="65">
        <v>521</v>
      </c>
      <c r="C15" s="66" t="s">
        <v>26</v>
      </c>
      <c r="D15" s="67">
        <v>6049412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6049412</v>
      </c>
      <c r="O15" s="68">
        <f t="shared" si="1"/>
        <v>482.98698602794411</v>
      </c>
      <c r="P15" s="69"/>
    </row>
    <row r="16" spans="1:133">
      <c r="A16" s="64"/>
      <c r="B16" s="65">
        <v>522</v>
      </c>
      <c r="C16" s="66" t="s">
        <v>27</v>
      </c>
      <c r="D16" s="67">
        <v>7604739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7604739</v>
      </c>
      <c r="O16" s="68">
        <f t="shared" si="1"/>
        <v>607.1647904191617</v>
      </c>
      <c r="P16" s="69"/>
    </row>
    <row r="17" spans="1:119" ht="15.75">
      <c r="A17" s="70" t="s">
        <v>28</v>
      </c>
      <c r="B17" s="71"/>
      <c r="C17" s="72"/>
      <c r="D17" s="73">
        <f t="shared" ref="D17:M17" si="5">SUM(D18:D21)</f>
        <v>1739743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2819500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4559243</v>
      </c>
      <c r="O17" s="75">
        <f t="shared" si="1"/>
        <v>364.01141716566866</v>
      </c>
      <c r="P17" s="76"/>
    </row>
    <row r="18" spans="1:119">
      <c r="A18" s="64"/>
      <c r="B18" s="65">
        <v>534</v>
      </c>
      <c r="C18" s="66" t="s">
        <v>59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583083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583083</v>
      </c>
      <c r="O18" s="68">
        <f t="shared" si="1"/>
        <v>46.553532934131738</v>
      </c>
      <c r="P18" s="69"/>
    </row>
    <row r="19" spans="1:119">
      <c r="A19" s="64"/>
      <c r="B19" s="65">
        <v>535</v>
      </c>
      <c r="C19" s="66" t="s">
        <v>47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1126907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1126907</v>
      </c>
      <c r="O19" s="68">
        <f t="shared" si="1"/>
        <v>89.972614770459089</v>
      </c>
      <c r="P19" s="69"/>
    </row>
    <row r="20" spans="1:119">
      <c r="A20" s="64"/>
      <c r="B20" s="65">
        <v>538</v>
      </c>
      <c r="C20" s="66" t="s">
        <v>60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1109510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1109510</v>
      </c>
      <c r="O20" s="68">
        <f t="shared" si="1"/>
        <v>88.583632734530937</v>
      </c>
      <c r="P20" s="69"/>
    </row>
    <row r="21" spans="1:119">
      <c r="A21" s="64"/>
      <c r="B21" s="65">
        <v>539</v>
      </c>
      <c r="C21" s="66" t="s">
        <v>31</v>
      </c>
      <c r="D21" s="67">
        <v>1739743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1739743</v>
      </c>
      <c r="O21" s="68">
        <f t="shared" si="1"/>
        <v>138.90163672654691</v>
      </c>
      <c r="P21" s="69"/>
    </row>
    <row r="22" spans="1:119" ht="15.75">
      <c r="A22" s="70" t="s">
        <v>36</v>
      </c>
      <c r="B22" s="71"/>
      <c r="C22" s="72"/>
      <c r="D22" s="73">
        <f t="shared" ref="D22:M22" si="6">SUM(D23:D23)</f>
        <v>4183166</v>
      </c>
      <c r="E22" s="73">
        <f t="shared" si="6"/>
        <v>0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4"/>
        <v>4183166</v>
      </c>
      <c r="O22" s="75">
        <f t="shared" si="1"/>
        <v>333.98530938123753</v>
      </c>
      <c r="P22" s="69"/>
    </row>
    <row r="23" spans="1:119">
      <c r="A23" s="64"/>
      <c r="B23" s="65">
        <v>572</v>
      </c>
      <c r="C23" s="66" t="s">
        <v>61</v>
      </c>
      <c r="D23" s="67">
        <v>4183166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4183166</v>
      </c>
      <c r="O23" s="68">
        <f t="shared" si="1"/>
        <v>333.98530938123753</v>
      </c>
      <c r="P23" s="69"/>
    </row>
    <row r="24" spans="1:119" ht="15.75">
      <c r="A24" s="70" t="s">
        <v>62</v>
      </c>
      <c r="B24" s="71"/>
      <c r="C24" s="72"/>
      <c r="D24" s="73">
        <f t="shared" ref="D24:M24" si="7">SUM(D25:D25)</f>
        <v>969407</v>
      </c>
      <c r="E24" s="73">
        <f t="shared" si="7"/>
        <v>0</v>
      </c>
      <c r="F24" s="73">
        <f t="shared" si="7"/>
        <v>0</v>
      </c>
      <c r="G24" s="73">
        <f t="shared" si="7"/>
        <v>191820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4"/>
        <v>1161227</v>
      </c>
      <c r="O24" s="75">
        <f t="shared" si="1"/>
        <v>92.712734530938121</v>
      </c>
      <c r="P24" s="69"/>
    </row>
    <row r="25" spans="1:119" ht="15.75" thickBot="1">
      <c r="A25" s="64"/>
      <c r="B25" s="65">
        <v>581</v>
      </c>
      <c r="C25" s="66" t="s">
        <v>63</v>
      </c>
      <c r="D25" s="67">
        <v>969407</v>
      </c>
      <c r="E25" s="67">
        <v>0</v>
      </c>
      <c r="F25" s="67">
        <v>0</v>
      </c>
      <c r="G25" s="67">
        <v>191820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1161227</v>
      </c>
      <c r="O25" s="68">
        <f t="shared" si="1"/>
        <v>92.712734530938121</v>
      </c>
      <c r="P25" s="69"/>
    </row>
    <row r="26" spans="1:119" ht="16.5" thickBot="1">
      <c r="A26" s="77" t="s">
        <v>10</v>
      </c>
      <c r="B26" s="78"/>
      <c r="C26" s="79"/>
      <c r="D26" s="80">
        <f>SUM(D5,D14,D17,D22,D24)</f>
        <v>27675648</v>
      </c>
      <c r="E26" s="80">
        <f t="shared" ref="E26:M26" si="8">SUM(E5,E14,E17,E22,E24)</f>
        <v>597911</v>
      </c>
      <c r="F26" s="80">
        <f t="shared" si="8"/>
        <v>0</v>
      </c>
      <c r="G26" s="80">
        <f t="shared" si="8"/>
        <v>6854001</v>
      </c>
      <c r="H26" s="80">
        <f t="shared" si="8"/>
        <v>0</v>
      </c>
      <c r="I26" s="80">
        <f t="shared" si="8"/>
        <v>2819500</v>
      </c>
      <c r="J26" s="80">
        <f t="shared" si="8"/>
        <v>0</v>
      </c>
      <c r="K26" s="80">
        <f t="shared" si="8"/>
        <v>633199</v>
      </c>
      <c r="L26" s="80">
        <f t="shared" si="8"/>
        <v>0</v>
      </c>
      <c r="M26" s="80">
        <f t="shared" si="8"/>
        <v>0</v>
      </c>
      <c r="N26" s="80">
        <f t="shared" si="4"/>
        <v>38580259</v>
      </c>
      <c r="O26" s="81">
        <f t="shared" si="1"/>
        <v>3080.2601996007984</v>
      </c>
      <c r="P26" s="62"/>
      <c r="Q26" s="8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</row>
    <row r="27" spans="1:119">
      <c r="A27" s="84"/>
      <c r="B27" s="85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</row>
    <row r="28" spans="1:119">
      <c r="A28" s="88"/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117" t="s">
        <v>64</v>
      </c>
      <c r="M28" s="117"/>
      <c r="N28" s="117"/>
      <c r="O28" s="91">
        <v>12525</v>
      </c>
    </row>
    <row r="29" spans="1:119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  <row r="30" spans="1:119" ht="15.75" customHeight="1" thickBot="1">
      <c r="A30" s="121" t="s">
        <v>44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6876513</v>
      </c>
      <c r="E5" s="26">
        <f t="shared" si="0"/>
        <v>0</v>
      </c>
      <c r="F5" s="26">
        <f t="shared" si="0"/>
        <v>597910</v>
      </c>
      <c r="G5" s="26">
        <f t="shared" si="0"/>
        <v>6090458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393053</v>
      </c>
      <c r="L5" s="26">
        <f t="shared" si="0"/>
        <v>0</v>
      </c>
      <c r="M5" s="26">
        <f t="shared" si="0"/>
        <v>0</v>
      </c>
      <c r="N5" s="27">
        <f>SUM(D5:M5)</f>
        <v>13957934</v>
      </c>
      <c r="O5" s="32">
        <f t="shared" ref="O5:O27" si="1">(N5/O$29)</f>
        <v>1114.5838856504033</v>
      </c>
      <c r="P5" s="6"/>
    </row>
    <row r="6" spans="1:133">
      <c r="A6" s="12"/>
      <c r="B6" s="44">
        <v>511</v>
      </c>
      <c r="C6" s="20" t="s">
        <v>19</v>
      </c>
      <c r="D6" s="46">
        <v>235199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235199</v>
      </c>
      <c r="O6" s="47">
        <f t="shared" si="1"/>
        <v>18.78136229338018</v>
      </c>
      <c r="P6" s="9"/>
    </row>
    <row r="7" spans="1:133">
      <c r="A7" s="12"/>
      <c r="B7" s="44">
        <v>512</v>
      </c>
      <c r="C7" s="20" t="s">
        <v>20</v>
      </c>
      <c r="D7" s="46">
        <v>180604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180604</v>
      </c>
      <c r="O7" s="47">
        <f t="shared" si="1"/>
        <v>14.421783917591631</v>
      </c>
      <c r="P7" s="9"/>
    </row>
    <row r="8" spans="1:133">
      <c r="A8" s="12"/>
      <c r="B8" s="44">
        <v>513</v>
      </c>
      <c r="C8" s="20" t="s">
        <v>21</v>
      </c>
      <c r="D8" s="46">
        <v>1422009</v>
      </c>
      <c r="E8" s="46">
        <v>0</v>
      </c>
      <c r="F8" s="46">
        <v>0</v>
      </c>
      <c r="G8" s="46">
        <v>6082845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7504854</v>
      </c>
      <c r="O8" s="47">
        <f t="shared" si="1"/>
        <v>599.28563443264397</v>
      </c>
      <c r="P8" s="9"/>
    </row>
    <row r="9" spans="1:133">
      <c r="A9" s="12"/>
      <c r="B9" s="44">
        <v>514</v>
      </c>
      <c r="C9" s="20" t="s">
        <v>22</v>
      </c>
      <c r="D9" s="46">
        <v>432523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432523</v>
      </c>
      <c r="O9" s="47">
        <f t="shared" si="1"/>
        <v>34.538289547233092</v>
      </c>
      <c r="P9" s="9"/>
    </row>
    <row r="10" spans="1:133">
      <c r="A10" s="12"/>
      <c r="B10" s="44">
        <v>515</v>
      </c>
      <c r="C10" s="20" t="s">
        <v>23</v>
      </c>
      <c r="D10" s="46">
        <v>1842175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1842175</v>
      </c>
      <c r="O10" s="47">
        <f t="shared" si="1"/>
        <v>147.10332987303363</v>
      </c>
      <c r="P10" s="9"/>
    </row>
    <row r="11" spans="1:133">
      <c r="A11" s="12"/>
      <c r="B11" s="44">
        <v>517</v>
      </c>
      <c r="C11" s="20" t="s">
        <v>24</v>
      </c>
      <c r="D11" s="46">
        <v>2764003</v>
      </c>
      <c r="E11" s="46">
        <v>0</v>
      </c>
      <c r="F11" s="46">
        <v>597910</v>
      </c>
      <c r="G11" s="46">
        <v>7613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3369526</v>
      </c>
      <c r="O11" s="47">
        <f t="shared" si="1"/>
        <v>269.06699672602412</v>
      </c>
      <c r="P11" s="9"/>
    </row>
    <row r="12" spans="1:133">
      <c r="A12" s="12"/>
      <c r="B12" s="44">
        <v>518</v>
      </c>
      <c r="C12" s="20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393053</v>
      </c>
      <c r="L12" s="46">
        <v>0</v>
      </c>
      <c r="M12" s="46">
        <v>0</v>
      </c>
      <c r="N12" s="46">
        <f t="shared" si="2"/>
        <v>393053</v>
      </c>
      <c r="O12" s="47">
        <f t="shared" si="1"/>
        <v>31.386488860496687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12800277</v>
      </c>
      <c r="E13" s="31">
        <f t="shared" si="3"/>
        <v>0</v>
      </c>
      <c r="F13" s="31">
        <f t="shared" si="3"/>
        <v>0</v>
      </c>
      <c r="G13" s="31">
        <f t="shared" si="3"/>
        <v>758008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13558285</v>
      </c>
      <c r="O13" s="43">
        <f t="shared" si="1"/>
        <v>1082.6706859378744</v>
      </c>
      <c r="P13" s="10"/>
    </row>
    <row r="14" spans="1:133">
      <c r="A14" s="12"/>
      <c r="B14" s="44">
        <v>521</v>
      </c>
      <c r="C14" s="20" t="s">
        <v>26</v>
      </c>
      <c r="D14" s="46">
        <v>5775343</v>
      </c>
      <c r="E14" s="46">
        <v>0</v>
      </c>
      <c r="F14" s="46">
        <v>0</v>
      </c>
      <c r="G14" s="46">
        <v>221616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5996959</v>
      </c>
      <c r="O14" s="47">
        <f t="shared" si="1"/>
        <v>478.87558891639384</v>
      </c>
      <c r="P14" s="9"/>
    </row>
    <row r="15" spans="1:133">
      <c r="A15" s="12"/>
      <c r="B15" s="44">
        <v>522</v>
      </c>
      <c r="C15" s="20" t="s">
        <v>27</v>
      </c>
      <c r="D15" s="46">
        <v>7024934</v>
      </c>
      <c r="E15" s="46">
        <v>0</v>
      </c>
      <c r="F15" s="46">
        <v>0</v>
      </c>
      <c r="G15" s="46">
        <v>536392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7561326</v>
      </c>
      <c r="O15" s="47">
        <f t="shared" si="1"/>
        <v>603.7950970214805</v>
      </c>
      <c r="P15" s="9"/>
    </row>
    <row r="16" spans="1:133" ht="15.75">
      <c r="A16" s="28" t="s">
        <v>28</v>
      </c>
      <c r="B16" s="29"/>
      <c r="C16" s="30"/>
      <c r="D16" s="31">
        <f t="shared" ref="D16:M16" si="5">SUM(D17:D20)</f>
        <v>1830178</v>
      </c>
      <c r="E16" s="31">
        <f t="shared" si="5"/>
        <v>0</v>
      </c>
      <c r="F16" s="31">
        <f t="shared" si="5"/>
        <v>0</v>
      </c>
      <c r="G16" s="31">
        <f t="shared" si="5"/>
        <v>242418</v>
      </c>
      <c r="H16" s="31">
        <f t="shared" si="5"/>
        <v>0</v>
      </c>
      <c r="I16" s="31">
        <f t="shared" si="5"/>
        <v>2423731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4496327</v>
      </c>
      <c r="O16" s="43">
        <f t="shared" si="1"/>
        <v>359.04551625009981</v>
      </c>
      <c r="P16" s="10"/>
    </row>
    <row r="17" spans="1:119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574686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574686</v>
      </c>
      <c r="O17" s="47">
        <f t="shared" si="1"/>
        <v>45.890441587479039</v>
      </c>
      <c r="P17" s="9"/>
    </row>
    <row r="18" spans="1:119">
      <c r="A18" s="12"/>
      <c r="B18" s="44">
        <v>535</v>
      </c>
      <c r="C18" s="20" t="s">
        <v>47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1133209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1133209</v>
      </c>
      <c r="O18" s="47">
        <f t="shared" si="1"/>
        <v>90.490217998882059</v>
      </c>
      <c r="P18" s="9"/>
    </row>
    <row r="19" spans="1:119">
      <c r="A19" s="12"/>
      <c r="B19" s="44">
        <v>538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715836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715836</v>
      </c>
      <c r="O19" s="47">
        <f t="shared" si="1"/>
        <v>57.161702467459875</v>
      </c>
      <c r="P19" s="9"/>
    </row>
    <row r="20" spans="1:119">
      <c r="A20" s="12"/>
      <c r="B20" s="44">
        <v>539</v>
      </c>
      <c r="C20" s="20" t="s">
        <v>31</v>
      </c>
      <c r="D20" s="46">
        <v>1830178</v>
      </c>
      <c r="E20" s="46">
        <v>0</v>
      </c>
      <c r="F20" s="46">
        <v>0</v>
      </c>
      <c r="G20" s="46">
        <v>242418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2072596</v>
      </c>
      <c r="O20" s="47">
        <f t="shared" si="1"/>
        <v>165.50315419627884</v>
      </c>
      <c r="P20" s="9"/>
    </row>
    <row r="21" spans="1:119" ht="15.75">
      <c r="A21" s="28" t="s">
        <v>32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377794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377794</v>
      </c>
      <c r="O21" s="43">
        <f t="shared" si="1"/>
        <v>30.168010860017567</v>
      </c>
      <c r="P21" s="10"/>
    </row>
    <row r="22" spans="1:119">
      <c r="A22" s="12"/>
      <c r="B22" s="44">
        <v>541</v>
      </c>
      <c r="C22" s="20" t="s">
        <v>33</v>
      </c>
      <c r="D22" s="46">
        <v>0</v>
      </c>
      <c r="E22" s="46">
        <v>0</v>
      </c>
      <c r="F22" s="46">
        <v>0</v>
      </c>
      <c r="G22" s="46">
        <v>377794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377794</v>
      </c>
      <c r="O22" s="47">
        <f t="shared" si="1"/>
        <v>30.168010860017567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4117295</v>
      </c>
      <c r="E23" s="31">
        <f t="shared" si="7"/>
        <v>0</v>
      </c>
      <c r="F23" s="31">
        <f t="shared" si="7"/>
        <v>0</v>
      </c>
      <c r="G23" s="31">
        <f t="shared" si="7"/>
        <v>329174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4446469</v>
      </c>
      <c r="O23" s="43">
        <f t="shared" si="1"/>
        <v>355.06420186856184</v>
      </c>
      <c r="P23" s="9"/>
    </row>
    <row r="24" spans="1:119">
      <c r="A24" s="12"/>
      <c r="B24" s="44">
        <v>572</v>
      </c>
      <c r="C24" s="20" t="s">
        <v>37</v>
      </c>
      <c r="D24" s="46">
        <v>4117295</v>
      </c>
      <c r="E24" s="46">
        <v>0</v>
      </c>
      <c r="F24" s="46">
        <v>0</v>
      </c>
      <c r="G24" s="46">
        <v>329174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4446469</v>
      </c>
      <c r="O24" s="47">
        <f t="shared" si="1"/>
        <v>355.06420186856184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28134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28134</v>
      </c>
      <c r="O25" s="43">
        <f t="shared" si="1"/>
        <v>2.2465862812425139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28134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28134</v>
      </c>
      <c r="O26" s="47">
        <f t="shared" si="1"/>
        <v>2.2465862812425139</v>
      </c>
      <c r="P26" s="9"/>
    </row>
    <row r="27" spans="1:119" ht="16.5" thickBot="1">
      <c r="A27" s="14" t="s">
        <v>10</v>
      </c>
      <c r="B27" s="23"/>
      <c r="C27" s="22"/>
      <c r="D27" s="15">
        <f>SUM(D5,D13,D16,D21,D23,D25)</f>
        <v>25652397</v>
      </c>
      <c r="E27" s="15">
        <f t="shared" ref="E27:M27" si="9">SUM(E5,E13,E16,E21,E23,E25)</f>
        <v>0</v>
      </c>
      <c r="F27" s="15">
        <f t="shared" si="9"/>
        <v>597910</v>
      </c>
      <c r="G27" s="15">
        <f t="shared" si="9"/>
        <v>7797852</v>
      </c>
      <c r="H27" s="15">
        <f t="shared" si="9"/>
        <v>0</v>
      </c>
      <c r="I27" s="15">
        <f t="shared" si="9"/>
        <v>2423731</v>
      </c>
      <c r="J27" s="15">
        <f t="shared" si="9"/>
        <v>0</v>
      </c>
      <c r="K27" s="15">
        <f t="shared" si="9"/>
        <v>393053</v>
      </c>
      <c r="L27" s="15">
        <f t="shared" si="9"/>
        <v>0</v>
      </c>
      <c r="M27" s="15">
        <f t="shared" si="9"/>
        <v>0</v>
      </c>
      <c r="N27" s="15">
        <f t="shared" si="4"/>
        <v>36864943</v>
      </c>
      <c r="O27" s="37">
        <f t="shared" si="1"/>
        <v>2943.7788868481994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56</v>
      </c>
      <c r="M29" s="93"/>
      <c r="N29" s="93"/>
      <c r="O29" s="41">
        <v>12523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6620385</v>
      </c>
      <c r="E5" s="26">
        <f t="shared" si="0"/>
        <v>597910</v>
      </c>
      <c r="F5" s="26">
        <f t="shared" si="0"/>
        <v>0</v>
      </c>
      <c r="G5" s="26">
        <f t="shared" si="0"/>
        <v>83391</v>
      </c>
      <c r="H5" s="26">
        <f t="shared" si="0"/>
        <v>0</v>
      </c>
      <c r="I5" s="26">
        <f t="shared" si="0"/>
        <v>259649</v>
      </c>
      <c r="J5" s="26">
        <f t="shared" si="0"/>
        <v>0</v>
      </c>
      <c r="K5" s="26">
        <f t="shared" si="0"/>
        <v>423872</v>
      </c>
      <c r="L5" s="26">
        <f t="shared" si="0"/>
        <v>0</v>
      </c>
      <c r="M5" s="26">
        <f t="shared" si="0"/>
        <v>0</v>
      </c>
      <c r="N5" s="27">
        <f>SUM(D5:M5)</f>
        <v>7985207</v>
      </c>
      <c r="O5" s="32">
        <f t="shared" ref="O5:O28" si="1">(N5/O$30)</f>
        <v>643.86445734558947</v>
      </c>
      <c r="P5" s="6"/>
    </row>
    <row r="6" spans="1:133">
      <c r="A6" s="12"/>
      <c r="B6" s="44">
        <v>511</v>
      </c>
      <c r="C6" s="20" t="s">
        <v>19</v>
      </c>
      <c r="D6" s="46">
        <v>224630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224630</v>
      </c>
      <c r="O6" s="47">
        <f t="shared" si="1"/>
        <v>18.112401225608775</v>
      </c>
      <c r="P6" s="9"/>
    </row>
    <row r="7" spans="1:133">
      <c r="A7" s="12"/>
      <c r="B7" s="44">
        <v>512</v>
      </c>
      <c r="C7" s="20" t="s">
        <v>20</v>
      </c>
      <c r="D7" s="46">
        <v>110106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110106</v>
      </c>
      <c r="O7" s="47">
        <f t="shared" si="1"/>
        <v>8.8780841799709727</v>
      </c>
      <c r="P7" s="9"/>
    </row>
    <row r="8" spans="1:133">
      <c r="A8" s="12"/>
      <c r="B8" s="44">
        <v>513</v>
      </c>
      <c r="C8" s="20" t="s">
        <v>21</v>
      </c>
      <c r="D8" s="46">
        <v>1409872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1409872</v>
      </c>
      <c r="O8" s="47">
        <f t="shared" si="1"/>
        <v>113.68101919045316</v>
      </c>
      <c r="P8" s="9"/>
    </row>
    <row r="9" spans="1:133">
      <c r="A9" s="12"/>
      <c r="B9" s="44">
        <v>514</v>
      </c>
      <c r="C9" s="20" t="s">
        <v>22</v>
      </c>
      <c r="D9" s="46">
        <v>500931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500931</v>
      </c>
      <c r="O9" s="47">
        <f t="shared" si="1"/>
        <v>40.391146589259797</v>
      </c>
      <c r="P9" s="9"/>
    </row>
    <row r="10" spans="1:133">
      <c r="A10" s="12"/>
      <c r="B10" s="44">
        <v>515</v>
      </c>
      <c r="C10" s="20" t="s">
        <v>23</v>
      </c>
      <c r="D10" s="46">
        <v>1791614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1791614</v>
      </c>
      <c r="O10" s="47">
        <f t="shared" si="1"/>
        <v>144.46169972585068</v>
      </c>
      <c r="P10" s="9"/>
    </row>
    <row r="11" spans="1:133">
      <c r="A11" s="12"/>
      <c r="B11" s="44">
        <v>517</v>
      </c>
      <c r="C11" s="20" t="s">
        <v>24</v>
      </c>
      <c r="D11" s="46">
        <v>2583232</v>
      </c>
      <c r="E11" s="46">
        <v>597910</v>
      </c>
      <c r="F11" s="46">
        <v>0</v>
      </c>
      <c r="G11" s="46">
        <v>83391</v>
      </c>
      <c r="H11" s="46">
        <v>0</v>
      </c>
      <c r="I11" s="46">
        <v>259649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3524182</v>
      </c>
      <c r="O11" s="47">
        <f t="shared" si="1"/>
        <v>284.16239316239319</v>
      </c>
      <c r="P11" s="9"/>
    </row>
    <row r="12" spans="1:133">
      <c r="A12" s="12"/>
      <c r="B12" s="44">
        <v>518</v>
      </c>
      <c r="C12" s="20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423872</v>
      </c>
      <c r="L12" s="46">
        <v>0</v>
      </c>
      <c r="M12" s="46">
        <v>0</v>
      </c>
      <c r="N12" s="46">
        <f t="shared" si="2"/>
        <v>423872</v>
      </c>
      <c r="O12" s="47">
        <f t="shared" si="1"/>
        <v>34.177713272052898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12700218</v>
      </c>
      <c r="E13" s="31">
        <f t="shared" si="3"/>
        <v>0</v>
      </c>
      <c r="F13" s="31">
        <f t="shared" si="3"/>
        <v>0</v>
      </c>
      <c r="G13" s="31">
        <f t="shared" si="3"/>
        <v>216651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8" si="4">SUM(D13:M13)</f>
        <v>12916869</v>
      </c>
      <c r="O13" s="43">
        <f t="shared" si="1"/>
        <v>1041.5149975810352</v>
      </c>
      <c r="P13" s="10"/>
    </row>
    <row r="14" spans="1:133">
      <c r="A14" s="12"/>
      <c r="B14" s="44">
        <v>521</v>
      </c>
      <c r="C14" s="20" t="s">
        <v>26</v>
      </c>
      <c r="D14" s="46">
        <v>5615614</v>
      </c>
      <c r="E14" s="46">
        <v>0</v>
      </c>
      <c r="F14" s="46">
        <v>0</v>
      </c>
      <c r="G14" s="46">
        <v>37581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5653195</v>
      </c>
      <c r="O14" s="47">
        <f t="shared" si="1"/>
        <v>455.82930172552813</v>
      </c>
      <c r="P14" s="9"/>
    </row>
    <row r="15" spans="1:133">
      <c r="A15" s="12"/>
      <c r="B15" s="44">
        <v>522</v>
      </c>
      <c r="C15" s="20" t="s">
        <v>27</v>
      </c>
      <c r="D15" s="46">
        <v>7084604</v>
      </c>
      <c r="E15" s="46">
        <v>0</v>
      </c>
      <c r="F15" s="46">
        <v>0</v>
      </c>
      <c r="G15" s="46">
        <v>179070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7263674</v>
      </c>
      <c r="O15" s="47">
        <f t="shared" si="1"/>
        <v>585.68569585550722</v>
      </c>
      <c r="P15" s="9"/>
    </row>
    <row r="16" spans="1:133" ht="15.75">
      <c r="A16" s="28" t="s">
        <v>28</v>
      </c>
      <c r="B16" s="29"/>
      <c r="C16" s="30"/>
      <c r="D16" s="31">
        <f t="shared" ref="D16:M16" si="5">SUM(D17:D20)</f>
        <v>1735207</v>
      </c>
      <c r="E16" s="31">
        <f t="shared" si="5"/>
        <v>0</v>
      </c>
      <c r="F16" s="31">
        <f t="shared" si="5"/>
        <v>0</v>
      </c>
      <c r="G16" s="31">
        <f t="shared" si="5"/>
        <v>2591163</v>
      </c>
      <c r="H16" s="31">
        <f t="shared" si="5"/>
        <v>0</v>
      </c>
      <c r="I16" s="31">
        <f t="shared" si="5"/>
        <v>2227912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6554282</v>
      </c>
      <c r="O16" s="43">
        <f t="shared" si="1"/>
        <v>528.48588937268187</v>
      </c>
      <c r="P16" s="10"/>
    </row>
    <row r="17" spans="1:119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563995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563995</v>
      </c>
      <c r="O17" s="47">
        <f t="shared" si="1"/>
        <v>45.476132881793262</v>
      </c>
      <c r="P17" s="9"/>
    </row>
    <row r="18" spans="1:119">
      <c r="A18" s="12"/>
      <c r="B18" s="44">
        <v>535</v>
      </c>
      <c r="C18" s="20" t="s">
        <v>47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989909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989909</v>
      </c>
      <c r="O18" s="47">
        <f t="shared" si="1"/>
        <v>79.818497016610223</v>
      </c>
      <c r="P18" s="9"/>
    </row>
    <row r="19" spans="1:119">
      <c r="A19" s="12"/>
      <c r="B19" s="44">
        <v>536</v>
      </c>
      <c r="C19" s="20" t="s">
        <v>50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674008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674008</v>
      </c>
      <c r="O19" s="47">
        <f t="shared" si="1"/>
        <v>54.346718271246573</v>
      </c>
      <c r="P19" s="9"/>
    </row>
    <row r="20" spans="1:119">
      <c r="A20" s="12"/>
      <c r="B20" s="44">
        <v>539</v>
      </c>
      <c r="C20" s="20" t="s">
        <v>31</v>
      </c>
      <c r="D20" s="46">
        <v>1735207</v>
      </c>
      <c r="E20" s="46">
        <v>0</v>
      </c>
      <c r="F20" s="46">
        <v>0</v>
      </c>
      <c r="G20" s="46">
        <v>2591163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4326370</v>
      </c>
      <c r="O20" s="47">
        <f t="shared" si="1"/>
        <v>348.84454120303178</v>
      </c>
      <c r="P20" s="9"/>
    </row>
    <row r="21" spans="1:119" ht="15.75">
      <c r="A21" s="28" t="s">
        <v>32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375925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375925</v>
      </c>
      <c r="O21" s="43">
        <f t="shared" si="1"/>
        <v>30.311643283341397</v>
      </c>
      <c r="P21" s="10"/>
    </row>
    <row r="22" spans="1:119">
      <c r="A22" s="12"/>
      <c r="B22" s="44">
        <v>541</v>
      </c>
      <c r="C22" s="20" t="s">
        <v>33</v>
      </c>
      <c r="D22" s="46">
        <v>0</v>
      </c>
      <c r="E22" s="46">
        <v>0</v>
      </c>
      <c r="F22" s="46">
        <v>0</v>
      </c>
      <c r="G22" s="46">
        <v>375925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375925</v>
      </c>
      <c r="O22" s="47">
        <f t="shared" si="1"/>
        <v>30.311643283341397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SUM(D24:D25)</f>
        <v>3788068</v>
      </c>
      <c r="E23" s="31">
        <f t="shared" si="7"/>
        <v>0</v>
      </c>
      <c r="F23" s="31">
        <f t="shared" si="7"/>
        <v>0</v>
      </c>
      <c r="G23" s="31">
        <f t="shared" si="7"/>
        <v>194289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3982357</v>
      </c>
      <c r="O23" s="43">
        <f t="shared" si="1"/>
        <v>321.10603128527657</v>
      </c>
      <c r="P23" s="9"/>
    </row>
    <row r="24" spans="1:119">
      <c r="A24" s="12"/>
      <c r="B24" s="44">
        <v>572</v>
      </c>
      <c r="C24" s="20" t="s">
        <v>37</v>
      </c>
      <c r="D24" s="46">
        <v>3788068</v>
      </c>
      <c r="E24" s="46">
        <v>0</v>
      </c>
      <c r="F24" s="46">
        <v>0</v>
      </c>
      <c r="G24" s="46">
        <v>179500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3967568</v>
      </c>
      <c r="O24" s="47">
        <f t="shared" si="1"/>
        <v>319.91356232865667</v>
      </c>
      <c r="P24" s="9"/>
    </row>
    <row r="25" spans="1:119">
      <c r="A25" s="12"/>
      <c r="B25" s="44">
        <v>573</v>
      </c>
      <c r="C25" s="20" t="s">
        <v>51</v>
      </c>
      <c r="D25" s="46">
        <v>0</v>
      </c>
      <c r="E25" s="46">
        <v>0</v>
      </c>
      <c r="F25" s="46">
        <v>0</v>
      </c>
      <c r="G25" s="46">
        <v>14789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14789</v>
      </c>
      <c r="O25" s="47">
        <f t="shared" si="1"/>
        <v>1.1924689566199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SUM(D27:D27)</f>
        <v>5844356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5844356</v>
      </c>
      <c r="O26" s="43">
        <f t="shared" si="1"/>
        <v>471.24302531849702</v>
      </c>
      <c r="P26" s="9"/>
    </row>
    <row r="27" spans="1:119" ht="15.75" thickBot="1">
      <c r="A27" s="12"/>
      <c r="B27" s="44">
        <v>581</v>
      </c>
      <c r="C27" s="20" t="s">
        <v>38</v>
      </c>
      <c r="D27" s="46">
        <v>5844356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5844356</v>
      </c>
      <c r="O27" s="47">
        <f t="shared" si="1"/>
        <v>471.24302531849702</v>
      </c>
      <c r="P27" s="9"/>
    </row>
    <row r="28" spans="1:119" ht="16.5" thickBot="1">
      <c r="A28" s="14" t="s">
        <v>10</v>
      </c>
      <c r="B28" s="23"/>
      <c r="C28" s="22"/>
      <c r="D28" s="15">
        <f>SUM(D5,D13,D16,D21,D23,D26)</f>
        <v>30688234</v>
      </c>
      <c r="E28" s="15">
        <f t="shared" ref="E28:M28" si="9">SUM(E5,E13,E16,E21,E23,E26)</f>
        <v>597910</v>
      </c>
      <c r="F28" s="15">
        <f t="shared" si="9"/>
        <v>0</v>
      </c>
      <c r="G28" s="15">
        <f t="shared" si="9"/>
        <v>3461419</v>
      </c>
      <c r="H28" s="15">
        <f t="shared" si="9"/>
        <v>0</v>
      </c>
      <c r="I28" s="15">
        <f t="shared" si="9"/>
        <v>2487561</v>
      </c>
      <c r="J28" s="15">
        <f t="shared" si="9"/>
        <v>0</v>
      </c>
      <c r="K28" s="15">
        <f t="shared" si="9"/>
        <v>423872</v>
      </c>
      <c r="L28" s="15">
        <f t="shared" si="9"/>
        <v>0</v>
      </c>
      <c r="M28" s="15">
        <f t="shared" si="9"/>
        <v>0</v>
      </c>
      <c r="N28" s="15">
        <f t="shared" si="4"/>
        <v>37658996</v>
      </c>
      <c r="O28" s="37">
        <f t="shared" si="1"/>
        <v>3036.5260441864216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52</v>
      </c>
      <c r="M30" s="93"/>
      <c r="N30" s="93"/>
      <c r="O30" s="41">
        <v>12402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22687506</v>
      </c>
      <c r="E5" s="26">
        <f t="shared" si="0"/>
        <v>3534587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624098</v>
      </c>
      <c r="L5" s="26">
        <f t="shared" si="0"/>
        <v>0</v>
      </c>
      <c r="M5" s="26">
        <f t="shared" si="0"/>
        <v>0</v>
      </c>
      <c r="N5" s="27">
        <f>SUM(D5:M5)</f>
        <v>26846191</v>
      </c>
      <c r="O5" s="32">
        <f t="shared" ref="O5:O27" si="1">(N5/O$29)</f>
        <v>2171.4948637062203</v>
      </c>
      <c r="P5" s="6"/>
    </row>
    <row r="6" spans="1:133">
      <c r="A6" s="12"/>
      <c r="B6" s="44">
        <v>511</v>
      </c>
      <c r="C6" s="20" t="s">
        <v>19</v>
      </c>
      <c r="D6" s="46">
        <v>236085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236085</v>
      </c>
      <c r="O6" s="47">
        <f t="shared" si="1"/>
        <v>19.096093181266681</v>
      </c>
      <c r="P6" s="9"/>
    </row>
    <row r="7" spans="1:133">
      <c r="A7" s="12"/>
      <c r="B7" s="44">
        <v>512</v>
      </c>
      <c r="C7" s="20" t="s">
        <v>20</v>
      </c>
      <c r="D7" s="46">
        <v>179587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179587</v>
      </c>
      <c r="O7" s="47">
        <f t="shared" si="1"/>
        <v>14.526166787996441</v>
      </c>
      <c r="P7" s="9"/>
    </row>
    <row r="8" spans="1:133">
      <c r="A8" s="12"/>
      <c r="B8" s="44">
        <v>513</v>
      </c>
      <c r="C8" s="20" t="s">
        <v>21</v>
      </c>
      <c r="D8" s="46">
        <v>1115188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1115188</v>
      </c>
      <c r="O8" s="47">
        <f t="shared" si="1"/>
        <v>90.20367224783628</v>
      </c>
      <c r="P8" s="9"/>
    </row>
    <row r="9" spans="1:133">
      <c r="A9" s="12"/>
      <c r="B9" s="44">
        <v>514</v>
      </c>
      <c r="C9" s="20" t="s">
        <v>22</v>
      </c>
      <c r="D9" s="46">
        <v>410517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410517</v>
      </c>
      <c r="O9" s="47">
        <f t="shared" si="1"/>
        <v>33.205289978160643</v>
      </c>
      <c r="P9" s="9"/>
    </row>
    <row r="10" spans="1:133">
      <c r="A10" s="12"/>
      <c r="B10" s="44">
        <v>515</v>
      </c>
      <c r="C10" s="20" t="s">
        <v>23</v>
      </c>
      <c r="D10" s="46">
        <v>1717825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1717825</v>
      </c>
      <c r="O10" s="47">
        <f t="shared" si="1"/>
        <v>138.94887972175039</v>
      </c>
      <c r="P10" s="9"/>
    </row>
    <row r="11" spans="1:133">
      <c r="A11" s="12"/>
      <c r="B11" s="44">
        <v>517</v>
      </c>
      <c r="C11" s="20" t="s">
        <v>24</v>
      </c>
      <c r="D11" s="46">
        <v>19028304</v>
      </c>
      <c r="E11" s="46">
        <v>3534587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22562891</v>
      </c>
      <c r="O11" s="47">
        <f t="shared" si="1"/>
        <v>1825.0336487907466</v>
      </c>
      <c r="P11" s="9"/>
    </row>
    <row r="12" spans="1:133">
      <c r="A12" s="12"/>
      <c r="B12" s="44">
        <v>518</v>
      </c>
      <c r="C12" s="20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624098</v>
      </c>
      <c r="L12" s="46">
        <v>0</v>
      </c>
      <c r="M12" s="46">
        <v>0</v>
      </c>
      <c r="N12" s="46">
        <f t="shared" si="2"/>
        <v>624098</v>
      </c>
      <c r="O12" s="47">
        <f t="shared" si="1"/>
        <v>50.481112998463153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12247229</v>
      </c>
      <c r="E13" s="31">
        <f t="shared" si="3"/>
        <v>0</v>
      </c>
      <c r="F13" s="31">
        <f t="shared" si="3"/>
        <v>0</v>
      </c>
      <c r="G13" s="31">
        <f t="shared" si="3"/>
        <v>119787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12367016</v>
      </c>
      <c r="O13" s="43">
        <f t="shared" si="1"/>
        <v>1000.3248402491305</v>
      </c>
      <c r="P13" s="10"/>
    </row>
    <row r="14" spans="1:133">
      <c r="A14" s="12"/>
      <c r="B14" s="44">
        <v>521</v>
      </c>
      <c r="C14" s="20" t="s">
        <v>26</v>
      </c>
      <c r="D14" s="46">
        <v>5669995</v>
      </c>
      <c r="E14" s="46">
        <v>0</v>
      </c>
      <c r="F14" s="46">
        <v>0</v>
      </c>
      <c r="G14" s="46">
        <v>19542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5689537</v>
      </c>
      <c r="O14" s="47">
        <f t="shared" si="1"/>
        <v>460.20682682196878</v>
      </c>
      <c r="P14" s="9"/>
    </row>
    <row r="15" spans="1:133">
      <c r="A15" s="12"/>
      <c r="B15" s="44">
        <v>522</v>
      </c>
      <c r="C15" s="20" t="s">
        <v>27</v>
      </c>
      <c r="D15" s="46">
        <v>6577234</v>
      </c>
      <c r="E15" s="46">
        <v>0</v>
      </c>
      <c r="F15" s="46">
        <v>0</v>
      </c>
      <c r="G15" s="46">
        <v>100245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6677479</v>
      </c>
      <c r="O15" s="47">
        <f t="shared" si="1"/>
        <v>540.11801342716171</v>
      </c>
      <c r="P15" s="9"/>
    </row>
    <row r="16" spans="1:133" ht="15.75">
      <c r="A16" s="28" t="s">
        <v>28</v>
      </c>
      <c r="B16" s="29"/>
      <c r="C16" s="30"/>
      <c r="D16" s="31">
        <f t="shared" ref="D16:M16" si="5">SUM(D17:D20)</f>
        <v>1721787</v>
      </c>
      <c r="E16" s="31">
        <f t="shared" si="5"/>
        <v>0</v>
      </c>
      <c r="F16" s="31">
        <f t="shared" si="5"/>
        <v>0</v>
      </c>
      <c r="G16" s="31">
        <f t="shared" si="5"/>
        <v>732877</v>
      </c>
      <c r="H16" s="31">
        <f t="shared" si="5"/>
        <v>0</v>
      </c>
      <c r="I16" s="31">
        <f t="shared" si="5"/>
        <v>1559410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4014074</v>
      </c>
      <c r="O16" s="43">
        <f t="shared" si="1"/>
        <v>324.68446170023458</v>
      </c>
      <c r="P16" s="10"/>
    </row>
    <row r="17" spans="1:119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546534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546534</v>
      </c>
      <c r="O17" s="47">
        <f t="shared" si="1"/>
        <v>44.207231254549868</v>
      </c>
      <c r="P17" s="9"/>
    </row>
    <row r="18" spans="1:119">
      <c r="A18" s="12"/>
      <c r="B18" s="44">
        <v>535</v>
      </c>
      <c r="C18" s="20" t="s">
        <v>47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197474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197474</v>
      </c>
      <c r="O18" s="47">
        <f t="shared" si="1"/>
        <v>15.972983903583273</v>
      </c>
      <c r="P18" s="9"/>
    </row>
    <row r="19" spans="1:119">
      <c r="A19" s="12"/>
      <c r="B19" s="44">
        <v>538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815402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815402</v>
      </c>
      <c r="O19" s="47">
        <f t="shared" si="1"/>
        <v>65.955027096982931</v>
      </c>
      <c r="P19" s="9"/>
    </row>
    <row r="20" spans="1:119">
      <c r="A20" s="12"/>
      <c r="B20" s="44">
        <v>539</v>
      </c>
      <c r="C20" s="20" t="s">
        <v>31</v>
      </c>
      <c r="D20" s="46">
        <v>1721787</v>
      </c>
      <c r="E20" s="46">
        <v>0</v>
      </c>
      <c r="F20" s="46">
        <v>0</v>
      </c>
      <c r="G20" s="46">
        <v>732877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2454664</v>
      </c>
      <c r="O20" s="47">
        <f t="shared" si="1"/>
        <v>198.5492194451185</v>
      </c>
      <c r="P20" s="9"/>
    </row>
    <row r="21" spans="1:119" ht="15.75">
      <c r="A21" s="28" t="s">
        <v>32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424606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424606</v>
      </c>
      <c r="O21" s="43">
        <f t="shared" si="1"/>
        <v>34.344900105152469</v>
      </c>
      <c r="P21" s="10"/>
    </row>
    <row r="22" spans="1:119">
      <c r="A22" s="12"/>
      <c r="B22" s="44">
        <v>541</v>
      </c>
      <c r="C22" s="20" t="s">
        <v>33</v>
      </c>
      <c r="D22" s="46">
        <v>0</v>
      </c>
      <c r="E22" s="46">
        <v>0</v>
      </c>
      <c r="F22" s="46">
        <v>0</v>
      </c>
      <c r="G22" s="46">
        <v>424606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424606</v>
      </c>
      <c r="O22" s="47">
        <f t="shared" si="1"/>
        <v>34.344900105152469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3808994</v>
      </c>
      <c r="E23" s="31">
        <f t="shared" si="7"/>
        <v>0</v>
      </c>
      <c r="F23" s="31">
        <f t="shared" si="7"/>
        <v>0</v>
      </c>
      <c r="G23" s="31">
        <f t="shared" si="7"/>
        <v>262126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4071120</v>
      </c>
      <c r="O23" s="43">
        <f t="shared" si="1"/>
        <v>329.29871390439212</v>
      </c>
      <c r="P23" s="9"/>
    </row>
    <row r="24" spans="1:119">
      <c r="A24" s="12"/>
      <c r="B24" s="44">
        <v>572</v>
      </c>
      <c r="C24" s="20" t="s">
        <v>37</v>
      </c>
      <c r="D24" s="46">
        <v>3808994</v>
      </c>
      <c r="E24" s="46">
        <v>0</v>
      </c>
      <c r="F24" s="46">
        <v>0</v>
      </c>
      <c r="G24" s="46">
        <v>262126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4071120</v>
      </c>
      <c r="O24" s="47">
        <f t="shared" si="1"/>
        <v>329.29871390439212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28134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300000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328134</v>
      </c>
      <c r="O25" s="43">
        <f t="shared" si="1"/>
        <v>26.541616112594031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28134</v>
      </c>
      <c r="E26" s="46">
        <v>0</v>
      </c>
      <c r="F26" s="46">
        <v>0</v>
      </c>
      <c r="G26" s="46">
        <v>0</v>
      </c>
      <c r="H26" s="46">
        <v>0</v>
      </c>
      <c r="I26" s="46">
        <v>300000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328134</v>
      </c>
      <c r="O26" s="47">
        <f t="shared" si="1"/>
        <v>26.541616112594031</v>
      </c>
      <c r="P26" s="9"/>
    </row>
    <row r="27" spans="1:119" ht="16.5" thickBot="1">
      <c r="A27" s="14" t="s">
        <v>10</v>
      </c>
      <c r="B27" s="23"/>
      <c r="C27" s="22"/>
      <c r="D27" s="15">
        <f>SUM(D5,D13,D16,D21,D23,D25)</f>
        <v>40493650</v>
      </c>
      <c r="E27" s="15">
        <f t="shared" ref="E27:M27" si="9">SUM(E5,E13,E16,E21,E23,E25)</f>
        <v>3534587</v>
      </c>
      <c r="F27" s="15">
        <f t="shared" si="9"/>
        <v>0</v>
      </c>
      <c r="G27" s="15">
        <f t="shared" si="9"/>
        <v>1539396</v>
      </c>
      <c r="H27" s="15">
        <f t="shared" si="9"/>
        <v>0</v>
      </c>
      <c r="I27" s="15">
        <f t="shared" si="9"/>
        <v>1859410</v>
      </c>
      <c r="J27" s="15">
        <f t="shared" si="9"/>
        <v>0</v>
      </c>
      <c r="K27" s="15">
        <f t="shared" si="9"/>
        <v>624098</v>
      </c>
      <c r="L27" s="15">
        <f t="shared" si="9"/>
        <v>0</v>
      </c>
      <c r="M27" s="15">
        <f t="shared" si="9"/>
        <v>0</v>
      </c>
      <c r="N27" s="15">
        <f t="shared" si="4"/>
        <v>48051141</v>
      </c>
      <c r="O27" s="37">
        <f t="shared" si="1"/>
        <v>3886.6893957777238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48</v>
      </c>
      <c r="M29" s="93"/>
      <c r="N29" s="93"/>
      <c r="O29" s="41">
        <v>12363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6457720</v>
      </c>
      <c r="E5" s="26">
        <f t="shared" si="0"/>
        <v>684105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238740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7380565</v>
      </c>
      <c r="O5" s="32">
        <f t="shared" ref="O5:O27" si="2">(N5/O$29)</f>
        <v>597.90708036292938</v>
      </c>
      <c r="P5" s="6"/>
    </row>
    <row r="6" spans="1:133">
      <c r="A6" s="12"/>
      <c r="B6" s="44">
        <v>511</v>
      </c>
      <c r="C6" s="20" t="s">
        <v>19</v>
      </c>
      <c r="D6" s="46">
        <v>297459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297459</v>
      </c>
      <c r="O6" s="47">
        <f t="shared" si="2"/>
        <v>24.097456254050552</v>
      </c>
      <c r="P6" s="9"/>
    </row>
    <row r="7" spans="1:133">
      <c r="A7" s="12"/>
      <c r="B7" s="44">
        <v>512</v>
      </c>
      <c r="C7" s="20" t="s">
        <v>20</v>
      </c>
      <c r="D7" s="46">
        <v>178885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178885</v>
      </c>
      <c r="O7" s="47">
        <f t="shared" si="2"/>
        <v>14.491655865197666</v>
      </c>
      <c r="P7" s="9"/>
    </row>
    <row r="8" spans="1:133">
      <c r="A8" s="12"/>
      <c r="B8" s="44">
        <v>513</v>
      </c>
      <c r="C8" s="20" t="s">
        <v>21</v>
      </c>
      <c r="D8" s="46">
        <v>1022790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1022790</v>
      </c>
      <c r="O8" s="47">
        <f t="shared" si="2"/>
        <v>82.857258587167848</v>
      </c>
      <c r="P8" s="9"/>
    </row>
    <row r="9" spans="1:133">
      <c r="A9" s="12"/>
      <c r="B9" s="44">
        <v>514</v>
      </c>
      <c r="C9" s="20" t="s">
        <v>22</v>
      </c>
      <c r="D9" s="46">
        <v>506557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506557</v>
      </c>
      <c r="O9" s="47">
        <f t="shared" si="2"/>
        <v>41.036697990926768</v>
      </c>
      <c r="P9" s="9"/>
    </row>
    <row r="10" spans="1:133">
      <c r="A10" s="12"/>
      <c r="B10" s="44">
        <v>515</v>
      </c>
      <c r="C10" s="20" t="s">
        <v>23</v>
      </c>
      <c r="D10" s="46">
        <v>1608537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1608537</v>
      </c>
      <c r="O10" s="47">
        <f t="shared" si="2"/>
        <v>130.30921905379131</v>
      </c>
      <c r="P10" s="9"/>
    </row>
    <row r="11" spans="1:133">
      <c r="A11" s="12"/>
      <c r="B11" s="44">
        <v>517</v>
      </c>
      <c r="C11" s="20" t="s">
        <v>24</v>
      </c>
      <c r="D11" s="46">
        <v>2843492</v>
      </c>
      <c r="E11" s="46">
        <v>684105</v>
      </c>
      <c r="F11" s="46">
        <v>0</v>
      </c>
      <c r="G11" s="46">
        <v>0</v>
      </c>
      <c r="H11" s="46">
        <v>0</v>
      </c>
      <c r="I11" s="46">
        <v>238740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3766337</v>
      </c>
      <c r="O11" s="47">
        <f t="shared" si="2"/>
        <v>305.11479261179522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11980468</v>
      </c>
      <c r="E12" s="31">
        <f t="shared" si="3"/>
        <v>0</v>
      </c>
      <c r="F12" s="31">
        <f t="shared" si="3"/>
        <v>0</v>
      </c>
      <c r="G12" s="31">
        <f t="shared" si="3"/>
        <v>178680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12159148</v>
      </c>
      <c r="O12" s="43">
        <f t="shared" si="2"/>
        <v>985.02495139338953</v>
      </c>
      <c r="P12" s="10"/>
    </row>
    <row r="13" spans="1:133">
      <c r="A13" s="12"/>
      <c r="B13" s="44">
        <v>521</v>
      </c>
      <c r="C13" s="20" t="s">
        <v>26</v>
      </c>
      <c r="D13" s="46">
        <v>5365325</v>
      </c>
      <c r="E13" s="46">
        <v>0</v>
      </c>
      <c r="F13" s="46">
        <v>0</v>
      </c>
      <c r="G13" s="46">
        <v>8300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5373625</v>
      </c>
      <c r="O13" s="47">
        <f t="shared" si="2"/>
        <v>435.32282890473107</v>
      </c>
      <c r="P13" s="9"/>
    </row>
    <row r="14" spans="1:133">
      <c r="A14" s="12"/>
      <c r="B14" s="44">
        <v>522</v>
      </c>
      <c r="C14" s="20" t="s">
        <v>27</v>
      </c>
      <c r="D14" s="46">
        <v>6615143</v>
      </c>
      <c r="E14" s="46">
        <v>0</v>
      </c>
      <c r="F14" s="46">
        <v>0</v>
      </c>
      <c r="G14" s="46">
        <v>170380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6785523</v>
      </c>
      <c r="O14" s="47">
        <f t="shared" si="2"/>
        <v>549.70212248865846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1617852</v>
      </c>
      <c r="E15" s="31">
        <f t="shared" si="4"/>
        <v>0</v>
      </c>
      <c r="F15" s="31">
        <f t="shared" si="4"/>
        <v>0</v>
      </c>
      <c r="G15" s="31">
        <f t="shared" si="4"/>
        <v>778708</v>
      </c>
      <c r="H15" s="31">
        <f t="shared" si="4"/>
        <v>0</v>
      </c>
      <c r="I15" s="31">
        <f t="shared" si="4"/>
        <v>989627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3386187</v>
      </c>
      <c r="O15" s="43">
        <f t="shared" si="2"/>
        <v>274.31845430978615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585927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585927</v>
      </c>
      <c r="O16" s="47">
        <f t="shared" si="2"/>
        <v>47.466542449773172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403700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403700</v>
      </c>
      <c r="O17" s="47">
        <f t="shared" si="2"/>
        <v>32.704147764095914</v>
      </c>
      <c r="P17" s="9"/>
    </row>
    <row r="18" spans="1:119">
      <c r="A18" s="12"/>
      <c r="B18" s="44">
        <v>539</v>
      </c>
      <c r="C18" s="20" t="s">
        <v>31</v>
      </c>
      <c r="D18" s="46">
        <v>1617852</v>
      </c>
      <c r="E18" s="46">
        <v>0</v>
      </c>
      <c r="F18" s="46">
        <v>0</v>
      </c>
      <c r="G18" s="46">
        <v>778708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2396560</v>
      </c>
      <c r="O18" s="47">
        <f t="shared" si="2"/>
        <v>194.14776409591704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0</v>
      </c>
      <c r="E19" s="31">
        <f t="shared" si="5"/>
        <v>0</v>
      </c>
      <c r="F19" s="31">
        <f t="shared" si="5"/>
        <v>0</v>
      </c>
      <c r="G19" s="31">
        <f t="shared" si="5"/>
        <v>376440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376440</v>
      </c>
      <c r="O19" s="43">
        <f t="shared" si="2"/>
        <v>30.495787427090086</v>
      </c>
      <c r="P19" s="10"/>
    </row>
    <row r="20" spans="1:119">
      <c r="A20" s="12"/>
      <c r="B20" s="44">
        <v>541</v>
      </c>
      <c r="C20" s="20" t="s">
        <v>33</v>
      </c>
      <c r="D20" s="46">
        <v>0</v>
      </c>
      <c r="E20" s="46">
        <v>0</v>
      </c>
      <c r="F20" s="46">
        <v>0</v>
      </c>
      <c r="G20" s="46">
        <v>376440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376440</v>
      </c>
      <c r="O20" s="47">
        <f t="shared" si="2"/>
        <v>30.495787427090086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183408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183408</v>
      </c>
      <c r="O21" s="43">
        <f t="shared" si="2"/>
        <v>14.858068697342839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0</v>
      </c>
      <c r="F22" s="46">
        <v>0</v>
      </c>
      <c r="G22" s="46">
        <v>183408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183408</v>
      </c>
      <c r="O22" s="47">
        <f t="shared" si="2"/>
        <v>14.858068697342839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3737399</v>
      </c>
      <c r="E23" s="31">
        <f t="shared" si="7"/>
        <v>0</v>
      </c>
      <c r="F23" s="31">
        <f t="shared" si="7"/>
        <v>0</v>
      </c>
      <c r="G23" s="31">
        <f t="shared" si="7"/>
        <v>424257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4161656</v>
      </c>
      <c r="O23" s="43">
        <f t="shared" si="2"/>
        <v>337.13998703823722</v>
      </c>
      <c r="P23" s="9"/>
    </row>
    <row r="24" spans="1:119">
      <c r="A24" s="12"/>
      <c r="B24" s="44">
        <v>572</v>
      </c>
      <c r="C24" s="20" t="s">
        <v>37</v>
      </c>
      <c r="D24" s="46">
        <v>3737399</v>
      </c>
      <c r="E24" s="46">
        <v>0</v>
      </c>
      <c r="F24" s="46">
        <v>0</v>
      </c>
      <c r="G24" s="46">
        <v>424257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4161656</v>
      </c>
      <c r="O24" s="47">
        <f t="shared" si="2"/>
        <v>337.13998703823722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212308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212308</v>
      </c>
      <c r="O25" s="43">
        <f t="shared" si="2"/>
        <v>17.199287103046014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212308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212308</v>
      </c>
      <c r="O26" s="47">
        <f t="shared" si="2"/>
        <v>17.199287103046014</v>
      </c>
      <c r="P26" s="9"/>
    </row>
    <row r="27" spans="1:119" ht="16.5" thickBot="1">
      <c r="A27" s="14" t="s">
        <v>10</v>
      </c>
      <c r="B27" s="23"/>
      <c r="C27" s="22"/>
      <c r="D27" s="15">
        <f>SUM(D5,D12,D15,D19,D21,D23,D25)</f>
        <v>24005747</v>
      </c>
      <c r="E27" s="15">
        <f t="shared" ref="E27:M27" si="9">SUM(E5,E12,E15,E19,E21,E23,E25)</f>
        <v>684105</v>
      </c>
      <c r="F27" s="15">
        <f t="shared" si="9"/>
        <v>0</v>
      </c>
      <c r="G27" s="15">
        <f t="shared" si="9"/>
        <v>1941493</v>
      </c>
      <c r="H27" s="15">
        <f t="shared" si="9"/>
        <v>0</v>
      </c>
      <c r="I27" s="15">
        <f t="shared" si="9"/>
        <v>1228367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27859712</v>
      </c>
      <c r="O27" s="37">
        <f t="shared" si="2"/>
        <v>2256.943616331821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43</v>
      </c>
      <c r="M29" s="93"/>
      <c r="N29" s="93"/>
      <c r="O29" s="41">
        <v>12344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6646153</v>
      </c>
      <c r="E5" s="26">
        <f t="shared" si="0"/>
        <v>690753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7336906</v>
      </c>
      <c r="O5" s="32">
        <f t="shared" ref="O5:O27" si="2">(N5/O$29)</f>
        <v>642.96783805100347</v>
      </c>
      <c r="P5" s="6"/>
    </row>
    <row r="6" spans="1:133">
      <c r="A6" s="12"/>
      <c r="B6" s="44">
        <v>511</v>
      </c>
      <c r="C6" s="20" t="s">
        <v>19</v>
      </c>
      <c r="D6" s="46">
        <v>340626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340626</v>
      </c>
      <c r="O6" s="47">
        <f t="shared" si="2"/>
        <v>29.85067040574884</v>
      </c>
      <c r="P6" s="9"/>
    </row>
    <row r="7" spans="1:133">
      <c r="A7" s="12"/>
      <c r="B7" s="44">
        <v>512</v>
      </c>
      <c r="C7" s="20" t="s">
        <v>20</v>
      </c>
      <c r="D7" s="46">
        <v>231062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231062</v>
      </c>
      <c r="O7" s="47">
        <f t="shared" si="2"/>
        <v>20.249057926562088</v>
      </c>
      <c r="P7" s="9"/>
    </row>
    <row r="8" spans="1:133">
      <c r="A8" s="12"/>
      <c r="B8" s="44">
        <v>513</v>
      </c>
      <c r="C8" s="20" t="s">
        <v>21</v>
      </c>
      <c r="D8" s="46">
        <v>1064311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1064311</v>
      </c>
      <c r="O8" s="47">
        <f t="shared" si="2"/>
        <v>93.270616072211027</v>
      </c>
      <c r="P8" s="9"/>
    </row>
    <row r="9" spans="1:133">
      <c r="A9" s="12"/>
      <c r="B9" s="44">
        <v>514</v>
      </c>
      <c r="C9" s="20" t="s">
        <v>22</v>
      </c>
      <c r="D9" s="46">
        <v>656420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656420</v>
      </c>
      <c r="O9" s="47">
        <f t="shared" si="2"/>
        <v>57.525194987292963</v>
      </c>
      <c r="P9" s="9"/>
    </row>
    <row r="10" spans="1:133">
      <c r="A10" s="12"/>
      <c r="B10" s="44">
        <v>515</v>
      </c>
      <c r="C10" s="20" t="s">
        <v>23</v>
      </c>
      <c r="D10" s="46">
        <v>1542531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1542531</v>
      </c>
      <c r="O10" s="47">
        <f t="shared" si="2"/>
        <v>135.1793006747875</v>
      </c>
      <c r="P10" s="9"/>
    </row>
    <row r="11" spans="1:133">
      <c r="A11" s="12"/>
      <c r="B11" s="44">
        <v>517</v>
      </c>
      <c r="C11" s="20" t="s">
        <v>24</v>
      </c>
      <c r="D11" s="46">
        <v>2811203</v>
      </c>
      <c r="E11" s="46">
        <v>690753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3501956</v>
      </c>
      <c r="O11" s="47">
        <f t="shared" si="2"/>
        <v>306.89299798440101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11747791</v>
      </c>
      <c r="E12" s="31">
        <f t="shared" si="3"/>
        <v>0</v>
      </c>
      <c r="F12" s="31">
        <f t="shared" si="3"/>
        <v>0</v>
      </c>
      <c r="G12" s="31">
        <f t="shared" si="3"/>
        <v>30728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11778519</v>
      </c>
      <c r="O12" s="43">
        <f t="shared" si="2"/>
        <v>1032.2074314258173</v>
      </c>
      <c r="P12" s="10"/>
    </row>
    <row r="13" spans="1:133">
      <c r="A13" s="12"/>
      <c r="B13" s="44">
        <v>521</v>
      </c>
      <c r="C13" s="20" t="s">
        <v>26</v>
      </c>
      <c r="D13" s="46">
        <v>5315573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5315573</v>
      </c>
      <c r="O13" s="47">
        <f t="shared" si="2"/>
        <v>465.8288493558847</v>
      </c>
      <c r="P13" s="9"/>
    </row>
    <row r="14" spans="1:133">
      <c r="A14" s="12"/>
      <c r="B14" s="44">
        <v>522</v>
      </c>
      <c r="C14" s="20" t="s">
        <v>27</v>
      </c>
      <c r="D14" s="46">
        <v>6432218</v>
      </c>
      <c r="E14" s="46">
        <v>0</v>
      </c>
      <c r="F14" s="46">
        <v>0</v>
      </c>
      <c r="G14" s="46">
        <v>30728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6462946</v>
      </c>
      <c r="O14" s="47">
        <f t="shared" si="2"/>
        <v>566.37858206993258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1924338</v>
      </c>
      <c r="E15" s="31">
        <f t="shared" si="4"/>
        <v>0</v>
      </c>
      <c r="F15" s="31">
        <f t="shared" si="4"/>
        <v>0</v>
      </c>
      <c r="G15" s="31">
        <f t="shared" si="4"/>
        <v>431320</v>
      </c>
      <c r="H15" s="31">
        <f t="shared" si="4"/>
        <v>0</v>
      </c>
      <c r="I15" s="31">
        <f t="shared" si="4"/>
        <v>1542934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3898592</v>
      </c>
      <c r="O15" s="43">
        <f t="shared" si="2"/>
        <v>341.6520900885111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618155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618155</v>
      </c>
      <c r="O16" s="47">
        <f t="shared" si="2"/>
        <v>54.171851722022609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924779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924779</v>
      </c>
      <c r="O17" s="47">
        <f t="shared" si="2"/>
        <v>81.042765752344224</v>
      </c>
      <c r="P17" s="9"/>
    </row>
    <row r="18" spans="1:119">
      <c r="A18" s="12"/>
      <c r="B18" s="44">
        <v>539</v>
      </c>
      <c r="C18" s="20" t="s">
        <v>31</v>
      </c>
      <c r="D18" s="46">
        <v>1924338</v>
      </c>
      <c r="E18" s="46">
        <v>0</v>
      </c>
      <c r="F18" s="46">
        <v>0</v>
      </c>
      <c r="G18" s="46">
        <v>431320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2355658</v>
      </c>
      <c r="O18" s="47">
        <f t="shared" si="2"/>
        <v>206.43747261414424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0</v>
      </c>
      <c r="E19" s="31">
        <f t="shared" si="5"/>
        <v>2358</v>
      </c>
      <c r="F19" s="31">
        <f t="shared" si="5"/>
        <v>0</v>
      </c>
      <c r="G19" s="31">
        <f t="shared" si="5"/>
        <v>308238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310596</v>
      </c>
      <c r="O19" s="43">
        <f t="shared" si="2"/>
        <v>27.218999211287354</v>
      </c>
      <c r="P19" s="10"/>
    </row>
    <row r="20" spans="1:119">
      <c r="A20" s="12"/>
      <c r="B20" s="44">
        <v>541</v>
      </c>
      <c r="C20" s="20" t="s">
        <v>33</v>
      </c>
      <c r="D20" s="46">
        <v>0</v>
      </c>
      <c r="E20" s="46">
        <v>2358</v>
      </c>
      <c r="F20" s="46">
        <v>0</v>
      </c>
      <c r="G20" s="46">
        <v>308238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310596</v>
      </c>
      <c r="O20" s="47">
        <f t="shared" si="2"/>
        <v>27.218999211287354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67963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67963</v>
      </c>
      <c r="O21" s="43">
        <f t="shared" si="2"/>
        <v>5.9559197265796158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0</v>
      </c>
      <c r="F22" s="46">
        <v>0</v>
      </c>
      <c r="G22" s="46">
        <v>67963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67963</v>
      </c>
      <c r="O22" s="47">
        <f t="shared" si="2"/>
        <v>5.9559197265796158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3753275</v>
      </c>
      <c r="E23" s="31">
        <f t="shared" si="7"/>
        <v>0</v>
      </c>
      <c r="F23" s="31">
        <f t="shared" si="7"/>
        <v>0</v>
      </c>
      <c r="G23" s="31">
        <f t="shared" si="7"/>
        <v>412370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4165645</v>
      </c>
      <c r="O23" s="43">
        <f t="shared" si="2"/>
        <v>365.05520988519851</v>
      </c>
      <c r="P23" s="9"/>
    </row>
    <row r="24" spans="1:119">
      <c r="A24" s="12"/>
      <c r="B24" s="44">
        <v>572</v>
      </c>
      <c r="C24" s="20" t="s">
        <v>37</v>
      </c>
      <c r="D24" s="46">
        <v>3753275</v>
      </c>
      <c r="E24" s="46">
        <v>0</v>
      </c>
      <c r="F24" s="46">
        <v>0</v>
      </c>
      <c r="G24" s="46">
        <v>412370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4165645</v>
      </c>
      <c r="O24" s="47">
        <f t="shared" si="2"/>
        <v>365.05520988519851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3400696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3400696</v>
      </c>
      <c r="O25" s="43">
        <f t="shared" si="2"/>
        <v>298.01910437297346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3400696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3400696</v>
      </c>
      <c r="O26" s="47">
        <f t="shared" si="2"/>
        <v>298.01910437297346</v>
      </c>
      <c r="P26" s="9"/>
    </row>
    <row r="27" spans="1:119" ht="16.5" thickBot="1">
      <c r="A27" s="14" t="s">
        <v>10</v>
      </c>
      <c r="B27" s="23"/>
      <c r="C27" s="22"/>
      <c r="D27" s="15">
        <f>SUM(D5,D12,D15,D19,D21,D23,D25)</f>
        <v>27472253</v>
      </c>
      <c r="E27" s="15">
        <f t="shared" ref="E27:M27" si="9">SUM(E5,E12,E15,E19,E21,E23,E25)</f>
        <v>693111</v>
      </c>
      <c r="F27" s="15">
        <f t="shared" si="9"/>
        <v>0</v>
      </c>
      <c r="G27" s="15">
        <f t="shared" si="9"/>
        <v>1250619</v>
      </c>
      <c r="H27" s="15">
        <f t="shared" si="9"/>
        <v>0</v>
      </c>
      <c r="I27" s="15">
        <f t="shared" si="9"/>
        <v>1542934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30958917</v>
      </c>
      <c r="O27" s="37">
        <f t="shared" si="2"/>
        <v>2713.0765927613706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40</v>
      </c>
      <c r="M29" s="93"/>
      <c r="N29" s="93"/>
      <c r="O29" s="41">
        <v>11411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6407292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6407292</v>
      </c>
      <c r="O5" s="32">
        <f t="shared" ref="O5:O26" si="2">(N5/O$28)</f>
        <v>554.50385114668973</v>
      </c>
      <c r="P5" s="6"/>
    </row>
    <row r="6" spans="1:133">
      <c r="A6" s="12"/>
      <c r="B6" s="44">
        <v>511</v>
      </c>
      <c r="C6" s="20" t="s">
        <v>19</v>
      </c>
      <c r="D6" s="46">
        <v>448457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448457</v>
      </c>
      <c r="O6" s="47">
        <f t="shared" si="2"/>
        <v>38.8106447425357</v>
      </c>
      <c r="P6" s="9"/>
    </row>
    <row r="7" spans="1:133">
      <c r="A7" s="12"/>
      <c r="B7" s="44">
        <v>512</v>
      </c>
      <c r="C7" s="20" t="s">
        <v>20</v>
      </c>
      <c r="D7" s="46">
        <v>232058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232058</v>
      </c>
      <c r="O7" s="47">
        <f t="shared" si="2"/>
        <v>20.082907832107313</v>
      </c>
      <c r="P7" s="9"/>
    </row>
    <row r="8" spans="1:133">
      <c r="A8" s="12"/>
      <c r="B8" s="44">
        <v>513</v>
      </c>
      <c r="C8" s="20" t="s">
        <v>21</v>
      </c>
      <c r="D8" s="46">
        <v>943010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943010</v>
      </c>
      <c r="O8" s="47">
        <f t="shared" si="2"/>
        <v>81.610558199913456</v>
      </c>
      <c r="P8" s="9"/>
    </row>
    <row r="9" spans="1:133">
      <c r="A9" s="12"/>
      <c r="B9" s="44">
        <v>514</v>
      </c>
      <c r="C9" s="20" t="s">
        <v>22</v>
      </c>
      <c r="D9" s="46">
        <v>734351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734351</v>
      </c>
      <c r="O9" s="47">
        <f t="shared" si="2"/>
        <v>63.552661185633923</v>
      </c>
      <c r="P9" s="9"/>
    </row>
    <row r="10" spans="1:133">
      <c r="A10" s="12"/>
      <c r="B10" s="44">
        <v>515</v>
      </c>
      <c r="C10" s="20" t="s">
        <v>23</v>
      </c>
      <c r="D10" s="46">
        <v>1524007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1524007</v>
      </c>
      <c r="O10" s="47">
        <f t="shared" si="2"/>
        <v>131.89156209433145</v>
      </c>
      <c r="P10" s="9"/>
    </row>
    <row r="11" spans="1:133">
      <c r="A11" s="12"/>
      <c r="B11" s="44">
        <v>517</v>
      </c>
      <c r="C11" s="20" t="s">
        <v>24</v>
      </c>
      <c r="D11" s="46">
        <v>2525409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2525409</v>
      </c>
      <c r="O11" s="47">
        <f t="shared" si="2"/>
        <v>218.55551709216789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10896216</v>
      </c>
      <c r="E12" s="31">
        <f t="shared" si="3"/>
        <v>0</v>
      </c>
      <c r="F12" s="31">
        <f t="shared" si="3"/>
        <v>0</v>
      </c>
      <c r="G12" s="31">
        <f t="shared" si="3"/>
        <v>28305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10924521</v>
      </c>
      <c r="O12" s="43">
        <f t="shared" si="2"/>
        <v>945.4366940718304</v>
      </c>
      <c r="P12" s="10"/>
    </row>
    <row r="13" spans="1:133">
      <c r="A13" s="12"/>
      <c r="B13" s="44">
        <v>521</v>
      </c>
      <c r="C13" s="20" t="s">
        <v>26</v>
      </c>
      <c r="D13" s="46">
        <v>5099261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5099261</v>
      </c>
      <c r="O13" s="47">
        <f t="shared" si="2"/>
        <v>441.30341843357854</v>
      </c>
      <c r="P13" s="9"/>
    </row>
    <row r="14" spans="1:133">
      <c r="A14" s="12"/>
      <c r="B14" s="44">
        <v>522</v>
      </c>
      <c r="C14" s="20" t="s">
        <v>27</v>
      </c>
      <c r="D14" s="46">
        <v>5796955</v>
      </c>
      <c r="E14" s="46">
        <v>0</v>
      </c>
      <c r="F14" s="46">
        <v>0</v>
      </c>
      <c r="G14" s="46">
        <v>28305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5825260</v>
      </c>
      <c r="O14" s="47">
        <f t="shared" si="2"/>
        <v>504.13327563825186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1722723</v>
      </c>
      <c r="E15" s="31">
        <f t="shared" si="4"/>
        <v>0</v>
      </c>
      <c r="F15" s="31">
        <f t="shared" si="4"/>
        <v>0</v>
      </c>
      <c r="G15" s="31">
        <f t="shared" si="4"/>
        <v>974015</v>
      </c>
      <c r="H15" s="31">
        <f t="shared" si="4"/>
        <v>0</v>
      </c>
      <c r="I15" s="31">
        <f t="shared" si="4"/>
        <v>1540369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4237107</v>
      </c>
      <c r="O15" s="43">
        <f t="shared" si="2"/>
        <v>366.6903504976201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619823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619823</v>
      </c>
      <c r="O16" s="47">
        <f t="shared" si="2"/>
        <v>53.641107745564689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65712</v>
      </c>
      <c r="H17" s="46">
        <v>0</v>
      </c>
      <c r="I17" s="46">
        <v>920546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986258</v>
      </c>
      <c r="O17" s="47">
        <f t="shared" si="2"/>
        <v>85.353353526611855</v>
      </c>
      <c r="P17" s="9"/>
    </row>
    <row r="18" spans="1:119">
      <c r="A18" s="12"/>
      <c r="B18" s="44">
        <v>539</v>
      </c>
      <c r="C18" s="20" t="s">
        <v>31</v>
      </c>
      <c r="D18" s="46">
        <v>1722723</v>
      </c>
      <c r="E18" s="46">
        <v>0</v>
      </c>
      <c r="F18" s="46">
        <v>0</v>
      </c>
      <c r="G18" s="46">
        <v>908303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2631026</v>
      </c>
      <c r="O18" s="47">
        <f t="shared" si="2"/>
        <v>227.69588922544352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0</v>
      </c>
      <c r="E19" s="31">
        <f t="shared" si="5"/>
        <v>2526245</v>
      </c>
      <c r="F19" s="31">
        <f t="shared" si="5"/>
        <v>0</v>
      </c>
      <c r="G19" s="31">
        <f t="shared" si="5"/>
        <v>1045214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3571459</v>
      </c>
      <c r="O19" s="43">
        <f t="shared" si="2"/>
        <v>309.08342708784079</v>
      </c>
      <c r="P19" s="10"/>
    </row>
    <row r="20" spans="1:119">
      <c r="A20" s="12"/>
      <c r="B20" s="44">
        <v>541</v>
      </c>
      <c r="C20" s="20" t="s">
        <v>33</v>
      </c>
      <c r="D20" s="46">
        <v>0</v>
      </c>
      <c r="E20" s="46">
        <v>2526245</v>
      </c>
      <c r="F20" s="46">
        <v>0</v>
      </c>
      <c r="G20" s="46">
        <v>1045214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3571459</v>
      </c>
      <c r="O20" s="47">
        <f t="shared" si="2"/>
        <v>309.08342708784079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SUM(D22:D23)</f>
        <v>3363407</v>
      </c>
      <c r="E21" s="31">
        <f t="shared" si="6"/>
        <v>0</v>
      </c>
      <c r="F21" s="31">
        <f t="shared" si="6"/>
        <v>0</v>
      </c>
      <c r="G21" s="31">
        <f t="shared" si="6"/>
        <v>444479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3807886</v>
      </c>
      <c r="O21" s="43">
        <f t="shared" si="2"/>
        <v>329.54443963652096</v>
      </c>
      <c r="P21" s="9"/>
    </row>
    <row r="22" spans="1:119">
      <c r="A22" s="12"/>
      <c r="B22" s="44">
        <v>572</v>
      </c>
      <c r="C22" s="20" t="s">
        <v>37</v>
      </c>
      <c r="D22" s="46">
        <v>1384406</v>
      </c>
      <c r="E22" s="46">
        <v>0</v>
      </c>
      <c r="F22" s="46">
        <v>0</v>
      </c>
      <c r="G22" s="46">
        <v>48386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1432792</v>
      </c>
      <c r="O22" s="47">
        <f t="shared" si="2"/>
        <v>123.99757680657724</v>
      </c>
      <c r="P22" s="9"/>
    </row>
    <row r="23" spans="1:119">
      <c r="A23" s="12"/>
      <c r="B23" s="44">
        <v>573</v>
      </c>
      <c r="C23" s="20" t="s">
        <v>51</v>
      </c>
      <c r="D23" s="46">
        <v>1979001</v>
      </c>
      <c r="E23" s="46">
        <v>0</v>
      </c>
      <c r="F23" s="46">
        <v>0</v>
      </c>
      <c r="G23" s="46">
        <v>396093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2375094</v>
      </c>
      <c r="O23" s="47">
        <f t="shared" si="2"/>
        <v>205.54686282994373</v>
      </c>
      <c r="P23" s="9"/>
    </row>
    <row r="24" spans="1:119" ht="15.75">
      <c r="A24" s="28" t="s">
        <v>39</v>
      </c>
      <c r="B24" s="29"/>
      <c r="C24" s="30"/>
      <c r="D24" s="31">
        <f t="shared" ref="D24:M24" si="7">SUM(D25:D25)</f>
        <v>4561228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4561228</v>
      </c>
      <c r="O24" s="43">
        <f t="shared" si="2"/>
        <v>394.74063176114237</v>
      </c>
      <c r="P24" s="9"/>
    </row>
    <row r="25" spans="1:119" ht="15.75" thickBot="1">
      <c r="A25" s="12"/>
      <c r="B25" s="44">
        <v>581</v>
      </c>
      <c r="C25" s="20" t="s">
        <v>38</v>
      </c>
      <c r="D25" s="46">
        <v>4561228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4561228</v>
      </c>
      <c r="O25" s="47">
        <f t="shared" si="2"/>
        <v>394.74063176114237</v>
      </c>
      <c r="P25" s="9"/>
    </row>
    <row r="26" spans="1:119" ht="16.5" thickBot="1">
      <c r="A26" s="14" t="s">
        <v>10</v>
      </c>
      <c r="B26" s="23"/>
      <c r="C26" s="22"/>
      <c r="D26" s="15">
        <f>SUM(D5,D12,D15,D19,D21,D24)</f>
        <v>26950866</v>
      </c>
      <c r="E26" s="15">
        <f t="shared" ref="E26:M26" si="8">SUM(E5,E12,E15,E19,E21,E24)</f>
        <v>2526245</v>
      </c>
      <c r="F26" s="15">
        <f t="shared" si="8"/>
        <v>0</v>
      </c>
      <c r="G26" s="15">
        <f t="shared" si="8"/>
        <v>2492013</v>
      </c>
      <c r="H26" s="15">
        <f t="shared" si="8"/>
        <v>0</v>
      </c>
      <c r="I26" s="15">
        <f t="shared" si="8"/>
        <v>1540369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33509493</v>
      </c>
      <c r="O26" s="37">
        <f t="shared" si="2"/>
        <v>2899.9993942016445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54</v>
      </c>
      <c r="M28" s="93"/>
      <c r="N28" s="93"/>
      <c r="O28" s="41">
        <v>11555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6555678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418835</v>
      </c>
      <c r="L5" s="26">
        <f t="shared" si="0"/>
        <v>0</v>
      </c>
      <c r="M5" s="26">
        <f t="shared" si="0"/>
        <v>0</v>
      </c>
      <c r="N5" s="27">
        <f>SUM(D5:M5)</f>
        <v>6974513</v>
      </c>
      <c r="O5" s="32">
        <f t="shared" ref="O5:O27" si="1">(N5/O$29)</f>
        <v>610.03349951893642</v>
      </c>
      <c r="P5" s="6"/>
    </row>
    <row r="6" spans="1:133">
      <c r="A6" s="12"/>
      <c r="B6" s="44">
        <v>511</v>
      </c>
      <c r="C6" s="20" t="s">
        <v>19</v>
      </c>
      <c r="D6" s="46">
        <v>444666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444666</v>
      </c>
      <c r="O6" s="47">
        <f t="shared" si="1"/>
        <v>38.893203883495147</v>
      </c>
      <c r="P6" s="9"/>
    </row>
    <row r="7" spans="1:133">
      <c r="A7" s="12"/>
      <c r="B7" s="44">
        <v>512</v>
      </c>
      <c r="C7" s="20" t="s">
        <v>20</v>
      </c>
      <c r="D7" s="46">
        <v>379420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379420</v>
      </c>
      <c r="O7" s="47">
        <f t="shared" si="1"/>
        <v>33.186390273768914</v>
      </c>
      <c r="P7" s="9"/>
    </row>
    <row r="8" spans="1:133">
      <c r="A8" s="12"/>
      <c r="B8" s="44">
        <v>513</v>
      </c>
      <c r="C8" s="20" t="s">
        <v>21</v>
      </c>
      <c r="D8" s="46">
        <v>1258788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1258788</v>
      </c>
      <c r="O8" s="47">
        <f t="shared" si="1"/>
        <v>110.10128575177119</v>
      </c>
      <c r="P8" s="9"/>
    </row>
    <row r="9" spans="1:133">
      <c r="A9" s="12"/>
      <c r="B9" s="44">
        <v>514</v>
      </c>
      <c r="C9" s="20" t="s">
        <v>22</v>
      </c>
      <c r="D9" s="46">
        <v>460261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460261</v>
      </c>
      <c r="O9" s="47">
        <f t="shared" si="1"/>
        <v>40.257237820344614</v>
      </c>
      <c r="P9" s="9"/>
    </row>
    <row r="10" spans="1:133">
      <c r="A10" s="12"/>
      <c r="B10" s="44">
        <v>515</v>
      </c>
      <c r="C10" s="20" t="s">
        <v>23</v>
      </c>
      <c r="D10" s="46">
        <v>1455192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1455192</v>
      </c>
      <c r="O10" s="47">
        <f t="shared" si="1"/>
        <v>127.27997900813435</v>
      </c>
      <c r="P10" s="9"/>
    </row>
    <row r="11" spans="1:133">
      <c r="A11" s="12"/>
      <c r="B11" s="44">
        <v>517</v>
      </c>
      <c r="C11" s="20" t="s">
        <v>24</v>
      </c>
      <c r="D11" s="46">
        <v>2557351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2557351</v>
      </c>
      <c r="O11" s="47">
        <f t="shared" si="1"/>
        <v>223.68153590483686</v>
      </c>
      <c r="P11" s="9"/>
    </row>
    <row r="12" spans="1:133">
      <c r="A12" s="12"/>
      <c r="B12" s="44">
        <v>518</v>
      </c>
      <c r="C12" s="20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418835</v>
      </c>
      <c r="L12" s="46">
        <v>0</v>
      </c>
      <c r="M12" s="46">
        <v>0</v>
      </c>
      <c r="N12" s="46">
        <f t="shared" si="2"/>
        <v>418835</v>
      </c>
      <c r="O12" s="47">
        <f t="shared" si="1"/>
        <v>36.633866876585323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9713661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9713661</v>
      </c>
      <c r="O13" s="43">
        <f t="shared" si="1"/>
        <v>849.61611125688796</v>
      </c>
      <c r="P13" s="10"/>
    </row>
    <row r="14" spans="1:133">
      <c r="A14" s="12"/>
      <c r="B14" s="44">
        <v>521</v>
      </c>
      <c r="C14" s="20" t="s">
        <v>26</v>
      </c>
      <c r="D14" s="46">
        <v>4590962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4590962</v>
      </c>
      <c r="O14" s="47">
        <f t="shared" si="1"/>
        <v>401.55357299046619</v>
      </c>
      <c r="P14" s="9"/>
    </row>
    <row r="15" spans="1:133">
      <c r="A15" s="12"/>
      <c r="B15" s="44">
        <v>522</v>
      </c>
      <c r="C15" s="20" t="s">
        <v>27</v>
      </c>
      <c r="D15" s="46">
        <v>5122699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5122699</v>
      </c>
      <c r="O15" s="47">
        <f t="shared" si="1"/>
        <v>448.06253826642177</v>
      </c>
      <c r="P15" s="9"/>
    </row>
    <row r="16" spans="1:133" ht="15.75">
      <c r="A16" s="28" t="s">
        <v>28</v>
      </c>
      <c r="B16" s="29"/>
      <c r="C16" s="30"/>
      <c r="D16" s="31">
        <f t="shared" ref="D16:M16" si="5">SUM(D17:D20)</f>
        <v>1587460</v>
      </c>
      <c r="E16" s="31">
        <f t="shared" si="5"/>
        <v>0</v>
      </c>
      <c r="F16" s="31">
        <f t="shared" si="5"/>
        <v>0</v>
      </c>
      <c r="G16" s="31">
        <f t="shared" si="5"/>
        <v>1533829</v>
      </c>
      <c r="H16" s="31">
        <f t="shared" si="5"/>
        <v>0</v>
      </c>
      <c r="I16" s="31">
        <f t="shared" si="5"/>
        <v>1290424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4411713</v>
      </c>
      <c r="O16" s="43">
        <f t="shared" si="1"/>
        <v>385.87536079769092</v>
      </c>
      <c r="P16" s="10"/>
    </row>
    <row r="17" spans="1:119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587834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587834</v>
      </c>
      <c r="O17" s="47">
        <f t="shared" si="1"/>
        <v>51.415551473803902</v>
      </c>
      <c r="P17" s="9"/>
    </row>
    <row r="18" spans="1:119">
      <c r="A18" s="12"/>
      <c r="B18" s="44">
        <v>535</v>
      </c>
      <c r="C18" s="20" t="s">
        <v>47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9456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9456</v>
      </c>
      <c r="O18" s="47">
        <f t="shared" si="1"/>
        <v>0.82707950669115715</v>
      </c>
      <c r="P18" s="9"/>
    </row>
    <row r="19" spans="1:119">
      <c r="A19" s="12"/>
      <c r="B19" s="44">
        <v>538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693134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693134</v>
      </c>
      <c r="O19" s="47">
        <f t="shared" si="1"/>
        <v>60.625732528645152</v>
      </c>
      <c r="P19" s="9"/>
    </row>
    <row r="20" spans="1:119">
      <c r="A20" s="12"/>
      <c r="B20" s="44">
        <v>539</v>
      </c>
      <c r="C20" s="20" t="s">
        <v>31</v>
      </c>
      <c r="D20" s="46">
        <v>1587460</v>
      </c>
      <c r="E20" s="46">
        <v>0</v>
      </c>
      <c r="F20" s="46">
        <v>0</v>
      </c>
      <c r="G20" s="46">
        <v>1533829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3121289</v>
      </c>
      <c r="O20" s="47">
        <f t="shared" si="1"/>
        <v>273.00699728855068</v>
      </c>
      <c r="P20" s="9"/>
    </row>
    <row r="21" spans="1:119" ht="15.75">
      <c r="A21" s="28" t="s">
        <v>32</v>
      </c>
      <c r="B21" s="29"/>
      <c r="C21" s="30"/>
      <c r="D21" s="31">
        <f t="shared" ref="D21:M21" si="6">SUM(D22:D22)</f>
        <v>0</v>
      </c>
      <c r="E21" s="31">
        <f t="shared" si="6"/>
        <v>5714460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5714460</v>
      </c>
      <c r="O21" s="43">
        <f t="shared" si="1"/>
        <v>499.82156914195747</v>
      </c>
      <c r="P21" s="10"/>
    </row>
    <row r="22" spans="1:119">
      <c r="A22" s="12"/>
      <c r="B22" s="44">
        <v>541</v>
      </c>
      <c r="C22" s="20" t="s">
        <v>33</v>
      </c>
      <c r="D22" s="46">
        <v>0</v>
      </c>
      <c r="E22" s="46">
        <v>5714460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5714460</v>
      </c>
      <c r="O22" s="47">
        <f t="shared" si="1"/>
        <v>499.82156914195747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2830020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2830020</v>
      </c>
      <c r="O23" s="43">
        <f t="shared" si="1"/>
        <v>247.53083180267646</v>
      </c>
      <c r="P23" s="9"/>
    </row>
    <row r="24" spans="1:119">
      <c r="A24" s="12"/>
      <c r="B24" s="44">
        <v>572</v>
      </c>
      <c r="C24" s="20" t="s">
        <v>37</v>
      </c>
      <c r="D24" s="46">
        <v>2830020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2830020</v>
      </c>
      <c r="O24" s="47">
        <f t="shared" si="1"/>
        <v>247.53083180267646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4815481</v>
      </c>
      <c r="E25" s="31">
        <f t="shared" si="8"/>
        <v>0</v>
      </c>
      <c r="F25" s="31">
        <f t="shared" si="8"/>
        <v>0</v>
      </c>
      <c r="G25" s="31">
        <f t="shared" si="8"/>
        <v>1910507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6725988</v>
      </c>
      <c r="O25" s="43">
        <f t="shared" si="1"/>
        <v>588.29598530569399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4815481</v>
      </c>
      <c r="E26" s="46">
        <v>0</v>
      </c>
      <c r="F26" s="46">
        <v>0</v>
      </c>
      <c r="G26" s="46">
        <v>1910507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6725988</v>
      </c>
      <c r="O26" s="47">
        <f t="shared" si="1"/>
        <v>588.29598530569399</v>
      </c>
      <c r="P26" s="9"/>
    </row>
    <row r="27" spans="1:119" ht="16.5" thickBot="1">
      <c r="A27" s="14" t="s">
        <v>10</v>
      </c>
      <c r="B27" s="23"/>
      <c r="C27" s="22"/>
      <c r="D27" s="15">
        <f>SUM(D5,D13,D16,D21,D23,D25)</f>
        <v>25502300</v>
      </c>
      <c r="E27" s="15">
        <f t="shared" ref="E27:M27" si="9">SUM(E5,E13,E16,E21,E23,E25)</f>
        <v>5714460</v>
      </c>
      <c r="F27" s="15">
        <f t="shared" si="9"/>
        <v>0</v>
      </c>
      <c r="G27" s="15">
        <f t="shared" si="9"/>
        <v>3444336</v>
      </c>
      <c r="H27" s="15">
        <f t="shared" si="9"/>
        <v>0</v>
      </c>
      <c r="I27" s="15">
        <f t="shared" si="9"/>
        <v>1290424</v>
      </c>
      <c r="J27" s="15">
        <f t="shared" si="9"/>
        <v>0</v>
      </c>
      <c r="K27" s="15">
        <f t="shared" si="9"/>
        <v>418835</v>
      </c>
      <c r="L27" s="15">
        <f t="shared" si="9"/>
        <v>0</v>
      </c>
      <c r="M27" s="15">
        <f t="shared" si="9"/>
        <v>0</v>
      </c>
      <c r="N27" s="15">
        <f t="shared" si="4"/>
        <v>36370355</v>
      </c>
      <c r="O27" s="37">
        <f t="shared" si="1"/>
        <v>3181.1733578238432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66</v>
      </c>
      <c r="M29" s="93"/>
      <c r="N29" s="93"/>
      <c r="O29" s="41">
        <v>11433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5550246</v>
      </c>
      <c r="E5" s="26">
        <f t="shared" si="0"/>
        <v>345378</v>
      </c>
      <c r="F5" s="26">
        <f t="shared" si="0"/>
        <v>0</v>
      </c>
      <c r="G5" s="26">
        <f t="shared" si="0"/>
        <v>68307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2871070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8835001</v>
      </c>
      <c r="P5" s="32">
        <f t="shared" ref="P5:P28" si="1">(O5/P$30)</f>
        <v>597.60558712121212</v>
      </c>
      <c r="Q5" s="6"/>
    </row>
    <row r="6" spans="1:134">
      <c r="A6" s="12"/>
      <c r="B6" s="44">
        <v>511</v>
      </c>
      <c r="C6" s="20" t="s">
        <v>19</v>
      </c>
      <c r="D6" s="46">
        <v>15582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15582</v>
      </c>
      <c r="P6" s="47">
        <f t="shared" si="1"/>
        <v>1.0539772727272727</v>
      </c>
      <c r="Q6" s="9"/>
    </row>
    <row r="7" spans="1:134">
      <c r="A7" s="12"/>
      <c r="B7" s="44">
        <v>512</v>
      </c>
      <c r="C7" s="20" t="s">
        <v>20</v>
      </c>
      <c r="D7" s="46">
        <v>341148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341148</v>
      </c>
      <c r="P7" s="47">
        <f t="shared" si="1"/>
        <v>23.075487012987011</v>
      </c>
      <c r="Q7" s="9"/>
    </row>
    <row r="8" spans="1:134">
      <c r="A8" s="12"/>
      <c r="B8" s="44">
        <v>513</v>
      </c>
      <c r="C8" s="20" t="s">
        <v>21</v>
      </c>
      <c r="D8" s="46">
        <v>2390734</v>
      </c>
      <c r="E8" s="46">
        <v>0</v>
      </c>
      <c r="F8" s="46">
        <v>0</v>
      </c>
      <c r="G8" s="46">
        <v>68307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2459041</v>
      </c>
      <c r="P8" s="47">
        <f t="shared" si="1"/>
        <v>166.33123647186147</v>
      </c>
      <c r="Q8" s="9"/>
    </row>
    <row r="9" spans="1:134">
      <c r="A9" s="12"/>
      <c r="B9" s="44">
        <v>514</v>
      </c>
      <c r="C9" s="20" t="s">
        <v>22</v>
      </c>
      <c r="D9" s="46">
        <v>365413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365413</v>
      </c>
      <c r="P9" s="47">
        <f t="shared" si="1"/>
        <v>24.716788419913421</v>
      </c>
      <c r="Q9" s="9"/>
    </row>
    <row r="10" spans="1:134">
      <c r="A10" s="12"/>
      <c r="B10" s="44">
        <v>515</v>
      </c>
      <c r="C10" s="20" t="s">
        <v>23</v>
      </c>
      <c r="D10" s="46">
        <v>572681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572681</v>
      </c>
      <c r="P10" s="47">
        <f t="shared" si="1"/>
        <v>38.736539502164504</v>
      </c>
      <c r="Q10" s="9"/>
    </row>
    <row r="11" spans="1:134">
      <c r="A11" s="12"/>
      <c r="B11" s="44">
        <v>517</v>
      </c>
      <c r="C11" s="20" t="s">
        <v>24</v>
      </c>
      <c r="D11" s="46">
        <v>1864688</v>
      </c>
      <c r="E11" s="46">
        <v>345378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2210066</v>
      </c>
      <c r="P11" s="47">
        <f t="shared" si="1"/>
        <v>149.49039502164501</v>
      </c>
      <c r="Q11" s="9"/>
    </row>
    <row r="12" spans="1:134">
      <c r="A12" s="12"/>
      <c r="B12" s="44">
        <v>518</v>
      </c>
      <c r="C12" s="20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2871070</v>
      </c>
      <c r="L12" s="46">
        <v>0</v>
      </c>
      <c r="M12" s="46">
        <v>0</v>
      </c>
      <c r="N12" s="46">
        <v>0</v>
      </c>
      <c r="O12" s="46">
        <f t="shared" si="2"/>
        <v>2871070</v>
      </c>
      <c r="P12" s="47">
        <f t="shared" si="1"/>
        <v>194.20116341991343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SUM(D14:D16)</f>
        <v>18323309</v>
      </c>
      <c r="E13" s="31">
        <f t="shared" si="3"/>
        <v>0</v>
      </c>
      <c r="F13" s="31">
        <f t="shared" si="3"/>
        <v>0</v>
      </c>
      <c r="G13" s="31">
        <f t="shared" si="3"/>
        <v>398593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18721902</v>
      </c>
      <c r="P13" s="43">
        <f t="shared" si="1"/>
        <v>1266.3624188311687</v>
      </c>
      <c r="Q13" s="10"/>
    </row>
    <row r="14" spans="1:134">
      <c r="A14" s="12"/>
      <c r="B14" s="44">
        <v>521</v>
      </c>
      <c r="C14" s="20" t="s">
        <v>26</v>
      </c>
      <c r="D14" s="46">
        <v>8307467</v>
      </c>
      <c r="E14" s="46">
        <v>0</v>
      </c>
      <c r="F14" s="46">
        <v>0</v>
      </c>
      <c r="G14" s="46">
        <v>308725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8616192</v>
      </c>
      <c r="P14" s="47">
        <f t="shared" si="1"/>
        <v>582.80519480519479</v>
      </c>
      <c r="Q14" s="9"/>
    </row>
    <row r="15" spans="1:134">
      <c r="A15" s="12"/>
      <c r="B15" s="44">
        <v>522</v>
      </c>
      <c r="C15" s="20" t="s">
        <v>27</v>
      </c>
      <c r="D15" s="46">
        <v>8568032</v>
      </c>
      <c r="E15" s="46">
        <v>0</v>
      </c>
      <c r="F15" s="46">
        <v>0</v>
      </c>
      <c r="G15" s="46">
        <v>89868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8657900</v>
      </c>
      <c r="P15" s="47">
        <f t="shared" si="1"/>
        <v>585.6263528138528</v>
      </c>
      <c r="Q15" s="9"/>
    </row>
    <row r="16" spans="1:134">
      <c r="A16" s="12"/>
      <c r="B16" s="44">
        <v>524</v>
      </c>
      <c r="C16" s="20" t="s">
        <v>75</v>
      </c>
      <c r="D16" s="46">
        <v>1447810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1447810</v>
      </c>
      <c r="P16" s="47">
        <f t="shared" si="1"/>
        <v>97.930871212121218</v>
      </c>
      <c r="Q16" s="9"/>
    </row>
    <row r="17" spans="1:120" ht="15.75">
      <c r="A17" s="28" t="s">
        <v>28</v>
      </c>
      <c r="B17" s="29"/>
      <c r="C17" s="30"/>
      <c r="D17" s="31">
        <f t="shared" ref="D17:N17" si="5">SUM(D18:D19)</f>
        <v>0</v>
      </c>
      <c r="E17" s="31">
        <f t="shared" si="5"/>
        <v>0</v>
      </c>
      <c r="F17" s="31">
        <f t="shared" si="5"/>
        <v>0</v>
      </c>
      <c r="G17" s="31">
        <f t="shared" si="5"/>
        <v>120926</v>
      </c>
      <c r="H17" s="31">
        <f t="shared" si="5"/>
        <v>0</v>
      </c>
      <c r="I17" s="31">
        <f t="shared" si="5"/>
        <v>2504979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2625905</v>
      </c>
      <c r="P17" s="43">
        <f t="shared" si="1"/>
        <v>177.61803300865802</v>
      </c>
      <c r="Q17" s="10"/>
    </row>
    <row r="18" spans="1:120">
      <c r="A18" s="12"/>
      <c r="B18" s="44">
        <v>534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921208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5" si="6">SUM(D18:N18)</f>
        <v>921208</v>
      </c>
      <c r="P18" s="47">
        <f t="shared" si="1"/>
        <v>62.311147186147188</v>
      </c>
      <c r="Q18" s="9"/>
    </row>
    <row r="19" spans="1:120">
      <c r="A19" s="12"/>
      <c r="B19" s="44">
        <v>538</v>
      </c>
      <c r="C19" s="20" t="s">
        <v>30</v>
      </c>
      <c r="D19" s="46">
        <v>0</v>
      </c>
      <c r="E19" s="46">
        <v>0</v>
      </c>
      <c r="F19" s="46">
        <v>0</v>
      </c>
      <c r="G19" s="46">
        <v>120926</v>
      </c>
      <c r="H19" s="46">
        <v>0</v>
      </c>
      <c r="I19" s="46">
        <v>1583771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1704697</v>
      </c>
      <c r="P19" s="47">
        <f t="shared" si="1"/>
        <v>115.30688582251082</v>
      </c>
      <c r="Q19" s="9"/>
    </row>
    <row r="20" spans="1:120" ht="15.75">
      <c r="A20" s="28" t="s">
        <v>32</v>
      </c>
      <c r="B20" s="29"/>
      <c r="C20" s="30"/>
      <c r="D20" s="31">
        <f t="shared" ref="D20:N20" si="7">SUM(D21:D21)</f>
        <v>3501358</v>
      </c>
      <c r="E20" s="31">
        <f t="shared" si="7"/>
        <v>474670</v>
      </c>
      <c r="F20" s="31">
        <f t="shared" si="7"/>
        <v>0</v>
      </c>
      <c r="G20" s="31">
        <f t="shared" si="7"/>
        <v>770242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4746270</v>
      </c>
      <c r="P20" s="43">
        <f t="shared" si="1"/>
        <v>321.04099025974028</v>
      </c>
      <c r="Q20" s="10"/>
    </row>
    <row r="21" spans="1:120">
      <c r="A21" s="12"/>
      <c r="B21" s="44">
        <v>541</v>
      </c>
      <c r="C21" s="20" t="s">
        <v>33</v>
      </c>
      <c r="D21" s="46">
        <v>3501358</v>
      </c>
      <c r="E21" s="46">
        <v>474670</v>
      </c>
      <c r="F21" s="46">
        <v>0</v>
      </c>
      <c r="G21" s="46">
        <v>770242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4746270</v>
      </c>
      <c r="P21" s="47">
        <f t="shared" si="1"/>
        <v>321.04099025974028</v>
      </c>
      <c r="Q21" s="9"/>
    </row>
    <row r="22" spans="1:120" ht="15.75">
      <c r="A22" s="28" t="s">
        <v>36</v>
      </c>
      <c r="B22" s="29"/>
      <c r="C22" s="30"/>
      <c r="D22" s="31">
        <f t="shared" ref="D22:N22" si="8">SUM(D23:D25)</f>
        <v>5346716</v>
      </c>
      <c r="E22" s="31">
        <f t="shared" si="8"/>
        <v>0</v>
      </c>
      <c r="F22" s="31">
        <f t="shared" si="8"/>
        <v>0</v>
      </c>
      <c r="G22" s="31">
        <f t="shared" si="8"/>
        <v>1555170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>SUM(D22:N22)</f>
        <v>6901886</v>
      </c>
      <c r="P22" s="43">
        <f t="shared" si="1"/>
        <v>466.84834956709955</v>
      </c>
      <c r="Q22" s="9"/>
    </row>
    <row r="23" spans="1:120">
      <c r="A23" s="12"/>
      <c r="B23" s="44">
        <v>572</v>
      </c>
      <c r="C23" s="20" t="s">
        <v>37</v>
      </c>
      <c r="D23" s="46">
        <v>1663385</v>
      </c>
      <c r="E23" s="46">
        <v>0</v>
      </c>
      <c r="F23" s="46">
        <v>0</v>
      </c>
      <c r="G23" s="46">
        <v>1478025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3141410</v>
      </c>
      <c r="P23" s="47">
        <f t="shared" si="1"/>
        <v>212.48714826839827</v>
      </c>
      <c r="Q23" s="9"/>
    </row>
    <row r="24" spans="1:120">
      <c r="A24" s="12"/>
      <c r="B24" s="44">
        <v>573</v>
      </c>
      <c r="C24" s="20" t="s">
        <v>51</v>
      </c>
      <c r="D24" s="46">
        <v>2776086</v>
      </c>
      <c r="E24" s="46">
        <v>0</v>
      </c>
      <c r="F24" s="46">
        <v>0</v>
      </c>
      <c r="G24" s="46">
        <v>77145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2853231</v>
      </c>
      <c r="P24" s="47">
        <f t="shared" si="1"/>
        <v>192.99452110389609</v>
      </c>
      <c r="Q24" s="9"/>
    </row>
    <row r="25" spans="1:120">
      <c r="A25" s="12"/>
      <c r="B25" s="44">
        <v>575</v>
      </c>
      <c r="C25" s="20" t="s">
        <v>89</v>
      </c>
      <c r="D25" s="46">
        <v>907245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907245</v>
      </c>
      <c r="P25" s="47">
        <f t="shared" si="1"/>
        <v>61.366680194805198</v>
      </c>
      <c r="Q25" s="9"/>
    </row>
    <row r="26" spans="1:120" ht="15.75">
      <c r="A26" s="28" t="s">
        <v>39</v>
      </c>
      <c r="B26" s="29"/>
      <c r="C26" s="30"/>
      <c r="D26" s="31">
        <f t="shared" ref="D26:N26" si="9">SUM(D27:D27)</f>
        <v>10227596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246570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>SUM(D26:N26)</f>
        <v>10474166</v>
      </c>
      <c r="P26" s="43">
        <f t="shared" si="1"/>
        <v>708.47984307359309</v>
      </c>
      <c r="Q26" s="9"/>
    </row>
    <row r="27" spans="1:120" ht="15.75" thickBot="1">
      <c r="A27" s="12"/>
      <c r="B27" s="44">
        <v>581</v>
      </c>
      <c r="C27" s="20" t="s">
        <v>90</v>
      </c>
      <c r="D27" s="46">
        <v>10227596</v>
      </c>
      <c r="E27" s="46">
        <v>0</v>
      </c>
      <c r="F27" s="46">
        <v>0</v>
      </c>
      <c r="G27" s="46">
        <v>0</v>
      </c>
      <c r="H27" s="46">
        <v>0</v>
      </c>
      <c r="I27" s="46">
        <v>246570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10474166</v>
      </c>
      <c r="P27" s="47">
        <f t="shared" si="1"/>
        <v>708.47984307359309</v>
      </c>
      <c r="Q27" s="9"/>
    </row>
    <row r="28" spans="1:120" ht="16.5" thickBot="1">
      <c r="A28" s="14" t="s">
        <v>10</v>
      </c>
      <c r="B28" s="23"/>
      <c r="C28" s="22"/>
      <c r="D28" s="15">
        <f>SUM(D5,D13,D17,D20,D22,D26)</f>
        <v>42949225</v>
      </c>
      <c r="E28" s="15">
        <f t="shared" ref="E28:N28" si="10">SUM(E5,E13,E17,E20,E22,E26)</f>
        <v>820048</v>
      </c>
      <c r="F28" s="15">
        <f t="shared" si="10"/>
        <v>0</v>
      </c>
      <c r="G28" s="15">
        <f t="shared" si="10"/>
        <v>2913238</v>
      </c>
      <c r="H28" s="15">
        <f t="shared" si="10"/>
        <v>0</v>
      </c>
      <c r="I28" s="15">
        <f t="shared" si="10"/>
        <v>2751549</v>
      </c>
      <c r="J28" s="15">
        <f t="shared" si="10"/>
        <v>0</v>
      </c>
      <c r="K28" s="15">
        <f t="shared" si="10"/>
        <v>2871070</v>
      </c>
      <c r="L28" s="15">
        <f t="shared" si="10"/>
        <v>0</v>
      </c>
      <c r="M28" s="15">
        <f t="shared" si="10"/>
        <v>0</v>
      </c>
      <c r="N28" s="15">
        <f t="shared" si="10"/>
        <v>0</v>
      </c>
      <c r="O28" s="15">
        <f>SUM(D28:N28)</f>
        <v>52305130</v>
      </c>
      <c r="P28" s="37">
        <f t="shared" si="1"/>
        <v>3537.9552218614717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9"/>
    </row>
    <row r="30" spans="1:120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93" t="s">
        <v>92</v>
      </c>
      <c r="N30" s="93"/>
      <c r="O30" s="93"/>
      <c r="P30" s="41">
        <v>14784</v>
      </c>
    </row>
    <row r="31" spans="1:120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20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17362039</v>
      </c>
      <c r="E5" s="26">
        <f t="shared" si="0"/>
        <v>596607</v>
      </c>
      <c r="F5" s="26">
        <f t="shared" si="0"/>
        <v>0</v>
      </c>
      <c r="G5" s="26">
        <f t="shared" si="0"/>
        <v>5467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8" si="1">SUM(D5:N5)</f>
        <v>17964113</v>
      </c>
      <c r="P5" s="32">
        <f t="shared" ref="P5:P28" si="2">(O5/P$30)</f>
        <v>1212.562470469119</v>
      </c>
      <c r="Q5" s="6"/>
    </row>
    <row r="6" spans="1:134">
      <c r="A6" s="12"/>
      <c r="B6" s="44">
        <v>511</v>
      </c>
      <c r="C6" s="20" t="s">
        <v>19</v>
      </c>
      <c r="D6" s="46">
        <v>43448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43448</v>
      </c>
      <c r="P6" s="47">
        <f t="shared" si="2"/>
        <v>2.9327033412082351</v>
      </c>
      <c r="Q6" s="9"/>
    </row>
    <row r="7" spans="1:134">
      <c r="A7" s="12"/>
      <c r="B7" s="44">
        <v>512</v>
      </c>
      <c r="C7" s="20" t="s">
        <v>20</v>
      </c>
      <c r="D7" s="46">
        <v>355605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355605</v>
      </c>
      <c r="P7" s="47">
        <f t="shared" si="2"/>
        <v>24.003037462031724</v>
      </c>
      <c r="Q7" s="9"/>
    </row>
    <row r="8" spans="1:134">
      <c r="A8" s="12"/>
      <c r="B8" s="44">
        <v>513</v>
      </c>
      <c r="C8" s="20" t="s">
        <v>21</v>
      </c>
      <c r="D8" s="46">
        <v>2627056</v>
      </c>
      <c r="E8" s="46">
        <v>0</v>
      </c>
      <c r="F8" s="46">
        <v>0</v>
      </c>
      <c r="G8" s="46">
        <v>285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2627341</v>
      </c>
      <c r="P8" s="47">
        <f t="shared" si="2"/>
        <v>177.34330070874114</v>
      </c>
      <c r="Q8" s="9"/>
    </row>
    <row r="9" spans="1:134">
      <c r="A9" s="12"/>
      <c r="B9" s="44">
        <v>514</v>
      </c>
      <c r="C9" s="20" t="s">
        <v>22</v>
      </c>
      <c r="D9" s="46">
        <v>505763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505763</v>
      </c>
      <c r="P9" s="47">
        <f t="shared" si="2"/>
        <v>34.138575767802905</v>
      </c>
      <c r="Q9" s="9"/>
    </row>
    <row r="10" spans="1:134">
      <c r="A10" s="12"/>
      <c r="B10" s="44">
        <v>515</v>
      </c>
      <c r="C10" s="20" t="s">
        <v>23</v>
      </c>
      <c r="D10" s="46">
        <v>376865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376865</v>
      </c>
      <c r="P10" s="47">
        <f t="shared" si="2"/>
        <v>25.438069524130949</v>
      </c>
      <c r="Q10" s="9"/>
    </row>
    <row r="11" spans="1:134">
      <c r="A11" s="12"/>
      <c r="B11" s="44">
        <v>517</v>
      </c>
      <c r="C11" s="20" t="s">
        <v>24</v>
      </c>
      <c r="D11" s="46">
        <v>13453302</v>
      </c>
      <c r="E11" s="46">
        <v>596607</v>
      </c>
      <c r="F11" s="46">
        <v>0</v>
      </c>
      <c r="G11" s="46">
        <v>5182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14055091</v>
      </c>
      <c r="P11" s="47">
        <f t="shared" si="2"/>
        <v>948.70678366520417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17840037</v>
      </c>
      <c r="E12" s="31">
        <f t="shared" si="3"/>
        <v>0</v>
      </c>
      <c r="F12" s="31">
        <f t="shared" si="3"/>
        <v>0</v>
      </c>
      <c r="G12" s="31">
        <f t="shared" si="3"/>
        <v>704931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18544968</v>
      </c>
      <c r="P12" s="43">
        <f t="shared" si="2"/>
        <v>1251.7696928788391</v>
      </c>
      <c r="Q12" s="10"/>
    </row>
    <row r="13" spans="1:134">
      <c r="A13" s="12"/>
      <c r="B13" s="44">
        <v>521</v>
      </c>
      <c r="C13" s="20" t="s">
        <v>26</v>
      </c>
      <c r="D13" s="46">
        <v>8125951</v>
      </c>
      <c r="E13" s="46">
        <v>0</v>
      </c>
      <c r="F13" s="46">
        <v>0</v>
      </c>
      <c r="G13" s="46">
        <v>25480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8151431</v>
      </c>
      <c r="P13" s="47">
        <f t="shared" si="2"/>
        <v>550.21471481606477</v>
      </c>
      <c r="Q13" s="9"/>
    </row>
    <row r="14" spans="1:134">
      <c r="A14" s="12"/>
      <c r="B14" s="44">
        <v>522</v>
      </c>
      <c r="C14" s="20" t="s">
        <v>27</v>
      </c>
      <c r="D14" s="46">
        <v>8337994</v>
      </c>
      <c r="E14" s="46">
        <v>0</v>
      </c>
      <c r="F14" s="46">
        <v>0</v>
      </c>
      <c r="G14" s="46">
        <v>679451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9017445</v>
      </c>
      <c r="P14" s="47">
        <f t="shared" si="2"/>
        <v>608.66992912588591</v>
      </c>
      <c r="Q14" s="9"/>
    </row>
    <row r="15" spans="1:134">
      <c r="A15" s="12"/>
      <c r="B15" s="44">
        <v>524</v>
      </c>
      <c r="C15" s="20" t="s">
        <v>75</v>
      </c>
      <c r="D15" s="46">
        <v>1376092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1376092</v>
      </c>
      <c r="P15" s="47">
        <f t="shared" si="2"/>
        <v>92.885048936888282</v>
      </c>
      <c r="Q15" s="9"/>
    </row>
    <row r="16" spans="1:134" ht="15.75">
      <c r="A16" s="28" t="s">
        <v>28</v>
      </c>
      <c r="B16" s="29"/>
      <c r="C16" s="30"/>
      <c r="D16" s="31">
        <f t="shared" ref="D16:N16" si="4">SUM(D17:D18)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2221245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2221245</v>
      </c>
      <c r="P16" s="43">
        <f t="shared" si="2"/>
        <v>149.93216334795815</v>
      </c>
      <c r="Q16" s="10"/>
    </row>
    <row r="17" spans="1:120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987275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987275</v>
      </c>
      <c r="P17" s="47">
        <f t="shared" si="2"/>
        <v>66.640229497131287</v>
      </c>
      <c r="Q17" s="9"/>
    </row>
    <row r="18" spans="1:120">
      <c r="A18" s="12"/>
      <c r="B18" s="44">
        <v>538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1233970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1233970</v>
      </c>
      <c r="P18" s="47">
        <f t="shared" si="2"/>
        <v>83.291933850826865</v>
      </c>
      <c r="Q18" s="9"/>
    </row>
    <row r="19" spans="1:120" ht="15.75">
      <c r="A19" s="28" t="s">
        <v>32</v>
      </c>
      <c r="B19" s="29"/>
      <c r="C19" s="30"/>
      <c r="D19" s="31">
        <f t="shared" ref="D19:N19" si="5">SUM(D20:D20)</f>
        <v>2912245</v>
      </c>
      <c r="E19" s="31">
        <f t="shared" si="5"/>
        <v>485589</v>
      </c>
      <c r="F19" s="31">
        <f t="shared" si="5"/>
        <v>0</v>
      </c>
      <c r="G19" s="31">
        <f t="shared" si="5"/>
        <v>3936961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31">
        <f t="shared" si="1"/>
        <v>7334795</v>
      </c>
      <c r="P19" s="43">
        <f t="shared" si="2"/>
        <v>495.09247384407695</v>
      </c>
      <c r="Q19" s="10"/>
    </row>
    <row r="20" spans="1:120">
      <c r="A20" s="12"/>
      <c r="B20" s="44">
        <v>541</v>
      </c>
      <c r="C20" s="20" t="s">
        <v>33</v>
      </c>
      <c r="D20" s="46">
        <v>2912245</v>
      </c>
      <c r="E20" s="46">
        <v>485589</v>
      </c>
      <c r="F20" s="46">
        <v>0</v>
      </c>
      <c r="G20" s="46">
        <v>3936961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7334795</v>
      </c>
      <c r="P20" s="47">
        <f t="shared" si="2"/>
        <v>495.09247384407695</v>
      </c>
      <c r="Q20" s="9"/>
    </row>
    <row r="21" spans="1:120" ht="15.75">
      <c r="A21" s="28" t="s">
        <v>36</v>
      </c>
      <c r="B21" s="29"/>
      <c r="C21" s="30"/>
      <c r="D21" s="31">
        <f t="shared" ref="D21:N21" si="6">SUM(D22:D25)</f>
        <v>3781751</v>
      </c>
      <c r="E21" s="31">
        <f t="shared" si="6"/>
        <v>69127</v>
      </c>
      <c r="F21" s="31">
        <f t="shared" si="6"/>
        <v>0</v>
      </c>
      <c r="G21" s="31">
        <f t="shared" si="6"/>
        <v>204380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6"/>
        <v>0</v>
      </c>
      <c r="O21" s="31">
        <f t="shared" si="1"/>
        <v>4055258</v>
      </c>
      <c r="P21" s="43">
        <f t="shared" si="2"/>
        <v>273.72649341883226</v>
      </c>
      <c r="Q21" s="9"/>
    </row>
    <row r="22" spans="1:120">
      <c r="A22" s="12"/>
      <c r="B22" s="44">
        <v>572</v>
      </c>
      <c r="C22" s="20" t="s">
        <v>37</v>
      </c>
      <c r="D22" s="46">
        <v>1178476</v>
      </c>
      <c r="E22" s="46">
        <v>69127</v>
      </c>
      <c r="F22" s="46">
        <v>0</v>
      </c>
      <c r="G22" s="46">
        <v>204380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1451983</v>
      </c>
      <c r="P22" s="47">
        <f t="shared" si="2"/>
        <v>98.007627404657441</v>
      </c>
      <c r="Q22" s="9"/>
    </row>
    <row r="23" spans="1:120">
      <c r="A23" s="12"/>
      <c r="B23" s="44">
        <v>573</v>
      </c>
      <c r="C23" s="20" t="s">
        <v>51</v>
      </c>
      <c r="D23" s="46">
        <v>1853757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1853757</v>
      </c>
      <c r="P23" s="47">
        <f t="shared" si="2"/>
        <v>125.12703341208235</v>
      </c>
      <c r="Q23" s="9"/>
    </row>
    <row r="24" spans="1:120">
      <c r="A24" s="12"/>
      <c r="B24" s="44">
        <v>574</v>
      </c>
      <c r="C24" s="20" t="s">
        <v>84</v>
      </c>
      <c r="D24" s="46">
        <v>315672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315672</v>
      </c>
      <c r="P24" s="47">
        <f t="shared" si="2"/>
        <v>21.307593655079312</v>
      </c>
      <c r="Q24" s="9"/>
    </row>
    <row r="25" spans="1:120">
      <c r="A25" s="12"/>
      <c r="B25" s="44">
        <v>575</v>
      </c>
      <c r="C25" s="20" t="s">
        <v>89</v>
      </c>
      <c r="D25" s="46">
        <v>433846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433846</v>
      </c>
      <c r="P25" s="47">
        <f t="shared" si="2"/>
        <v>29.284238947013161</v>
      </c>
      <c r="Q25" s="9"/>
    </row>
    <row r="26" spans="1:120" ht="15.75">
      <c r="A26" s="28" t="s">
        <v>39</v>
      </c>
      <c r="B26" s="29"/>
      <c r="C26" s="30"/>
      <c r="D26" s="31">
        <f t="shared" ref="D26:N26" si="7">SUM(D27:D27)</f>
        <v>1125000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300000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1"/>
        <v>1425000</v>
      </c>
      <c r="P26" s="43">
        <f t="shared" si="2"/>
        <v>96.186297671279107</v>
      </c>
      <c r="Q26" s="9"/>
    </row>
    <row r="27" spans="1:120" ht="15.75" thickBot="1">
      <c r="A27" s="12"/>
      <c r="B27" s="44">
        <v>581</v>
      </c>
      <c r="C27" s="20" t="s">
        <v>90</v>
      </c>
      <c r="D27" s="46">
        <v>1125000</v>
      </c>
      <c r="E27" s="46">
        <v>0</v>
      </c>
      <c r="F27" s="46">
        <v>0</v>
      </c>
      <c r="G27" s="46">
        <v>0</v>
      </c>
      <c r="H27" s="46">
        <v>0</v>
      </c>
      <c r="I27" s="46">
        <v>300000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1425000</v>
      </c>
      <c r="P27" s="47">
        <f t="shared" si="2"/>
        <v>96.186297671279107</v>
      </c>
      <c r="Q27" s="9"/>
    </row>
    <row r="28" spans="1:120" ht="16.5" thickBot="1">
      <c r="A28" s="14" t="s">
        <v>10</v>
      </c>
      <c r="B28" s="23"/>
      <c r="C28" s="22"/>
      <c r="D28" s="15">
        <f>SUM(D5,D12,D16,D19,D21,D26)</f>
        <v>43021072</v>
      </c>
      <c r="E28" s="15">
        <f t="shared" ref="E28:N28" si="8">SUM(E5,E12,E16,E19,E21,E26)</f>
        <v>1151323</v>
      </c>
      <c r="F28" s="15">
        <f t="shared" si="8"/>
        <v>0</v>
      </c>
      <c r="G28" s="15">
        <f t="shared" si="8"/>
        <v>4851739</v>
      </c>
      <c r="H28" s="15">
        <f t="shared" si="8"/>
        <v>0</v>
      </c>
      <c r="I28" s="15">
        <f t="shared" si="8"/>
        <v>2521245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8"/>
        <v>0</v>
      </c>
      <c r="O28" s="15">
        <f t="shared" si="1"/>
        <v>51545379</v>
      </c>
      <c r="P28" s="37">
        <f t="shared" si="2"/>
        <v>3479.2695916301045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9"/>
    </row>
    <row r="30" spans="1:120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93" t="s">
        <v>85</v>
      </c>
      <c r="N30" s="93"/>
      <c r="O30" s="93"/>
      <c r="P30" s="41">
        <v>14815</v>
      </c>
    </row>
    <row r="31" spans="1:120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20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8534925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1514251</v>
      </c>
      <c r="L5" s="26">
        <f t="shared" si="0"/>
        <v>0</v>
      </c>
      <c r="M5" s="26">
        <f t="shared" si="0"/>
        <v>0</v>
      </c>
      <c r="N5" s="27">
        <f>SUM(D5:M5)</f>
        <v>10049176</v>
      </c>
      <c r="O5" s="32">
        <f t="shared" ref="O5:O29" si="1">(N5/O$31)</f>
        <v>777.4991102514507</v>
      </c>
      <c r="P5" s="6"/>
    </row>
    <row r="6" spans="1:133">
      <c r="A6" s="12"/>
      <c r="B6" s="44">
        <v>511</v>
      </c>
      <c r="C6" s="20" t="s">
        <v>19</v>
      </c>
      <c r="D6" s="46">
        <v>185746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185746</v>
      </c>
      <c r="O6" s="47">
        <f t="shared" si="1"/>
        <v>14.371063829787234</v>
      </c>
      <c r="P6" s="9"/>
    </row>
    <row r="7" spans="1:133">
      <c r="A7" s="12"/>
      <c r="B7" s="44">
        <v>512</v>
      </c>
      <c r="C7" s="20" t="s">
        <v>20</v>
      </c>
      <c r="D7" s="46">
        <v>364966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364966</v>
      </c>
      <c r="O7" s="47">
        <f t="shared" si="1"/>
        <v>28.237214700193423</v>
      </c>
      <c r="P7" s="9"/>
    </row>
    <row r="8" spans="1:133">
      <c r="A8" s="12"/>
      <c r="B8" s="44">
        <v>513</v>
      </c>
      <c r="C8" s="20" t="s">
        <v>21</v>
      </c>
      <c r="D8" s="46">
        <v>2756965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2756965</v>
      </c>
      <c r="O8" s="47">
        <f t="shared" si="1"/>
        <v>213.30483558994197</v>
      </c>
      <c r="P8" s="9"/>
    </row>
    <row r="9" spans="1:133">
      <c r="A9" s="12"/>
      <c r="B9" s="44">
        <v>514</v>
      </c>
      <c r="C9" s="20" t="s">
        <v>22</v>
      </c>
      <c r="D9" s="46">
        <v>542687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542687</v>
      </c>
      <c r="O9" s="47">
        <f t="shared" si="1"/>
        <v>41.987388781431335</v>
      </c>
      <c r="P9" s="9"/>
    </row>
    <row r="10" spans="1:133">
      <c r="A10" s="12"/>
      <c r="B10" s="44">
        <v>515</v>
      </c>
      <c r="C10" s="20" t="s">
        <v>23</v>
      </c>
      <c r="D10" s="46">
        <v>532349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532349</v>
      </c>
      <c r="O10" s="47">
        <f t="shared" si="1"/>
        <v>41.187543520309475</v>
      </c>
      <c r="P10" s="9"/>
    </row>
    <row r="11" spans="1:133">
      <c r="A11" s="12"/>
      <c r="B11" s="44">
        <v>517</v>
      </c>
      <c r="C11" s="20" t="s">
        <v>24</v>
      </c>
      <c r="D11" s="46">
        <v>4152212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4152212</v>
      </c>
      <c r="O11" s="47">
        <f t="shared" si="1"/>
        <v>321.25431334622823</v>
      </c>
      <c r="P11" s="9"/>
    </row>
    <row r="12" spans="1:133">
      <c r="A12" s="12"/>
      <c r="B12" s="44">
        <v>518</v>
      </c>
      <c r="C12" s="20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1514251</v>
      </c>
      <c r="L12" s="46">
        <v>0</v>
      </c>
      <c r="M12" s="46">
        <v>0</v>
      </c>
      <c r="N12" s="46">
        <f t="shared" si="2"/>
        <v>1514251</v>
      </c>
      <c r="O12" s="47">
        <f t="shared" si="1"/>
        <v>117.15675048355899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19247739</v>
      </c>
      <c r="E13" s="31">
        <f t="shared" si="3"/>
        <v>0</v>
      </c>
      <c r="F13" s="31">
        <f t="shared" si="3"/>
        <v>0</v>
      </c>
      <c r="G13" s="31">
        <f t="shared" si="3"/>
        <v>191143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19438882</v>
      </c>
      <c r="O13" s="43">
        <f t="shared" si="1"/>
        <v>1503.9753965183752</v>
      </c>
      <c r="P13" s="10"/>
    </row>
    <row r="14" spans="1:133">
      <c r="A14" s="12"/>
      <c r="B14" s="44">
        <v>521</v>
      </c>
      <c r="C14" s="20" t="s">
        <v>26</v>
      </c>
      <c r="D14" s="46">
        <v>8576832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8576832</v>
      </c>
      <c r="O14" s="47">
        <f t="shared" si="1"/>
        <v>663.58468085106381</v>
      </c>
      <c r="P14" s="9"/>
    </row>
    <row r="15" spans="1:133">
      <c r="A15" s="12"/>
      <c r="B15" s="44">
        <v>522</v>
      </c>
      <c r="C15" s="20" t="s">
        <v>27</v>
      </c>
      <c r="D15" s="46">
        <v>8866498</v>
      </c>
      <c r="E15" s="46">
        <v>0</v>
      </c>
      <c r="F15" s="46">
        <v>0</v>
      </c>
      <c r="G15" s="46">
        <v>191143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9057641</v>
      </c>
      <c r="O15" s="47">
        <f t="shared" si="1"/>
        <v>700.7846034816248</v>
      </c>
      <c r="P15" s="9"/>
    </row>
    <row r="16" spans="1:133">
      <c r="A16" s="12"/>
      <c r="B16" s="44">
        <v>524</v>
      </c>
      <c r="C16" s="20" t="s">
        <v>75</v>
      </c>
      <c r="D16" s="46">
        <v>1804409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1804409</v>
      </c>
      <c r="O16" s="47">
        <f t="shared" si="1"/>
        <v>139.60611218568664</v>
      </c>
      <c r="P16" s="9"/>
    </row>
    <row r="17" spans="1:119" ht="15.75">
      <c r="A17" s="28" t="s">
        <v>28</v>
      </c>
      <c r="B17" s="29"/>
      <c r="C17" s="30"/>
      <c r="D17" s="31">
        <f t="shared" ref="D17:M17" si="5">SUM(D18:D20)</f>
        <v>2113300</v>
      </c>
      <c r="E17" s="31">
        <f t="shared" si="5"/>
        <v>19276</v>
      </c>
      <c r="F17" s="31">
        <f t="shared" si="5"/>
        <v>0</v>
      </c>
      <c r="G17" s="31">
        <f t="shared" si="5"/>
        <v>222737</v>
      </c>
      <c r="H17" s="31">
        <f t="shared" si="5"/>
        <v>0</v>
      </c>
      <c r="I17" s="31">
        <f t="shared" si="5"/>
        <v>1864700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4220013</v>
      </c>
      <c r="O17" s="43">
        <f t="shared" si="1"/>
        <v>326.50003868471953</v>
      </c>
      <c r="P17" s="10"/>
    </row>
    <row r="18" spans="1:119">
      <c r="A18" s="12"/>
      <c r="B18" s="44">
        <v>534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756507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756507</v>
      </c>
      <c r="O18" s="47">
        <f t="shared" si="1"/>
        <v>58.530522243713733</v>
      </c>
      <c r="P18" s="9"/>
    </row>
    <row r="19" spans="1:119">
      <c r="A19" s="12"/>
      <c r="B19" s="44">
        <v>538</v>
      </c>
      <c r="C19" s="20" t="s">
        <v>60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1108193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1108193</v>
      </c>
      <c r="O19" s="47">
        <f t="shared" si="1"/>
        <v>85.740270793036757</v>
      </c>
      <c r="P19" s="9"/>
    </row>
    <row r="20" spans="1:119">
      <c r="A20" s="12"/>
      <c r="B20" s="44">
        <v>539</v>
      </c>
      <c r="C20" s="20" t="s">
        <v>31</v>
      </c>
      <c r="D20" s="46">
        <v>2113300</v>
      </c>
      <c r="E20" s="46">
        <v>19276</v>
      </c>
      <c r="F20" s="46">
        <v>0</v>
      </c>
      <c r="G20" s="46">
        <v>222737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2355313</v>
      </c>
      <c r="O20" s="47">
        <f t="shared" si="1"/>
        <v>182.22924564796907</v>
      </c>
      <c r="P20" s="9"/>
    </row>
    <row r="21" spans="1:119" ht="15.75">
      <c r="A21" s="28" t="s">
        <v>32</v>
      </c>
      <c r="B21" s="29"/>
      <c r="C21" s="30"/>
      <c r="D21" s="31">
        <f t="shared" ref="D21:M21" si="6">SUM(D22:D22)</f>
        <v>74124</v>
      </c>
      <c r="E21" s="31">
        <f t="shared" si="6"/>
        <v>954923</v>
      </c>
      <c r="F21" s="31">
        <f t="shared" si="6"/>
        <v>0</v>
      </c>
      <c r="G21" s="31">
        <f t="shared" si="6"/>
        <v>33895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1062942</v>
      </c>
      <c r="O21" s="43">
        <f t="shared" si="1"/>
        <v>82.239226305609279</v>
      </c>
      <c r="P21" s="10"/>
    </row>
    <row r="22" spans="1:119">
      <c r="A22" s="12"/>
      <c r="B22" s="44">
        <v>541</v>
      </c>
      <c r="C22" s="20" t="s">
        <v>68</v>
      </c>
      <c r="D22" s="46">
        <v>74124</v>
      </c>
      <c r="E22" s="46">
        <v>954923</v>
      </c>
      <c r="F22" s="46">
        <v>0</v>
      </c>
      <c r="G22" s="46">
        <v>33895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1062942</v>
      </c>
      <c r="O22" s="47">
        <f t="shared" si="1"/>
        <v>82.239226305609279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SUM(D24:D26)</f>
        <v>3951134</v>
      </c>
      <c r="E23" s="31">
        <f t="shared" si="7"/>
        <v>4165187</v>
      </c>
      <c r="F23" s="31">
        <f t="shared" si="7"/>
        <v>0</v>
      </c>
      <c r="G23" s="31">
        <f t="shared" si="7"/>
        <v>346640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8462961</v>
      </c>
      <c r="O23" s="43">
        <f t="shared" si="1"/>
        <v>654.77454545454543</v>
      </c>
      <c r="P23" s="9"/>
    </row>
    <row r="24" spans="1:119">
      <c r="A24" s="12"/>
      <c r="B24" s="44">
        <v>572</v>
      </c>
      <c r="C24" s="20" t="s">
        <v>61</v>
      </c>
      <c r="D24" s="46">
        <v>1270336</v>
      </c>
      <c r="E24" s="46">
        <v>4165187</v>
      </c>
      <c r="F24" s="46">
        <v>0</v>
      </c>
      <c r="G24" s="46">
        <v>346640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5782163</v>
      </c>
      <c r="O24" s="47">
        <f t="shared" si="1"/>
        <v>447.36270793036749</v>
      </c>
      <c r="P24" s="9"/>
    </row>
    <row r="25" spans="1:119">
      <c r="A25" s="12"/>
      <c r="B25" s="44">
        <v>573</v>
      </c>
      <c r="C25" s="20" t="s">
        <v>51</v>
      </c>
      <c r="D25" s="46">
        <v>2206078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2206078</v>
      </c>
      <c r="O25" s="47">
        <f t="shared" si="1"/>
        <v>170.68301740812379</v>
      </c>
      <c r="P25" s="9"/>
    </row>
    <row r="26" spans="1:119">
      <c r="A26" s="12"/>
      <c r="B26" s="44">
        <v>575</v>
      </c>
      <c r="C26" s="20" t="s">
        <v>76</v>
      </c>
      <c r="D26" s="46">
        <v>474720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474720</v>
      </c>
      <c r="O26" s="47">
        <f t="shared" si="1"/>
        <v>36.728820116054159</v>
      </c>
      <c r="P26" s="9"/>
    </row>
    <row r="27" spans="1:119" ht="15.75">
      <c r="A27" s="28" t="s">
        <v>62</v>
      </c>
      <c r="B27" s="29"/>
      <c r="C27" s="30"/>
      <c r="D27" s="31">
        <f t="shared" ref="D27:M27" si="8">SUM(D28:D28)</f>
        <v>208971</v>
      </c>
      <c r="E27" s="31">
        <f t="shared" si="8"/>
        <v>400000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608971</v>
      </c>
      <c r="O27" s="43">
        <f t="shared" si="1"/>
        <v>47.115744680851066</v>
      </c>
      <c r="P27" s="9"/>
    </row>
    <row r="28" spans="1:119" ht="15.75" thickBot="1">
      <c r="A28" s="12"/>
      <c r="B28" s="44">
        <v>581</v>
      </c>
      <c r="C28" s="20" t="s">
        <v>63</v>
      </c>
      <c r="D28" s="46">
        <v>208971</v>
      </c>
      <c r="E28" s="46">
        <v>400000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608971</v>
      </c>
      <c r="O28" s="47">
        <f t="shared" si="1"/>
        <v>47.115744680851066</v>
      </c>
      <c r="P28" s="9"/>
    </row>
    <row r="29" spans="1:119" ht="16.5" thickBot="1">
      <c r="A29" s="14" t="s">
        <v>10</v>
      </c>
      <c r="B29" s="23"/>
      <c r="C29" s="22"/>
      <c r="D29" s="15">
        <f>SUM(D5,D13,D17,D21,D23,D27)</f>
        <v>34130193</v>
      </c>
      <c r="E29" s="15">
        <f t="shared" ref="E29:M29" si="9">SUM(E5,E13,E17,E21,E23,E27)</f>
        <v>5539386</v>
      </c>
      <c r="F29" s="15">
        <f t="shared" si="9"/>
        <v>0</v>
      </c>
      <c r="G29" s="15">
        <f t="shared" si="9"/>
        <v>794415</v>
      </c>
      <c r="H29" s="15">
        <f t="shared" si="9"/>
        <v>0</v>
      </c>
      <c r="I29" s="15">
        <f t="shared" si="9"/>
        <v>1864700</v>
      </c>
      <c r="J29" s="15">
        <f t="shared" si="9"/>
        <v>0</v>
      </c>
      <c r="K29" s="15">
        <f t="shared" si="9"/>
        <v>1514251</v>
      </c>
      <c r="L29" s="15">
        <f t="shared" si="9"/>
        <v>0</v>
      </c>
      <c r="M29" s="15">
        <f t="shared" si="9"/>
        <v>0</v>
      </c>
      <c r="N29" s="15">
        <f t="shared" si="4"/>
        <v>43842945</v>
      </c>
      <c r="O29" s="37">
        <f t="shared" si="1"/>
        <v>3392.1040618955512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82</v>
      </c>
      <c r="M31" s="93"/>
      <c r="N31" s="93"/>
      <c r="O31" s="41">
        <v>12925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8386476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1327742</v>
      </c>
      <c r="L5" s="26">
        <f t="shared" si="0"/>
        <v>0</v>
      </c>
      <c r="M5" s="26">
        <f t="shared" si="0"/>
        <v>0</v>
      </c>
      <c r="N5" s="27">
        <f>SUM(D5:M5)</f>
        <v>9714218</v>
      </c>
      <c r="O5" s="32">
        <f t="shared" ref="O5:O29" si="1">(N5/O$31)</f>
        <v>751.75808698343906</v>
      </c>
      <c r="P5" s="6"/>
    </row>
    <row r="6" spans="1:133">
      <c r="A6" s="12"/>
      <c r="B6" s="44">
        <v>511</v>
      </c>
      <c r="C6" s="20" t="s">
        <v>19</v>
      </c>
      <c r="D6" s="46">
        <v>166426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166426</v>
      </c>
      <c r="O6" s="47">
        <f t="shared" si="1"/>
        <v>12.879275653923541</v>
      </c>
      <c r="P6" s="9"/>
    </row>
    <row r="7" spans="1:133">
      <c r="A7" s="12"/>
      <c r="B7" s="44">
        <v>512</v>
      </c>
      <c r="C7" s="20" t="s">
        <v>20</v>
      </c>
      <c r="D7" s="46">
        <v>387395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387395</v>
      </c>
      <c r="O7" s="47">
        <f t="shared" si="1"/>
        <v>29.979492338647269</v>
      </c>
      <c r="P7" s="9"/>
    </row>
    <row r="8" spans="1:133">
      <c r="A8" s="12"/>
      <c r="B8" s="44">
        <v>513</v>
      </c>
      <c r="C8" s="20" t="s">
        <v>21</v>
      </c>
      <c r="D8" s="46">
        <v>2261299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2261299</v>
      </c>
      <c r="O8" s="47">
        <f t="shared" si="1"/>
        <v>174.99605324253213</v>
      </c>
      <c r="P8" s="9"/>
    </row>
    <row r="9" spans="1:133">
      <c r="A9" s="12"/>
      <c r="B9" s="44">
        <v>514</v>
      </c>
      <c r="C9" s="20" t="s">
        <v>22</v>
      </c>
      <c r="D9" s="46">
        <v>654133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654133</v>
      </c>
      <c r="O9" s="47">
        <f t="shared" si="1"/>
        <v>50.621652994892429</v>
      </c>
      <c r="P9" s="9"/>
    </row>
    <row r="10" spans="1:133">
      <c r="A10" s="12"/>
      <c r="B10" s="44">
        <v>515</v>
      </c>
      <c r="C10" s="20" t="s">
        <v>23</v>
      </c>
      <c r="D10" s="46">
        <v>658106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658106</v>
      </c>
      <c r="O10" s="47">
        <f t="shared" si="1"/>
        <v>50.929113140380743</v>
      </c>
      <c r="P10" s="9"/>
    </row>
    <row r="11" spans="1:133">
      <c r="A11" s="12"/>
      <c r="B11" s="44">
        <v>517</v>
      </c>
      <c r="C11" s="20" t="s">
        <v>24</v>
      </c>
      <c r="D11" s="46">
        <v>4259117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4259117</v>
      </c>
      <c r="O11" s="47">
        <f t="shared" si="1"/>
        <v>329.60199659495436</v>
      </c>
      <c r="P11" s="9"/>
    </row>
    <row r="12" spans="1:133">
      <c r="A12" s="12"/>
      <c r="B12" s="44">
        <v>518</v>
      </c>
      <c r="C12" s="20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1327742</v>
      </c>
      <c r="L12" s="46">
        <v>0</v>
      </c>
      <c r="M12" s="46">
        <v>0</v>
      </c>
      <c r="N12" s="46">
        <f t="shared" si="2"/>
        <v>1327742</v>
      </c>
      <c r="O12" s="47">
        <f t="shared" si="1"/>
        <v>102.75050301810865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17681869</v>
      </c>
      <c r="E13" s="31">
        <f t="shared" si="3"/>
        <v>0</v>
      </c>
      <c r="F13" s="31">
        <f t="shared" si="3"/>
        <v>0</v>
      </c>
      <c r="G13" s="31">
        <f t="shared" si="3"/>
        <v>844265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18526134</v>
      </c>
      <c r="O13" s="43">
        <f t="shared" si="1"/>
        <v>1433.6893669710571</v>
      </c>
      <c r="P13" s="10"/>
    </row>
    <row r="14" spans="1:133">
      <c r="A14" s="12"/>
      <c r="B14" s="44">
        <v>521</v>
      </c>
      <c r="C14" s="20" t="s">
        <v>26</v>
      </c>
      <c r="D14" s="46">
        <v>7682898</v>
      </c>
      <c r="E14" s="46">
        <v>0</v>
      </c>
      <c r="F14" s="46">
        <v>0</v>
      </c>
      <c r="G14" s="46">
        <v>753962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8436860</v>
      </c>
      <c r="O14" s="47">
        <f t="shared" si="1"/>
        <v>652.90667079399475</v>
      </c>
      <c r="P14" s="9"/>
    </row>
    <row r="15" spans="1:133">
      <c r="A15" s="12"/>
      <c r="B15" s="44">
        <v>522</v>
      </c>
      <c r="C15" s="20" t="s">
        <v>27</v>
      </c>
      <c r="D15" s="46">
        <v>8210230</v>
      </c>
      <c r="E15" s="46">
        <v>0</v>
      </c>
      <c r="F15" s="46">
        <v>0</v>
      </c>
      <c r="G15" s="46">
        <v>90303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8300533</v>
      </c>
      <c r="O15" s="47">
        <f t="shared" si="1"/>
        <v>642.35667853273492</v>
      </c>
      <c r="P15" s="9"/>
    </row>
    <row r="16" spans="1:133">
      <c r="A16" s="12"/>
      <c r="B16" s="44">
        <v>524</v>
      </c>
      <c r="C16" s="20" t="s">
        <v>75</v>
      </c>
      <c r="D16" s="46">
        <v>1788741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1788741</v>
      </c>
      <c r="O16" s="47">
        <f t="shared" si="1"/>
        <v>138.42601764432752</v>
      </c>
      <c r="P16" s="9"/>
    </row>
    <row r="17" spans="1:119" ht="15.75">
      <c r="A17" s="28" t="s">
        <v>28</v>
      </c>
      <c r="B17" s="29"/>
      <c r="C17" s="30"/>
      <c r="D17" s="31">
        <f t="shared" ref="D17:M17" si="5">SUM(D18:D20)</f>
        <v>2094389</v>
      </c>
      <c r="E17" s="31">
        <f t="shared" si="5"/>
        <v>16760</v>
      </c>
      <c r="F17" s="31">
        <f t="shared" si="5"/>
        <v>0</v>
      </c>
      <c r="G17" s="31">
        <f t="shared" si="5"/>
        <v>470272</v>
      </c>
      <c r="H17" s="31">
        <f t="shared" si="5"/>
        <v>0</v>
      </c>
      <c r="I17" s="31">
        <f t="shared" si="5"/>
        <v>1636161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4217582</v>
      </c>
      <c r="O17" s="43">
        <f t="shared" si="1"/>
        <v>326.38771088066864</v>
      </c>
      <c r="P17" s="10"/>
    </row>
    <row r="18" spans="1:119">
      <c r="A18" s="12"/>
      <c r="B18" s="44">
        <v>534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779508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779508</v>
      </c>
      <c r="O18" s="47">
        <f t="shared" si="1"/>
        <v>60.324098436774491</v>
      </c>
      <c r="P18" s="9"/>
    </row>
    <row r="19" spans="1:119">
      <c r="A19" s="12"/>
      <c r="B19" s="44">
        <v>538</v>
      </c>
      <c r="C19" s="20" t="s">
        <v>60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856653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856653</v>
      </c>
      <c r="O19" s="47">
        <f t="shared" si="1"/>
        <v>66.29414951245937</v>
      </c>
      <c r="P19" s="9"/>
    </row>
    <row r="20" spans="1:119">
      <c r="A20" s="12"/>
      <c r="B20" s="44">
        <v>539</v>
      </c>
      <c r="C20" s="20" t="s">
        <v>31</v>
      </c>
      <c r="D20" s="46">
        <v>2094389</v>
      </c>
      <c r="E20" s="46">
        <v>16760</v>
      </c>
      <c r="F20" s="46">
        <v>0</v>
      </c>
      <c r="G20" s="46">
        <v>470272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2581421</v>
      </c>
      <c r="O20" s="47">
        <f t="shared" si="1"/>
        <v>199.76946293143476</v>
      </c>
      <c r="P20" s="9"/>
    </row>
    <row r="21" spans="1:119" ht="15.75">
      <c r="A21" s="28" t="s">
        <v>32</v>
      </c>
      <c r="B21" s="29"/>
      <c r="C21" s="30"/>
      <c r="D21" s="31">
        <f t="shared" ref="D21:M21" si="6">SUM(D22:D22)</f>
        <v>0</v>
      </c>
      <c r="E21" s="31">
        <f t="shared" si="6"/>
        <v>909723</v>
      </c>
      <c r="F21" s="31">
        <f t="shared" si="6"/>
        <v>0</v>
      </c>
      <c r="G21" s="31">
        <f t="shared" si="6"/>
        <v>545136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1454859</v>
      </c>
      <c r="O21" s="43">
        <f t="shared" si="1"/>
        <v>112.58775731310942</v>
      </c>
      <c r="P21" s="10"/>
    </row>
    <row r="22" spans="1:119">
      <c r="A22" s="12"/>
      <c r="B22" s="44">
        <v>541</v>
      </c>
      <c r="C22" s="20" t="s">
        <v>68</v>
      </c>
      <c r="D22" s="46">
        <v>0</v>
      </c>
      <c r="E22" s="46">
        <v>909723</v>
      </c>
      <c r="F22" s="46">
        <v>0</v>
      </c>
      <c r="G22" s="46">
        <v>545136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1454859</v>
      </c>
      <c r="O22" s="47">
        <f t="shared" si="1"/>
        <v>112.58775731310942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SUM(D24:D26)</f>
        <v>5100156</v>
      </c>
      <c r="E23" s="31">
        <f t="shared" si="7"/>
        <v>3500</v>
      </c>
      <c r="F23" s="31">
        <f t="shared" si="7"/>
        <v>0</v>
      </c>
      <c r="G23" s="31">
        <f t="shared" si="7"/>
        <v>141268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5244924</v>
      </c>
      <c r="O23" s="43">
        <f t="shared" si="1"/>
        <v>405.89103853892584</v>
      </c>
      <c r="P23" s="9"/>
    </row>
    <row r="24" spans="1:119">
      <c r="A24" s="12"/>
      <c r="B24" s="44">
        <v>572</v>
      </c>
      <c r="C24" s="20" t="s">
        <v>61</v>
      </c>
      <c r="D24" s="46">
        <v>1654484</v>
      </c>
      <c r="E24" s="46">
        <v>3500</v>
      </c>
      <c r="F24" s="46">
        <v>0</v>
      </c>
      <c r="G24" s="46">
        <v>141268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1799252</v>
      </c>
      <c r="O24" s="47">
        <f t="shared" si="1"/>
        <v>139.2394366197183</v>
      </c>
      <c r="P24" s="9"/>
    </row>
    <row r="25" spans="1:119">
      <c r="A25" s="12"/>
      <c r="B25" s="44">
        <v>573</v>
      </c>
      <c r="C25" s="20" t="s">
        <v>51</v>
      </c>
      <c r="D25" s="46">
        <v>2881563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2881563</v>
      </c>
      <c r="O25" s="47">
        <f t="shared" si="1"/>
        <v>222.99667234174277</v>
      </c>
      <c r="P25" s="9"/>
    </row>
    <row r="26" spans="1:119">
      <c r="A26" s="12"/>
      <c r="B26" s="44">
        <v>579</v>
      </c>
      <c r="C26" s="20" t="s">
        <v>79</v>
      </c>
      <c r="D26" s="46">
        <v>564109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564109</v>
      </c>
      <c r="O26" s="47">
        <f t="shared" si="1"/>
        <v>43.654929577464792</v>
      </c>
      <c r="P26" s="9"/>
    </row>
    <row r="27" spans="1:119" ht="15.75">
      <c r="A27" s="28" t="s">
        <v>62</v>
      </c>
      <c r="B27" s="29"/>
      <c r="C27" s="30"/>
      <c r="D27" s="31">
        <f t="shared" ref="D27:M27" si="8">SUM(D28:D28)</f>
        <v>4292381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4292381</v>
      </c>
      <c r="O27" s="43">
        <f t="shared" si="1"/>
        <v>332.17621111283086</v>
      </c>
      <c r="P27" s="9"/>
    </row>
    <row r="28" spans="1:119" ht="15.75" thickBot="1">
      <c r="A28" s="12"/>
      <c r="B28" s="44">
        <v>581</v>
      </c>
      <c r="C28" s="20" t="s">
        <v>63</v>
      </c>
      <c r="D28" s="46">
        <v>4292381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4292381</v>
      </c>
      <c r="O28" s="47">
        <f t="shared" si="1"/>
        <v>332.17621111283086</v>
      </c>
      <c r="P28" s="9"/>
    </row>
    <row r="29" spans="1:119" ht="16.5" thickBot="1">
      <c r="A29" s="14" t="s">
        <v>10</v>
      </c>
      <c r="B29" s="23"/>
      <c r="C29" s="22"/>
      <c r="D29" s="15">
        <f>SUM(D5,D13,D17,D21,D23,D27)</f>
        <v>37555271</v>
      </c>
      <c r="E29" s="15">
        <f t="shared" ref="E29:M29" si="9">SUM(E5,E13,E17,E21,E23,E27)</f>
        <v>929983</v>
      </c>
      <c r="F29" s="15">
        <f t="shared" si="9"/>
        <v>0</v>
      </c>
      <c r="G29" s="15">
        <f t="shared" si="9"/>
        <v>2000941</v>
      </c>
      <c r="H29" s="15">
        <f t="shared" si="9"/>
        <v>0</v>
      </c>
      <c r="I29" s="15">
        <f t="shared" si="9"/>
        <v>1636161</v>
      </c>
      <c r="J29" s="15">
        <f t="shared" si="9"/>
        <v>0</v>
      </c>
      <c r="K29" s="15">
        <f t="shared" si="9"/>
        <v>1327742</v>
      </c>
      <c r="L29" s="15">
        <f t="shared" si="9"/>
        <v>0</v>
      </c>
      <c r="M29" s="15">
        <f t="shared" si="9"/>
        <v>0</v>
      </c>
      <c r="N29" s="15">
        <f t="shared" si="4"/>
        <v>43450098</v>
      </c>
      <c r="O29" s="37">
        <f t="shared" si="1"/>
        <v>3362.490171800031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80</v>
      </c>
      <c r="M31" s="93"/>
      <c r="N31" s="93"/>
      <c r="O31" s="41">
        <v>12922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7981656</v>
      </c>
      <c r="E5" s="26">
        <f t="shared" si="0"/>
        <v>0</v>
      </c>
      <c r="F5" s="26">
        <f t="shared" si="0"/>
        <v>0</v>
      </c>
      <c r="G5" s="26">
        <f t="shared" si="0"/>
        <v>37860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1550508</v>
      </c>
      <c r="L5" s="26">
        <f t="shared" si="0"/>
        <v>0</v>
      </c>
      <c r="M5" s="26">
        <f t="shared" si="0"/>
        <v>0</v>
      </c>
      <c r="N5" s="27">
        <f t="shared" ref="N5:N27" si="1">SUM(D5:M5)</f>
        <v>9570024</v>
      </c>
      <c r="O5" s="32">
        <f t="shared" ref="O5:O27" si="2">(N5/O$29)</f>
        <v>742.61069294638003</v>
      </c>
      <c r="P5" s="6"/>
    </row>
    <row r="6" spans="1:133">
      <c r="A6" s="12"/>
      <c r="B6" s="44">
        <v>511</v>
      </c>
      <c r="C6" s="20" t="s">
        <v>19</v>
      </c>
      <c r="D6" s="46">
        <v>151372</v>
      </c>
      <c r="E6" s="46">
        <v>0</v>
      </c>
      <c r="F6" s="46">
        <v>0</v>
      </c>
      <c r="G6" s="46">
        <v>12962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164334</v>
      </c>
      <c r="O6" s="47">
        <f t="shared" si="2"/>
        <v>12.75192054007915</v>
      </c>
      <c r="P6" s="9"/>
    </row>
    <row r="7" spans="1:133">
      <c r="A7" s="12"/>
      <c r="B7" s="44">
        <v>513</v>
      </c>
      <c r="C7" s="20" t="s">
        <v>21</v>
      </c>
      <c r="D7" s="46">
        <v>2532587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2532587</v>
      </c>
      <c r="O7" s="47">
        <f t="shared" si="2"/>
        <v>196.52261969426553</v>
      </c>
      <c r="P7" s="9"/>
    </row>
    <row r="8" spans="1:133">
      <c r="A8" s="12"/>
      <c r="B8" s="44">
        <v>514</v>
      </c>
      <c r="C8" s="20" t="s">
        <v>22</v>
      </c>
      <c r="D8" s="46">
        <v>783338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783338</v>
      </c>
      <c r="O8" s="47">
        <f t="shared" si="2"/>
        <v>60.785132303872118</v>
      </c>
      <c r="P8" s="9"/>
    </row>
    <row r="9" spans="1:133">
      <c r="A9" s="12"/>
      <c r="B9" s="44">
        <v>515</v>
      </c>
      <c r="C9" s="20" t="s">
        <v>23</v>
      </c>
      <c r="D9" s="46">
        <v>621327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621327</v>
      </c>
      <c r="O9" s="47">
        <f t="shared" si="2"/>
        <v>48.213470939706681</v>
      </c>
      <c r="P9" s="9"/>
    </row>
    <row r="10" spans="1:133">
      <c r="A10" s="12"/>
      <c r="B10" s="44">
        <v>517</v>
      </c>
      <c r="C10" s="20" t="s">
        <v>24</v>
      </c>
      <c r="D10" s="46">
        <v>3893032</v>
      </c>
      <c r="E10" s="46">
        <v>0</v>
      </c>
      <c r="F10" s="46">
        <v>0</v>
      </c>
      <c r="G10" s="46">
        <v>24898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3917930</v>
      </c>
      <c r="O10" s="47">
        <f t="shared" si="2"/>
        <v>304.02188251726545</v>
      </c>
      <c r="P10" s="9"/>
    </row>
    <row r="11" spans="1:133">
      <c r="A11" s="12"/>
      <c r="B11" s="44">
        <v>518</v>
      </c>
      <c r="C11" s="20" t="s">
        <v>46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1550508</v>
      </c>
      <c r="L11" s="46">
        <v>0</v>
      </c>
      <c r="M11" s="46">
        <v>0</v>
      </c>
      <c r="N11" s="46">
        <f t="shared" si="1"/>
        <v>1550508</v>
      </c>
      <c r="O11" s="47">
        <f t="shared" si="2"/>
        <v>120.31566695119112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16977647</v>
      </c>
      <c r="E12" s="31">
        <f t="shared" si="3"/>
        <v>0</v>
      </c>
      <c r="F12" s="31">
        <f t="shared" si="3"/>
        <v>0</v>
      </c>
      <c r="G12" s="31">
        <f t="shared" si="3"/>
        <v>596241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17573888</v>
      </c>
      <c r="O12" s="43">
        <f t="shared" si="2"/>
        <v>1363.691161635757</v>
      </c>
      <c r="P12" s="10"/>
    </row>
    <row r="13" spans="1:133">
      <c r="A13" s="12"/>
      <c r="B13" s="44">
        <v>521</v>
      </c>
      <c r="C13" s="20" t="s">
        <v>26</v>
      </c>
      <c r="D13" s="46">
        <v>7682970</v>
      </c>
      <c r="E13" s="46">
        <v>0</v>
      </c>
      <c r="F13" s="46">
        <v>0</v>
      </c>
      <c r="G13" s="46">
        <v>400126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8083096</v>
      </c>
      <c r="O13" s="47">
        <f t="shared" si="2"/>
        <v>627.22868006518195</v>
      </c>
      <c r="P13" s="9"/>
    </row>
    <row r="14" spans="1:133">
      <c r="A14" s="12"/>
      <c r="B14" s="44">
        <v>522</v>
      </c>
      <c r="C14" s="20" t="s">
        <v>27</v>
      </c>
      <c r="D14" s="46">
        <v>7519902</v>
      </c>
      <c r="E14" s="46">
        <v>0</v>
      </c>
      <c r="F14" s="46">
        <v>0</v>
      </c>
      <c r="G14" s="46">
        <v>192074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7711976</v>
      </c>
      <c r="O14" s="47">
        <f t="shared" si="2"/>
        <v>598.4306665632032</v>
      </c>
      <c r="P14" s="9"/>
    </row>
    <row r="15" spans="1:133">
      <c r="A15" s="12"/>
      <c r="B15" s="44">
        <v>524</v>
      </c>
      <c r="C15" s="20" t="s">
        <v>75</v>
      </c>
      <c r="D15" s="46">
        <v>1774775</v>
      </c>
      <c r="E15" s="46">
        <v>0</v>
      </c>
      <c r="F15" s="46">
        <v>0</v>
      </c>
      <c r="G15" s="46">
        <v>4041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1778816</v>
      </c>
      <c r="O15" s="47">
        <f t="shared" si="2"/>
        <v>138.03181500737176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SUM(D17:D18)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14802045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14802045</v>
      </c>
      <c r="O16" s="43">
        <f t="shared" si="2"/>
        <v>1148.6028555909056</v>
      </c>
      <c r="P16" s="10"/>
    </row>
    <row r="17" spans="1:119">
      <c r="A17" s="12"/>
      <c r="B17" s="44">
        <v>535</v>
      </c>
      <c r="C17" s="20" t="s">
        <v>47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12868808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12868808</v>
      </c>
      <c r="O17" s="47">
        <f t="shared" si="2"/>
        <v>998.58834484364093</v>
      </c>
      <c r="P17" s="9"/>
    </row>
    <row r="18" spans="1:119">
      <c r="A18" s="12"/>
      <c r="B18" s="44">
        <v>538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1933237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1933237</v>
      </c>
      <c r="O18" s="47">
        <f t="shared" si="2"/>
        <v>150.01451074726469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3978498</v>
      </c>
      <c r="E19" s="31">
        <f t="shared" si="5"/>
        <v>828913</v>
      </c>
      <c r="F19" s="31">
        <f t="shared" si="5"/>
        <v>0</v>
      </c>
      <c r="G19" s="31">
        <f t="shared" si="5"/>
        <v>916476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5723887</v>
      </c>
      <c r="O19" s="43">
        <f t="shared" si="2"/>
        <v>444.15977341506942</v>
      </c>
      <c r="P19" s="10"/>
    </row>
    <row r="20" spans="1:119">
      <c r="A20" s="12"/>
      <c r="B20" s="44">
        <v>541</v>
      </c>
      <c r="C20" s="20" t="s">
        <v>68</v>
      </c>
      <c r="D20" s="46">
        <v>3978498</v>
      </c>
      <c r="E20" s="46">
        <v>828913</v>
      </c>
      <c r="F20" s="46">
        <v>0</v>
      </c>
      <c r="G20" s="46">
        <v>916476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5723887</v>
      </c>
      <c r="O20" s="47">
        <f t="shared" si="2"/>
        <v>444.15977341506942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SUM(D22:D24)</f>
        <v>5083453</v>
      </c>
      <c r="E21" s="31">
        <f t="shared" si="6"/>
        <v>0</v>
      </c>
      <c r="F21" s="31">
        <f t="shared" si="6"/>
        <v>0</v>
      </c>
      <c r="G21" s="31">
        <f t="shared" si="6"/>
        <v>1611737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6695190</v>
      </c>
      <c r="O21" s="43">
        <f t="shared" si="2"/>
        <v>519.53053464731897</v>
      </c>
      <c r="P21" s="9"/>
    </row>
    <row r="22" spans="1:119">
      <c r="A22" s="12"/>
      <c r="B22" s="44">
        <v>572</v>
      </c>
      <c r="C22" s="20" t="s">
        <v>61</v>
      </c>
      <c r="D22" s="46">
        <v>2216333</v>
      </c>
      <c r="E22" s="46">
        <v>0</v>
      </c>
      <c r="F22" s="46">
        <v>0</v>
      </c>
      <c r="G22" s="46">
        <v>1599299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3815632</v>
      </c>
      <c r="O22" s="47">
        <f t="shared" si="2"/>
        <v>296.083805385272</v>
      </c>
      <c r="P22" s="9"/>
    </row>
    <row r="23" spans="1:119">
      <c r="A23" s="12"/>
      <c r="B23" s="44">
        <v>573</v>
      </c>
      <c r="C23" s="20" t="s">
        <v>51</v>
      </c>
      <c r="D23" s="46">
        <v>0</v>
      </c>
      <c r="E23" s="46">
        <v>0</v>
      </c>
      <c r="F23" s="46">
        <v>0</v>
      </c>
      <c r="G23" s="46">
        <v>12438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12438</v>
      </c>
      <c r="O23" s="47">
        <f t="shared" si="2"/>
        <v>0.96515868704896413</v>
      </c>
      <c r="P23" s="9"/>
    </row>
    <row r="24" spans="1:119">
      <c r="A24" s="12"/>
      <c r="B24" s="44">
        <v>575</v>
      </c>
      <c r="C24" s="20" t="s">
        <v>76</v>
      </c>
      <c r="D24" s="46">
        <v>2867120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2867120</v>
      </c>
      <c r="O24" s="47">
        <f t="shared" si="2"/>
        <v>222.48157057499807</v>
      </c>
      <c r="P24" s="9"/>
    </row>
    <row r="25" spans="1:119" ht="15.75">
      <c r="A25" s="28" t="s">
        <v>62</v>
      </c>
      <c r="B25" s="29"/>
      <c r="C25" s="30"/>
      <c r="D25" s="31">
        <f t="shared" ref="D25:M25" si="7">SUM(D26:D26)</f>
        <v>15604398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15604398</v>
      </c>
      <c r="O25" s="43">
        <f t="shared" si="2"/>
        <v>1210.8635058586171</v>
      </c>
      <c r="P25" s="9"/>
    </row>
    <row r="26" spans="1:119" ht="15.75" thickBot="1">
      <c r="A26" s="12"/>
      <c r="B26" s="44">
        <v>581</v>
      </c>
      <c r="C26" s="20" t="s">
        <v>63</v>
      </c>
      <c r="D26" s="46">
        <v>15604398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15604398</v>
      </c>
      <c r="O26" s="47">
        <f t="shared" si="2"/>
        <v>1210.8635058586171</v>
      </c>
      <c r="P26" s="9"/>
    </row>
    <row r="27" spans="1:119" ht="16.5" thickBot="1">
      <c r="A27" s="14" t="s">
        <v>10</v>
      </c>
      <c r="B27" s="23"/>
      <c r="C27" s="22"/>
      <c r="D27" s="15">
        <f>SUM(D5,D12,D16,D19,D21,D25)</f>
        <v>49625652</v>
      </c>
      <c r="E27" s="15">
        <f t="shared" ref="E27:M27" si="8">SUM(E5,E12,E16,E19,E21,E25)</f>
        <v>828913</v>
      </c>
      <c r="F27" s="15">
        <f t="shared" si="8"/>
        <v>0</v>
      </c>
      <c r="G27" s="15">
        <f t="shared" si="8"/>
        <v>3162314</v>
      </c>
      <c r="H27" s="15">
        <f t="shared" si="8"/>
        <v>0</v>
      </c>
      <c r="I27" s="15">
        <f t="shared" si="8"/>
        <v>14802045</v>
      </c>
      <c r="J27" s="15">
        <f t="shared" si="8"/>
        <v>0</v>
      </c>
      <c r="K27" s="15">
        <f t="shared" si="8"/>
        <v>1550508</v>
      </c>
      <c r="L27" s="15">
        <f t="shared" si="8"/>
        <v>0</v>
      </c>
      <c r="M27" s="15">
        <f t="shared" si="8"/>
        <v>0</v>
      </c>
      <c r="N27" s="15">
        <f t="shared" si="1"/>
        <v>69969432</v>
      </c>
      <c r="O27" s="37">
        <f t="shared" si="2"/>
        <v>5429.4585240940487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77</v>
      </c>
      <c r="M29" s="93"/>
      <c r="N29" s="93"/>
      <c r="O29" s="41">
        <v>12887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9377085</v>
      </c>
      <c r="E5" s="26">
        <f t="shared" si="0"/>
        <v>597910</v>
      </c>
      <c r="F5" s="26">
        <f t="shared" si="0"/>
        <v>0</v>
      </c>
      <c r="G5" s="26">
        <f t="shared" si="0"/>
        <v>62829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1178827</v>
      </c>
      <c r="L5" s="26">
        <f t="shared" si="0"/>
        <v>0</v>
      </c>
      <c r="M5" s="26">
        <f t="shared" si="0"/>
        <v>0</v>
      </c>
      <c r="N5" s="27">
        <f>SUM(D5:M5)</f>
        <v>11216651</v>
      </c>
      <c r="O5" s="32">
        <f t="shared" ref="O5:O28" si="1">(N5/O$30)</f>
        <v>872.61949587676986</v>
      </c>
      <c r="P5" s="6"/>
    </row>
    <row r="6" spans="1:133">
      <c r="A6" s="12"/>
      <c r="B6" s="44">
        <v>511</v>
      </c>
      <c r="C6" s="20" t="s">
        <v>19</v>
      </c>
      <c r="D6" s="46">
        <v>182592</v>
      </c>
      <c r="E6" s="46">
        <v>0</v>
      </c>
      <c r="F6" s="46">
        <v>0</v>
      </c>
      <c r="G6" s="46">
        <v>30591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213183</v>
      </c>
      <c r="O6" s="47">
        <f t="shared" si="1"/>
        <v>16.584954099891085</v>
      </c>
      <c r="P6" s="9"/>
    </row>
    <row r="7" spans="1:133">
      <c r="A7" s="12"/>
      <c r="B7" s="44">
        <v>512</v>
      </c>
      <c r="C7" s="20" t="s">
        <v>20</v>
      </c>
      <c r="D7" s="46">
        <v>1994358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1994358</v>
      </c>
      <c r="O7" s="47">
        <f t="shared" si="1"/>
        <v>155.15466002800684</v>
      </c>
      <c r="P7" s="9"/>
    </row>
    <row r="8" spans="1:133">
      <c r="A8" s="12"/>
      <c r="B8" s="44">
        <v>513</v>
      </c>
      <c r="C8" s="20" t="s">
        <v>21</v>
      </c>
      <c r="D8" s="46">
        <v>428588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428588</v>
      </c>
      <c r="O8" s="47">
        <f t="shared" si="1"/>
        <v>33.342772677765673</v>
      </c>
      <c r="P8" s="9"/>
    </row>
    <row r="9" spans="1:133">
      <c r="A9" s="12"/>
      <c r="B9" s="44">
        <v>514</v>
      </c>
      <c r="C9" s="20" t="s">
        <v>22</v>
      </c>
      <c r="D9" s="46">
        <v>641484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641484</v>
      </c>
      <c r="O9" s="47">
        <f t="shared" si="1"/>
        <v>49.905399097557179</v>
      </c>
      <c r="P9" s="9"/>
    </row>
    <row r="10" spans="1:133">
      <c r="A10" s="12"/>
      <c r="B10" s="44">
        <v>515</v>
      </c>
      <c r="C10" s="20" t="s">
        <v>23</v>
      </c>
      <c r="D10" s="46">
        <v>2491141</v>
      </c>
      <c r="E10" s="46">
        <v>0</v>
      </c>
      <c r="F10" s="46">
        <v>0</v>
      </c>
      <c r="G10" s="46">
        <v>32238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2523379</v>
      </c>
      <c r="O10" s="47">
        <f t="shared" si="1"/>
        <v>196.31079819511436</v>
      </c>
      <c r="P10" s="9"/>
    </row>
    <row r="11" spans="1:133">
      <c r="A11" s="12"/>
      <c r="B11" s="44">
        <v>517</v>
      </c>
      <c r="C11" s="20" t="s">
        <v>24</v>
      </c>
      <c r="D11" s="46">
        <v>3638922</v>
      </c>
      <c r="E11" s="46">
        <v>597910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4236832</v>
      </c>
      <c r="O11" s="47">
        <f t="shared" si="1"/>
        <v>329.61194958767697</v>
      </c>
      <c r="P11" s="9"/>
    </row>
    <row r="12" spans="1:133">
      <c r="A12" s="12"/>
      <c r="B12" s="44">
        <v>518</v>
      </c>
      <c r="C12" s="20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1178827</v>
      </c>
      <c r="L12" s="46">
        <v>0</v>
      </c>
      <c r="M12" s="46">
        <v>0</v>
      </c>
      <c r="N12" s="46">
        <f t="shared" si="2"/>
        <v>1178827</v>
      </c>
      <c r="O12" s="47">
        <f t="shared" si="1"/>
        <v>91.708962190757745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13599923</v>
      </c>
      <c r="E13" s="31">
        <f t="shared" si="3"/>
        <v>0</v>
      </c>
      <c r="F13" s="31">
        <f t="shared" si="3"/>
        <v>0</v>
      </c>
      <c r="G13" s="31">
        <f t="shared" si="3"/>
        <v>1498296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8" si="4">SUM(D13:M13)</f>
        <v>15098219</v>
      </c>
      <c r="O13" s="43">
        <f t="shared" si="1"/>
        <v>1174.5930449665473</v>
      </c>
      <c r="P13" s="10"/>
    </row>
    <row r="14" spans="1:133">
      <c r="A14" s="12"/>
      <c r="B14" s="44">
        <v>521</v>
      </c>
      <c r="C14" s="20" t="s">
        <v>26</v>
      </c>
      <c r="D14" s="46">
        <v>6694466</v>
      </c>
      <c r="E14" s="46">
        <v>0</v>
      </c>
      <c r="F14" s="46">
        <v>0</v>
      </c>
      <c r="G14" s="46">
        <v>597341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7291807</v>
      </c>
      <c r="O14" s="47">
        <f t="shared" si="1"/>
        <v>567.27921269643696</v>
      </c>
      <c r="P14" s="9"/>
    </row>
    <row r="15" spans="1:133">
      <c r="A15" s="12"/>
      <c r="B15" s="44">
        <v>522</v>
      </c>
      <c r="C15" s="20" t="s">
        <v>27</v>
      </c>
      <c r="D15" s="46">
        <v>6905457</v>
      </c>
      <c r="E15" s="46">
        <v>0</v>
      </c>
      <c r="F15" s="46">
        <v>0</v>
      </c>
      <c r="G15" s="46">
        <v>900955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7806412</v>
      </c>
      <c r="O15" s="47">
        <f t="shared" si="1"/>
        <v>607.31383227011042</v>
      </c>
      <c r="P15" s="9"/>
    </row>
    <row r="16" spans="1:133" ht="15.75">
      <c r="A16" s="28" t="s">
        <v>28</v>
      </c>
      <c r="B16" s="29"/>
      <c r="C16" s="30"/>
      <c r="D16" s="31">
        <f t="shared" ref="D16:M16" si="5">SUM(D17:D20)</f>
        <v>2685939</v>
      </c>
      <c r="E16" s="31">
        <f t="shared" si="5"/>
        <v>0</v>
      </c>
      <c r="F16" s="31">
        <f t="shared" si="5"/>
        <v>0</v>
      </c>
      <c r="G16" s="31">
        <f t="shared" si="5"/>
        <v>2235882</v>
      </c>
      <c r="H16" s="31">
        <f t="shared" si="5"/>
        <v>0</v>
      </c>
      <c r="I16" s="31">
        <f t="shared" si="5"/>
        <v>2846791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7768612</v>
      </c>
      <c r="O16" s="43">
        <f t="shared" si="1"/>
        <v>604.37311342772682</v>
      </c>
      <c r="P16" s="10"/>
    </row>
    <row r="17" spans="1:119">
      <c r="A17" s="12"/>
      <c r="B17" s="44">
        <v>534</v>
      </c>
      <c r="C17" s="20" t="s">
        <v>59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792044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792044</v>
      </c>
      <c r="O17" s="47">
        <f t="shared" si="1"/>
        <v>61.618484518437839</v>
      </c>
      <c r="P17" s="9"/>
    </row>
    <row r="18" spans="1:119">
      <c r="A18" s="12"/>
      <c r="B18" s="44">
        <v>535</v>
      </c>
      <c r="C18" s="20" t="s">
        <v>47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994042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994042</v>
      </c>
      <c r="O18" s="47">
        <f t="shared" si="1"/>
        <v>77.333281468803492</v>
      </c>
      <c r="P18" s="9"/>
    </row>
    <row r="19" spans="1:119">
      <c r="A19" s="12"/>
      <c r="B19" s="44">
        <v>538</v>
      </c>
      <c r="C19" s="20" t="s">
        <v>60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1060705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1060705</v>
      </c>
      <c r="O19" s="47">
        <f t="shared" si="1"/>
        <v>82.51944919869301</v>
      </c>
      <c r="P19" s="9"/>
    </row>
    <row r="20" spans="1:119">
      <c r="A20" s="12"/>
      <c r="B20" s="44">
        <v>539</v>
      </c>
      <c r="C20" s="20" t="s">
        <v>31</v>
      </c>
      <c r="D20" s="46">
        <v>2685939</v>
      </c>
      <c r="E20" s="46">
        <v>0</v>
      </c>
      <c r="F20" s="46">
        <v>0</v>
      </c>
      <c r="G20" s="46">
        <v>2235882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4921821</v>
      </c>
      <c r="O20" s="47">
        <f t="shared" si="1"/>
        <v>382.90189824179242</v>
      </c>
      <c r="P20" s="9"/>
    </row>
    <row r="21" spans="1:119" ht="15.75">
      <c r="A21" s="28" t="s">
        <v>32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353912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353912</v>
      </c>
      <c r="O21" s="43">
        <f t="shared" si="1"/>
        <v>27.533219231367667</v>
      </c>
      <c r="P21" s="10"/>
    </row>
    <row r="22" spans="1:119">
      <c r="A22" s="12"/>
      <c r="B22" s="44">
        <v>541</v>
      </c>
      <c r="C22" s="20" t="s">
        <v>68</v>
      </c>
      <c r="D22" s="46">
        <v>0</v>
      </c>
      <c r="E22" s="46">
        <v>0</v>
      </c>
      <c r="F22" s="46">
        <v>0</v>
      </c>
      <c r="G22" s="46">
        <v>353912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353912</v>
      </c>
      <c r="O22" s="47">
        <f t="shared" si="1"/>
        <v>27.533219231367667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SUM(D24:D25)</f>
        <v>5088237</v>
      </c>
      <c r="E23" s="31">
        <f t="shared" si="7"/>
        <v>0</v>
      </c>
      <c r="F23" s="31">
        <f t="shared" si="7"/>
        <v>0</v>
      </c>
      <c r="G23" s="31">
        <f t="shared" si="7"/>
        <v>2307421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7395658</v>
      </c>
      <c r="O23" s="43">
        <f t="shared" si="1"/>
        <v>575.35848763030958</v>
      </c>
      <c r="P23" s="9"/>
    </row>
    <row r="24" spans="1:119">
      <c r="A24" s="12"/>
      <c r="B24" s="44">
        <v>572</v>
      </c>
      <c r="C24" s="20" t="s">
        <v>61</v>
      </c>
      <c r="D24" s="46">
        <v>5088237</v>
      </c>
      <c r="E24" s="46">
        <v>0</v>
      </c>
      <c r="F24" s="46">
        <v>0</v>
      </c>
      <c r="G24" s="46">
        <v>2288395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7376632</v>
      </c>
      <c r="O24" s="47">
        <f t="shared" si="1"/>
        <v>573.87832581297653</v>
      </c>
      <c r="P24" s="9"/>
    </row>
    <row r="25" spans="1:119">
      <c r="A25" s="12"/>
      <c r="B25" s="44">
        <v>573</v>
      </c>
      <c r="C25" s="20" t="s">
        <v>51</v>
      </c>
      <c r="D25" s="46">
        <v>0</v>
      </c>
      <c r="E25" s="46">
        <v>0</v>
      </c>
      <c r="F25" s="46">
        <v>0</v>
      </c>
      <c r="G25" s="46">
        <v>19026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19026</v>
      </c>
      <c r="O25" s="47">
        <f t="shared" si="1"/>
        <v>1.4801618173331259</v>
      </c>
      <c r="P25" s="9"/>
    </row>
    <row r="26" spans="1:119" ht="15.75">
      <c r="A26" s="28" t="s">
        <v>62</v>
      </c>
      <c r="B26" s="29"/>
      <c r="C26" s="30"/>
      <c r="D26" s="31">
        <f t="shared" ref="D26:M26" si="8">SUM(D27:D27)</f>
        <v>2295677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59937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2355614</v>
      </c>
      <c r="O26" s="43">
        <f t="shared" si="1"/>
        <v>183.2592189201805</v>
      </c>
      <c r="P26" s="9"/>
    </row>
    <row r="27" spans="1:119" ht="15.75" thickBot="1">
      <c r="A27" s="12"/>
      <c r="B27" s="44">
        <v>581</v>
      </c>
      <c r="C27" s="20" t="s">
        <v>63</v>
      </c>
      <c r="D27" s="46">
        <v>2295677</v>
      </c>
      <c r="E27" s="46">
        <v>0</v>
      </c>
      <c r="F27" s="46">
        <v>0</v>
      </c>
      <c r="G27" s="46">
        <v>0</v>
      </c>
      <c r="H27" s="46">
        <v>0</v>
      </c>
      <c r="I27" s="46">
        <v>59937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2355614</v>
      </c>
      <c r="O27" s="47">
        <f t="shared" si="1"/>
        <v>183.2592189201805</v>
      </c>
      <c r="P27" s="9"/>
    </row>
    <row r="28" spans="1:119" ht="16.5" thickBot="1">
      <c r="A28" s="14" t="s">
        <v>10</v>
      </c>
      <c r="B28" s="23"/>
      <c r="C28" s="22"/>
      <c r="D28" s="15">
        <f>SUM(D5,D13,D16,D21,D23,D26)</f>
        <v>33046861</v>
      </c>
      <c r="E28" s="15">
        <f t="shared" ref="E28:M28" si="9">SUM(E5,E13,E16,E21,E23,E26)</f>
        <v>597910</v>
      </c>
      <c r="F28" s="15">
        <f t="shared" si="9"/>
        <v>0</v>
      </c>
      <c r="G28" s="15">
        <f t="shared" si="9"/>
        <v>6458340</v>
      </c>
      <c r="H28" s="15">
        <f t="shared" si="9"/>
        <v>0</v>
      </c>
      <c r="I28" s="15">
        <f t="shared" si="9"/>
        <v>2906728</v>
      </c>
      <c r="J28" s="15">
        <f t="shared" si="9"/>
        <v>0</v>
      </c>
      <c r="K28" s="15">
        <f t="shared" si="9"/>
        <v>1178827</v>
      </c>
      <c r="L28" s="15">
        <f t="shared" si="9"/>
        <v>0</v>
      </c>
      <c r="M28" s="15">
        <f t="shared" si="9"/>
        <v>0</v>
      </c>
      <c r="N28" s="15">
        <f t="shared" si="4"/>
        <v>44188666</v>
      </c>
      <c r="O28" s="37">
        <f t="shared" si="1"/>
        <v>3437.7365800529019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73</v>
      </c>
      <c r="M30" s="93"/>
      <c r="N30" s="93"/>
      <c r="O30" s="41">
        <v>12854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8978732</v>
      </c>
      <c r="E5" s="26">
        <f t="shared" si="0"/>
        <v>0</v>
      </c>
      <c r="F5" s="26">
        <f t="shared" si="0"/>
        <v>0</v>
      </c>
      <c r="G5" s="26">
        <f t="shared" si="0"/>
        <v>2977161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750969</v>
      </c>
      <c r="L5" s="26">
        <f t="shared" si="0"/>
        <v>0</v>
      </c>
      <c r="M5" s="26">
        <f t="shared" si="0"/>
        <v>0</v>
      </c>
      <c r="N5" s="27">
        <f>SUM(D5:M5)</f>
        <v>12706862</v>
      </c>
      <c r="O5" s="32">
        <f t="shared" ref="O5:O28" si="1">(N5/O$30)</f>
        <v>994.04380818274274</v>
      </c>
      <c r="P5" s="6"/>
    </row>
    <row r="6" spans="1:133">
      <c r="A6" s="12"/>
      <c r="B6" s="44">
        <v>511</v>
      </c>
      <c r="C6" s="20" t="s">
        <v>19</v>
      </c>
      <c r="D6" s="46">
        <v>261049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261049</v>
      </c>
      <c r="O6" s="47">
        <f t="shared" si="1"/>
        <v>20.421575530000784</v>
      </c>
      <c r="P6" s="9"/>
    </row>
    <row r="7" spans="1:133">
      <c r="A7" s="12"/>
      <c r="B7" s="44">
        <v>512</v>
      </c>
      <c r="C7" s="20" t="s">
        <v>20</v>
      </c>
      <c r="D7" s="46">
        <v>1889719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1889719</v>
      </c>
      <c r="O7" s="47">
        <f t="shared" si="1"/>
        <v>147.83063443636078</v>
      </c>
      <c r="P7" s="9"/>
    </row>
    <row r="8" spans="1:133">
      <c r="A8" s="12"/>
      <c r="B8" s="44">
        <v>513</v>
      </c>
      <c r="C8" s="20" t="s">
        <v>21</v>
      </c>
      <c r="D8" s="46">
        <v>325312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325312</v>
      </c>
      <c r="O8" s="47">
        <f t="shared" si="1"/>
        <v>25.448799186419464</v>
      </c>
      <c r="P8" s="9"/>
    </row>
    <row r="9" spans="1:133">
      <c r="A9" s="12"/>
      <c r="B9" s="44">
        <v>514</v>
      </c>
      <c r="C9" s="20" t="s">
        <v>22</v>
      </c>
      <c r="D9" s="46">
        <v>1072473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1072473</v>
      </c>
      <c r="O9" s="47">
        <f t="shared" si="1"/>
        <v>83.898380661816475</v>
      </c>
      <c r="P9" s="9"/>
    </row>
    <row r="10" spans="1:133">
      <c r="A10" s="12"/>
      <c r="B10" s="44">
        <v>515</v>
      </c>
      <c r="C10" s="20" t="s">
        <v>23</v>
      </c>
      <c r="D10" s="46">
        <v>2079176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2079176</v>
      </c>
      <c r="O10" s="47">
        <f t="shared" si="1"/>
        <v>162.65164671829774</v>
      </c>
      <c r="P10" s="9"/>
    </row>
    <row r="11" spans="1:133">
      <c r="A11" s="12"/>
      <c r="B11" s="44">
        <v>517</v>
      </c>
      <c r="C11" s="20" t="s">
        <v>24</v>
      </c>
      <c r="D11" s="46">
        <v>3351003</v>
      </c>
      <c r="E11" s="46">
        <v>0</v>
      </c>
      <c r="F11" s="46">
        <v>0</v>
      </c>
      <c r="G11" s="46">
        <v>168183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3519186</v>
      </c>
      <c r="O11" s="47">
        <f t="shared" si="1"/>
        <v>275.30204177423138</v>
      </c>
      <c r="P11" s="9"/>
    </row>
    <row r="12" spans="1:133">
      <c r="A12" s="12"/>
      <c r="B12" s="44">
        <v>518</v>
      </c>
      <c r="C12" s="20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750969</v>
      </c>
      <c r="L12" s="46">
        <v>0</v>
      </c>
      <c r="M12" s="46">
        <v>0</v>
      </c>
      <c r="N12" s="46">
        <f t="shared" si="2"/>
        <v>750969</v>
      </c>
      <c r="O12" s="47">
        <f t="shared" si="1"/>
        <v>58.747477118047406</v>
      </c>
      <c r="P12" s="9"/>
    </row>
    <row r="13" spans="1:133">
      <c r="A13" s="12"/>
      <c r="B13" s="44">
        <v>519</v>
      </c>
      <c r="C13" s="20" t="s">
        <v>58</v>
      </c>
      <c r="D13" s="46">
        <v>0</v>
      </c>
      <c r="E13" s="46">
        <v>0</v>
      </c>
      <c r="F13" s="46">
        <v>0</v>
      </c>
      <c r="G13" s="46">
        <v>2808978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2808978</v>
      </c>
      <c r="O13" s="47">
        <f t="shared" si="1"/>
        <v>219.74325275756865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SUM(D15:D16)</f>
        <v>12943380</v>
      </c>
      <c r="E14" s="31">
        <f t="shared" si="3"/>
        <v>0</v>
      </c>
      <c r="F14" s="31">
        <f t="shared" si="3"/>
        <v>0</v>
      </c>
      <c r="G14" s="31">
        <f t="shared" si="3"/>
        <v>462063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8" si="4">SUM(D14:M14)</f>
        <v>13405443</v>
      </c>
      <c r="O14" s="43">
        <f t="shared" si="1"/>
        <v>1048.69302980521</v>
      </c>
      <c r="P14" s="10"/>
    </row>
    <row r="15" spans="1:133">
      <c r="A15" s="12"/>
      <c r="B15" s="44">
        <v>521</v>
      </c>
      <c r="C15" s="20" t="s">
        <v>26</v>
      </c>
      <c r="D15" s="46">
        <v>6026004</v>
      </c>
      <c r="E15" s="46">
        <v>0</v>
      </c>
      <c r="F15" s="46">
        <v>0</v>
      </c>
      <c r="G15" s="46">
        <v>133973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6159977</v>
      </c>
      <c r="O15" s="47">
        <f t="shared" si="1"/>
        <v>481.88821090510834</v>
      </c>
      <c r="P15" s="9"/>
    </row>
    <row r="16" spans="1:133">
      <c r="A16" s="12"/>
      <c r="B16" s="44">
        <v>522</v>
      </c>
      <c r="C16" s="20" t="s">
        <v>27</v>
      </c>
      <c r="D16" s="46">
        <v>6917376</v>
      </c>
      <c r="E16" s="46">
        <v>0</v>
      </c>
      <c r="F16" s="46">
        <v>0</v>
      </c>
      <c r="G16" s="46">
        <v>328090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7245466</v>
      </c>
      <c r="O16" s="47">
        <f t="shared" si="1"/>
        <v>566.80481890010174</v>
      </c>
      <c r="P16" s="9"/>
    </row>
    <row r="17" spans="1:119" ht="15.75">
      <c r="A17" s="28" t="s">
        <v>28</v>
      </c>
      <c r="B17" s="29"/>
      <c r="C17" s="30"/>
      <c r="D17" s="31">
        <f t="shared" ref="D17:M17" si="5">SUM(D18:D21)</f>
        <v>1886011</v>
      </c>
      <c r="E17" s="31">
        <f t="shared" si="5"/>
        <v>0</v>
      </c>
      <c r="F17" s="31">
        <f t="shared" si="5"/>
        <v>0</v>
      </c>
      <c r="G17" s="31">
        <f t="shared" si="5"/>
        <v>644482</v>
      </c>
      <c r="H17" s="31">
        <f t="shared" si="5"/>
        <v>0</v>
      </c>
      <c r="I17" s="31">
        <f t="shared" si="5"/>
        <v>2912545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5443038</v>
      </c>
      <c r="O17" s="43">
        <f t="shared" si="1"/>
        <v>425.80286317765785</v>
      </c>
      <c r="P17" s="10"/>
    </row>
    <row r="18" spans="1:119">
      <c r="A18" s="12"/>
      <c r="B18" s="44">
        <v>534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840730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840730</v>
      </c>
      <c r="O18" s="47">
        <f t="shared" si="1"/>
        <v>65.769381209418754</v>
      </c>
      <c r="P18" s="9"/>
    </row>
    <row r="19" spans="1:119">
      <c r="A19" s="12"/>
      <c r="B19" s="44">
        <v>535</v>
      </c>
      <c r="C19" s="20" t="s">
        <v>47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1137592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1137592</v>
      </c>
      <c r="O19" s="47">
        <f t="shared" si="1"/>
        <v>88.992568254713291</v>
      </c>
      <c r="P19" s="9"/>
    </row>
    <row r="20" spans="1:119">
      <c r="A20" s="12"/>
      <c r="B20" s="44">
        <v>538</v>
      </c>
      <c r="C20" s="20" t="s">
        <v>60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934223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934223</v>
      </c>
      <c r="O20" s="47">
        <f t="shared" si="1"/>
        <v>73.083235547211146</v>
      </c>
      <c r="P20" s="9"/>
    </row>
    <row r="21" spans="1:119">
      <c r="A21" s="12"/>
      <c r="B21" s="44">
        <v>539</v>
      </c>
      <c r="C21" s="20" t="s">
        <v>31</v>
      </c>
      <c r="D21" s="46">
        <v>1886011</v>
      </c>
      <c r="E21" s="46">
        <v>0</v>
      </c>
      <c r="F21" s="46">
        <v>0</v>
      </c>
      <c r="G21" s="46">
        <v>644482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2530493</v>
      </c>
      <c r="O21" s="47">
        <f t="shared" si="1"/>
        <v>197.95767816631465</v>
      </c>
      <c r="P21" s="9"/>
    </row>
    <row r="22" spans="1:119" ht="15.75">
      <c r="A22" s="28" t="s">
        <v>32</v>
      </c>
      <c r="B22" s="29"/>
      <c r="C22" s="30"/>
      <c r="D22" s="31">
        <f t="shared" ref="D22:M22" si="6">SUM(D23:D23)</f>
        <v>0</v>
      </c>
      <c r="E22" s="31">
        <f t="shared" si="6"/>
        <v>629700</v>
      </c>
      <c r="F22" s="31">
        <f t="shared" si="6"/>
        <v>0</v>
      </c>
      <c r="G22" s="31">
        <f t="shared" si="6"/>
        <v>848027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1477727</v>
      </c>
      <c r="O22" s="43">
        <f t="shared" si="1"/>
        <v>115.60095439255261</v>
      </c>
      <c r="P22" s="10"/>
    </row>
    <row r="23" spans="1:119">
      <c r="A23" s="12"/>
      <c r="B23" s="44">
        <v>541</v>
      </c>
      <c r="C23" s="20" t="s">
        <v>68</v>
      </c>
      <c r="D23" s="46">
        <v>0</v>
      </c>
      <c r="E23" s="46">
        <v>629700</v>
      </c>
      <c r="F23" s="46">
        <v>0</v>
      </c>
      <c r="G23" s="46">
        <v>848027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1477727</v>
      </c>
      <c r="O23" s="47">
        <f t="shared" si="1"/>
        <v>115.60095439255261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SUM(D25:D25)</f>
        <v>4775140</v>
      </c>
      <c r="E24" s="31">
        <f t="shared" si="7"/>
        <v>0</v>
      </c>
      <c r="F24" s="31">
        <f t="shared" si="7"/>
        <v>0</v>
      </c>
      <c r="G24" s="31">
        <f t="shared" si="7"/>
        <v>4640277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9415417</v>
      </c>
      <c r="O24" s="43">
        <f t="shared" si="1"/>
        <v>736.55769381209416</v>
      </c>
      <c r="P24" s="9"/>
    </row>
    <row r="25" spans="1:119">
      <c r="A25" s="12"/>
      <c r="B25" s="44">
        <v>572</v>
      </c>
      <c r="C25" s="20" t="s">
        <v>61</v>
      </c>
      <c r="D25" s="46">
        <v>4775140</v>
      </c>
      <c r="E25" s="46">
        <v>0</v>
      </c>
      <c r="F25" s="46">
        <v>0</v>
      </c>
      <c r="G25" s="46">
        <v>4640277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9415417</v>
      </c>
      <c r="O25" s="47">
        <f t="shared" si="1"/>
        <v>736.55769381209416</v>
      </c>
      <c r="P25" s="9"/>
    </row>
    <row r="26" spans="1:119" ht="15.75">
      <c r="A26" s="28" t="s">
        <v>62</v>
      </c>
      <c r="B26" s="29"/>
      <c r="C26" s="30"/>
      <c r="D26" s="31">
        <f t="shared" ref="D26:M26" si="8">SUM(D27:D27)</f>
        <v>4643086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4643086</v>
      </c>
      <c r="O26" s="43">
        <f t="shared" si="1"/>
        <v>363.22349996088553</v>
      </c>
      <c r="P26" s="9"/>
    </row>
    <row r="27" spans="1:119" ht="15.75" thickBot="1">
      <c r="A27" s="12"/>
      <c r="B27" s="44">
        <v>581</v>
      </c>
      <c r="C27" s="20" t="s">
        <v>63</v>
      </c>
      <c r="D27" s="46">
        <v>4643086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4643086</v>
      </c>
      <c r="O27" s="47">
        <f t="shared" si="1"/>
        <v>363.22349996088553</v>
      </c>
      <c r="P27" s="9"/>
    </row>
    <row r="28" spans="1:119" ht="16.5" thickBot="1">
      <c r="A28" s="14" t="s">
        <v>10</v>
      </c>
      <c r="B28" s="23"/>
      <c r="C28" s="22"/>
      <c r="D28" s="15">
        <f>SUM(D5,D14,D17,D22,D24,D26)</f>
        <v>33226349</v>
      </c>
      <c r="E28" s="15">
        <f t="shared" ref="E28:M28" si="9">SUM(E5,E14,E17,E22,E24,E26)</f>
        <v>629700</v>
      </c>
      <c r="F28" s="15">
        <f t="shared" si="9"/>
        <v>0</v>
      </c>
      <c r="G28" s="15">
        <f t="shared" si="9"/>
        <v>9572010</v>
      </c>
      <c r="H28" s="15">
        <f t="shared" si="9"/>
        <v>0</v>
      </c>
      <c r="I28" s="15">
        <f t="shared" si="9"/>
        <v>2912545</v>
      </c>
      <c r="J28" s="15">
        <f t="shared" si="9"/>
        <v>0</v>
      </c>
      <c r="K28" s="15">
        <f t="shared" si="9"/>
        <v>750969</v>
      </c>
      <c r="L28" s="15">
        <f t="shared" si="9"/>
        <v>0</v>
      </c>
      <c r="M28" s="15">
        <f t="shared" si="9"/>
        <v>0</v>
      </c>
      <c r="N28" s="15">
        <f t="shared" si="4"/>
        <v>47091573</v>
      </c>
      <c r="O28" s="37">
        <f t="shared" si="1"/>
        <v>3683.9218493311428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71</v>
      </c>
      <c r="M30" s="93"/>
      <c r="N30" s="93"/>
      <c r="O30" s="41">
        <v>12783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7991030</v>
      </c>
      <c r="E5" s="26">
        <f t="shared" si="0"/>
        <v>597910</v>
      </c>
      <c r="F5" s="26">
        <f t="shared" si="0"/>
        <v>0</v>
      </c>
      <c r="G5" s="26">
        <f t="shared" si="0"/>
        <v>534650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846292</v>
      </c>
      <c r="L5" s="26">
        <f t="shared" si="0"/>
        <v>0</v>
      </c>
      <c r="M5" s="26">
        <f t="shared" si="0"/>
        <v>0</v>
      </c>
      <c r="N5" s="27">
        <f>SUM(D5:M5)</f>
        <v>9969882</v>
      </c>
      <c r="O5" s="32">
        <f t="shared" ref="O5:O28" si="1">(N5/O$30)</f>
        <v>786.02034058656579</v>
      </c>
      <c r="P5" s="6"/>
    </row>
    <row r="6" spans="1:133">
      <c r="A6" s="12"/>
      <c r="B6" s="44">
        <v>511</v>
      </c>
      <c r="C6" s="20" t="s">
        <v>19</v>
      </c>
      <c r="D6" s="46">
        <v>195993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195993</v>
      </c>
      <c r="O6" s="47">
        <f t="shared" si="1"/>
        <v>15.451986754966887</v>
      </c>
      <c r="P6" s="9"/>
    </row>
    <row r="7" spans="1:133">
      <c r="A7" s="12"/>
      <c r="B7" s="44">
        <v>512</v>
      </c>
      <c r="C7" s="20" t="s">
        <v>20</v>
      </c>
      <c r="D7" s="46">
        <v>190844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190844</v>
      </c>
      <c r="O7" s="47">
        <f t="shared" si="1"/>
        <v>15.046042257962787</v>
      </c>
      <c r="P7" s="9"/>
    </row>
    <row r="8" spans="1:133">
      <c r="A8" s="12"/>
      <c r="B8" s="44">
        <v>513</v>
      </c>
      <c r="C8" s="20" t="s">
        <v>21</v>
      </c>
      <c r="D8" s="46">
        <v>1622393</v>
      </c>
      <c r="E8" s="46">
        <v>0</v>
      </c>
      <c r="F8" s="46">
        <v>0</v>
      </c>
      <c r="G8" s="46">
        <v>11627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1634020</v>
      </c>
      <c r="O8" s="47">
        <f t="shared" si="1"/>
        <v>128.8252917060864</v>
      </c>
      <c r="P8" s="9"/>
    </row>
    <row r="9" spans="1:133">
      <c r="A9" s="12"/>
      <c r="B9" s="44">
        <v>514</v>
      </c>
      <c r="C9" s="20" t="s">
        <v>22</v>
      </c>
      <c r="D9" s="46">
        <v>832297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832297</v>
      </c>
      <c r="O9" s="47">
        <f t="shared" si="1"/>
        <v>65.617865026805418</v>
      </c>
      <c r="P9" s="9"/>
    </row>
    <row r="10" spans="1:133">
      <c r="A10" s="12"/>
      <c r="B10" s="44">
        <v>515</v>
      </c>
      <c r="C10" s="20" t="s">
        <v>23</v>
      </c>
      <c r="D10" s="46">
        <v>1985059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1985059</v>
      </c>
      <c r="O10" s="47">
        <f t="shared" si="1"/>
        <v>156.50102491327658</v>
      </c>
      <c r="P10" s="9"/>
    </row>
    <row r="11" spans="1:133">
      <c r="A11" s="12"/>
      <c r="B11" s="44">
        <v>517</v>
      </c>
      <c r="C11" s="20" t="s">
        <v>24</v>
      </c>
      <c r="D11" s="46">
        <v>3164444</v>
      </c>
      <c r="E11" s="46">
        <v>597910</v>
      </c>
      <c r="F11" s="46">
        <v>0</v>
      </c>
      <c r="G11" s="46">
        <v>131357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3893711</v>
      </c>
      <c r="O11" s="47">
        <f t="shared" si="1"/>
        <v>306.97816146326079</v>
      </c>
      <c r="P11" s="9"/>
    </row>
    <row r="12" spans="1:133">
      <c r="A12" s="12"/>
      <c r="B12" s="44">
        <v>518</v>
      </c>
      <c r="C12" s="20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846292</v>
      </c>
      <c r="L12" s="46">
        <v>0</v>
      </c>
      <c r="M12" s="46">
        <v>0</v>
      </c>
      <c r="N12" s="46">
        <f t="shared" si="2"/>
        <v>846292</v>
      </c>
      <c r="O12" s="47">
        <f t="shared" si="1"/>
        <v>66.721223588773256</v>
      </c>
      <c r="P12" s="9"/>
    </row>
    <row r="13" spans="1:133">
      <c r="A13" s="12"/>
      <c r="B13" s="44">
        <v>519</v>
      </c>
      <c r="C13" s="20" t="s">
        <v>58</v>
      </c>
      <c r="D13" s="46">
        <v>0</v>
      </c>
      <c r="E13" s="46">
        <v>0</v>
      </c>
      <c r="F13" s="46">
        <v>0</v>
      </c>
      <c r="G13" s="46">
        <v>391666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391666</v>
      </c>
      <c r="O13" s="47">
        <f t="shared" si="1"/>
        <v>30.878744875433618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SUM(D15:D16)</f>
        <v>13078965</v>
      </c>
      <c r="E14" s="31">
        <f t="shared" si="3"/>
        <v>0</v>
      </c>
      <c r="F14" s="31">
        <f t="shared" si="3"/>
        <v>0</v>
      </c>
      <c r="G14" s="31">
        <f t="shared" si="3"/>
        <v>280188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8" si="4">SUM(D14:M14)</f>
        <v>13359153</v>
      </c>
      <c r="O14" s="43">
        <f t="shared" si="1"/>
        <v>1053.2287133396405</v>
      </c>
      <c r="P14" s="10"/>
    </row>
    <row r="15" spans="1:133">
      <c r="A15" s="12"/>
      <c r="B15" s="44">
        <v>521</v>
      </c>
      <c r="C15" s="20" t="s">
        <v>26</v>
      </c>
      <c r="D15" s="46">
        <v>6318217</v>
      </c>
      <c r="E15" s="46">
        <v>0</v>
      </c>
      <c r="F15" s="46">
        <v>0</v>
      </c>
      <c r="G15" s="46">
        <v>151662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6469879</v>
      </c>
      <c r="O15" s="47">
        <f t="shared" si="1"/>
        <v>510.08191422264269</v>
      </c>
      <c r="P15" s="9"/>
    </row>
    <row r="16" spans="1:133">
      <c r="A16" s="12"/>
      <c r="B16" s="44">
        <v>522</v>
      </c>
      <c r="C16" s="20" t="s">
        <v>27</v>
      </c>
      <c r="D16" s="46">
        <v>6760748</v>
      </c>
      <c r="E16" s="46">
        <v>0</v>
      </c>
      <c r="F16" s="46">
        <v>0</v>
      </c>
      <c r="G16" s="46">
        <v>128526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6889274</v>
      </c>
      <c r="O16" s="47">
        <f t="shared" si="1"/>
        <v>543.14679911699784</v>
      </c>
      <c r="P16" s="9"/>
    </row>
    <row r="17" spans="1:119" ht="15.75">
      <c r="A17" s="28" t="s">
        <v>28</v>
      </c>
      <c r="B17" s="29"/>
      <c r="C17" s="30"/>
      <c r="D17" s="31">
        <f t="shared" ref="D17:M17" si="5">SUM(D18:D21)</f>
        <v>1755775</v>
      </c>
      <c r="E17" s="31">
        <f t="shared" si="5"/>
        <v>0</v>
      </c>
      <c r="F17" s="31">
        <f t="shared" si="5"/>
        <v>0</v>
      </c>
      <c r="G17" s="31">
        <f t="shared" si="5"/>
        <v>553021</v>
      </c>
      <c r="H17" s="31">
        <f t="shared" si="5"/>
        <v>0</v>
      </c>
      <c r="I17" s="31">
        <f t="shared" si="5"/>
        <v>3486974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5795770</v>
      </c>
      <c r="O17" s="43">
        <f t="shared" si="1"/>
        <v>456.93550930305895</v>
      </c>
      <c r="P17" s="10"/>
    </row>
    <row r="18" spans="1:119">
      <c r="A18" s="12"/>
      <c r="B18" s="44">
        <v>534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582943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582943</v>
      </c>
      <c r="O18" s="47">
        <f t="shared" si="1"/>
        <v>45.95892462945443</v>
      </c>
      <c r="P18" s="9"/>
    </row>
    <row r="19" spans="1:119">
      <c r="A19" s="12"/>
      <c r="B19" s="44">
        <v>535</v>
      </c>
      <c r="C19" s="20" t="s">
        <v>47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1646354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1646354</v>
      </c>
      <c r="O19" s="47">
        <f t="shared" si="1"/>
        <v>129.79769788710186</v>
      </c>
      <c r="P19" s="9"/>
    </row>
    <row r="20" spans="1:119">
      <c r="A20" s="12"/>
      <c r="B20" s="44">
        <v>538</v>
      </c>
      <c r="C20" s="20" t="s">
        <v>60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1257677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1257677</v>
      </c>
      <c r="O20" s="47">
        <f t="shared" si="1"/>
        <v>99.154604225796277</v>
      </c>
      <c r="P20" s="9"/>
    </row>
    <row r="21" spans="1:119">
      <c r="A21" s="12"/>
      <c r="B21" s="44">
        <v>539</v>
      </c>
      <c r="C21" s="20" t="s">
        <v>31</v>
      </c>
      <c r="D21" s="46">
        <v>1755775</v>
      </c>
      <c r="E21" s="46">
        <v>0</v>
      </c>
      <c r="F21" s="46">
        <v>0</v>
      </c>
      <c r="G21" s="46">
        <v>553021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2308796</v>
      </c>
      <c r="O21" s="47">
        <f t="shared" si="1"/>
        <v>182.02428256070641</v>
      </c>
      <c r="P21" s="9"/>
    </row>
    <row r="22" spans="1:119" ht="15.75">
      <c r="A22" s="28" t="s">
        <v>32</v>
      </c>
      <c r="B22" s="29"/>
      <c r="C22" s="30"/>
      <c r="D22" s="31">
        <f t="shared" ref="D22:M22" si="6">SUM(D23:D23)</f>
        <v>0</v>
      </c>
      <c r="E22" s="31">
        <f t="shared" si="6"/>
        <v>38950</v>
      </c>
      <c r="F22" s="31">
        <f t="shared" si="6"/>
        <v>0</v>
      </c>
      <c r="G22" s="31">
        <f t="shared" si="6"/>
        <v>674225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713175</v>
      </c>
      <c r="O22" s="43">
        <f t="shared" si="1"/>
        <v>56.226348155156103</v>
      </c>
      <c r="P22" s="10"/>
    </row>
    <row r="23" spans="1:119">
      <c r="A23" s="12"/>
      <c r="B23" s="44">
        <v>541</v>
      </c>
      <c r="C23" s="20" t="s">
        <v>68</v>
      </c>
      <c r="D23" s="46">
        <v>0</v>
      </c>
      <c r="E23" s="46">
        <v>38950</v>
      </c>
      <c r="F23" s="46">
        <v>0</v>
      </c>
      <c r="G23" s="46">
        <v>674225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713175</v>
      </c>
      <c r="O23" s="47">
        <f t="shared" si="1"/>
        <v>56.226348155156103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SUM(D25:D25)</f>
        <v>4285666</v>
      </c>
      <c r="E24" s="31">
        <f t="shared" si="7"/>
        <v>0</v>
      </c>
      <c r="F24" s="31">
        <f t="shared" si="7"/>
        <v>0</v>
      </c>
      <c r="G24" s="31">
        <f t="shared" si="7"/>
        <v>1129962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5415628</v>
      </c>
      <c r="O24" s="43">
        <f t="shared" si="1"/>
        <v>426.9653106275623</v>
      </c>
      <c r="P24" s="9"/>
    </row>
    <row r="25" spans="1:119">
      <c r="A25" s="12"/>
      <c r="B25" s="44">
        <v>572</v>
      </c>
      <c r="C25" s="20" t="s">
        <v>61</v>
      </c>
      <c r="D25" s="46">
        <v>4285666</v>
      </c>
      <c r="E25" s="46">
        <v>0</v>
      </c>
      <c r="F25" s="46">
        <v>0</v>
      </c>
      <c r="G25" s="46">
        <v>1129962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5415628</v>
      </c>
      <c r="O25" s="47">
        <f t="shared" si="1"/>
        <v>426.9653106275623</v>
      </c>
      <c r="P25" s="9"/>
    </row>
    <row r="26" spans="1:119" ht="15.75">
      <c r="A26" s="28" t="s">
        <v>62</v>
      </c>
      <c r="B26" s="29"/>
      <c r="C26" s="30"/>
      <c r="D26" s="31">
        <f t="shared" ref="D26:M26" si="8">SUM(D27:D27)</f>
        <v>2199507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2199507</v>
      </c>
      <c r="O26" s="43">
        <f t="shared" si="1"/>
        <v>173.40799432355723</v>
      </c>
      <c r="P26" s="9"/>
    </row>
    <row r="27" spans="1:119" ht="15.75" thickBot="1">
      <c r="A27" s="12"/>
      <c r="B27" s="44">
        <v>581</v>
      </c>
      <c r="C27" s="20" t="s">
        <v>63</v>
      </c>
      <c r="D27" s="46">
        <v>2199507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2199507</v>
      </c>
      <c r="O27" s="47">
        <f t="shared" si="1"/>
        <v>173.40799432355723</v>
      </c>
      <c r="P27" s="9"/>
    </row>
    <row r="28" spans="1:119" ht="16.5" thickBot="1">
      <c r="A28" s="14" t="s">
        <v>10</v>
      </c>
      <c r="B28" s="23"/>
      <c r="C28" s="22"/>
      <c r="D28" s="15">
        <f>SUM(D5,D14,D17,D22,D24,D26)</f>
        <v>29310943</v>
      </c>
      <c r="E28" s="15">
        <f t="shared" ref="E28:M28" si="9">SUM(E5,E14,E17,E22,E24,E26)</f>
        <v>636860</v>
      </c>
      <c r="F28" s="15">
        <f t="shared" si="9"/>
        <v>0</v>
      </c>
      <c r="G28" s="15">
        <f t="shared" si="9"/>
        <v>3172046</v>
      </c>
      <c r="H28" s="15">
        <f t="shared" si="9"/>
        <v>0</v>
      </c>
      <c r="I28" s="15">
        <f t="shared" si="9"/>
        <v>3486974</v>
      </c>
      <c r="J28" s="15">
        <f t="shared" si="9"/>
        <v>0</v>
      </c>
      <c r="K28" s="15">
        <f t="shared" si="9"/>
        <v>846292</v>
      </c>
      <c r="L28" s="15">
        <f t="shared" si="9"/>
        <v>0</v>
      </c>
      <c r="M28" s="15">
        <f t="shared" si="9"/>
        <v>0</v>
      </c>
      <c r="N28" s="15">
        <f t="shared" si="4"/>
        <v>37453115</v>
      </c>
      <c r="O28" s="37">
        <f t="shared" si="1"/>
        <v>2952.7842163355408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69</v>
      </c>
      <c r="M30" s="93"/>
      <c r="N30" s="93"/>
      <c r="O30" s="41">
        <v>12684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2024-05-28T17:16:14Z</cp:lastPrinted>
  <dcterms:created xsi:type="dcterms:W3CDTF">2000-08-31T21:26:31Z</dcterms:created>
  <dcterms:modified xsi:type="dcterms:W3CDTF">2024-05-28T17:16:16Z</dcterms:modified>
</cp:coreProperties>
</file>