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</sheets>
  <definedNames>
    <definedName name="_xlnm.Print_Area" localSheetId="14">'2008'!$A$1:$O$35</definedName>
    <definedName name="_xlnm.Print_Area" localSheetId="13">'2009'!$A$1:$O$33</definedName>
    <definedName name="_xlnm.Print_Area" localSheetId="12">'2010'!$A$1:$O$33</definedName>
    <definedName name="_xlnm.Print_Area" localSheetId="11">'2011'!$A$1:$O$32</definedName>
    <definedName name="_xlnm.Print_Area" localSheetId="10">'2012'!$A$1:$O$32</definedName>
    <definedName name="_xlnm.Print_Area" localSheetId="9">'2013'!$A$1:$O$37</definedName>
    <definedName name="_xlnm.Print_Area" localSheetId="8">'2014'!$A$1:$O$34</definedName>
    <definedName name="_xlnm.Print_Area" localSheetId="7">'2015'!$A$1:$O$36</definedName>
    <definedName name="_xlnm.Print_Area" localSheetId="6">'2016'!$A$1:$O$33</definedName>
    <definedName name="_xlnm.Print_Area" localSheetId="5">'2017'!$A$1:$O$32</definedName>
    <definedName name="_xlnm.Print_Area" localSheetId="4">'2018'!$A$1:$O$32</definedName>
    <definedName name="_xlnm.Print_Area" localSheetId="3">'2019'!$A$1:$O$32</definedName>
    <definedName name="_xlnm.Print_Area" localSheetId="2">'2020'!$A$1:$O$32</definedName>
    <definedName name="_xlnm.Print_Area" localSheetId="1">'2021'!$A$1:$P$33</definedName>
    <definedName name="_xlnm.Print_Area" localSheetId="0">'2022'!$A$1:$P$35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31" i="48" l="1"/>
  <c r="F31" i="48"/>
  <c r="G31" i="48"/>
  <c r="H31" i="48"/>
  <c r="I31" i="48"/>
  <c r="J31" i="48"/>
  <c r="K31" i="48"/>
  <c r="L31" i="48"/>
  <c r="M31" i="48"/>
  <c r="N31" i="48"/>
  <c r="D31" i="48"/>
  <c r="O30" i="48" l="1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3" i="48" l="1"/>
  <c r="P23" i="48" s="1"/>
  <c r="O29" i="48"/>
  <c r="P29" i="48" s="1"/>
  <c r="O25" i="48"/>
  <c r="P25" i="48" s="1"/>
  <c r="O16" i="48"/>
  <c r="P16" i="48" s="1"/>
  <c r="O11" i="48"/>
  <c r="P11" i="48" s="1"/>
  <c r="O5" i="48"/>
  <c r="P5" i="48" s="1"/>
  <c r="N29" i="47"/>
  <c r="O28" i="47"/>
  <c r="P28" i="47" s="1"/>
  <c r="O27" i="47"/>
  <c r="P27" i="47"/>
  <c r="O26" i="47"/>
  <c r="P26" i="47" s="1"/>
  <c r="N25" i="47"/>
  <c r="M25" i="47"/>
  <c r="L25" i="47"/>
  <c r="K25" i="47"/>
  <c r="K29" i="47" s="1"/>
  <c r="J25" i="47"/>
  <c r="O25" i="47" s="1"/>
  <c r="P25" i="47" s="1"/>
  <c r="I25" i="47"/>
  <c r="H25" i="47"/>
  <c r="G25" i="47"/>
  <c r="F25" i="47"/>
  <c r="E25" i="47"/>
  <c r="D25" i="47"/>
  <c r="O24" i="47"/>
  <c r="P24" i="47" s="1"/>
  <c r="O23" i="47"/>
  <c r="P23" i="47" s="1"/>
  <c r="N22" i="47"/>
  <c r="M22" i="47"/>
  <c r="O22" i="47" s="1"/>
  <c r="P22" i="47" s="1"/>
  <c r="L22" i="47"/>
  <c r="K22" i="47"/>
  <c r="J22" i="47"/>
  <c r="I22" i="47"/>
  <c r="H22" i="47"/>
  <c r="G22" i="47"/>
  <c r="F22" i="47"/>
  <c r="E22" i="47"/>
  <c r="D22" i="47"/>
  <c r="D29" i="47" s="1"/>
  <c r="O21" i="47"/>
  <c r="P21" i="47"/>
  <c r="O20" i="47"/>
  <c r="P20" i="47" s="1"/>
  <c r="O19" i="47"/>
  <c r="P19" i="47" s="1"/>
  <c r="O18" i="47"/>
  <c r="P18" i="47"/>
  <c r="O17" i="47"/>
  <c r="P17" i="47" s="1"/>
  <c r="O16" i="47"/>
  <c r="P16" i="47"/>
  <c r="N15" i="47"/>
  <c r="M15" i="47"/>
  <c r="M29" i="47" s="1"/>
  <c r="L15" i="47"/>
  <c r="O15" i="47" s="1"/>
  <c r="P15" i="47" s="1"/>
  <c r="K15" i="47"/>
  <c r="J15" i="47"/>
  <c r="I15" i="47"/>
  <c r="H15" i="47"/>
  <c r="G15" i="47"/>
  <c r="F15" i="47"/>
  <c r="E15" i="47"/>
  <c r="D15" i="47"/>
  <c r="O14" i="47"/>
  <c r="P14" i="47" s="1"/>
  <c r="O13" i="47"/>
  <c r="P13" i="47"/>
  <c r="O12" i="47"/>
  <c r="P12" i="47" s="1"/>
  <c r="O11" i="47"/>
  <c r="P11" i="47"/>
  <c r="N10" i="47"/>
  <c r="M10" i="47"/>
  <c r="L10" i="47"/>
  <c r="K10" i="47"/>
  <c r="J10" i="47"/>
  <c r="I10" i="47"/>
  <c r="H10" i="47"/>
  <c r="G10" i="47"/>
  <c r="G29" i="47" s="1"/>
  <c r="F10" i="47"/>
  <c r="F29" i="47" s="1"/>
  <c r="E10" i="47"/>
  <c r="D10" i="47"/>
  <c r="O9" i="47"/>
  <c r="P9" i="47"/>
  <c r="O8" i="47"/>
  <c r="P8" i="47" s="1"/>
  <c r="O7" i="47"/>
  <c r="P7" i="47"/>
  <c r="O6" i="47"/>
  <c r="P6" i="47"/>
  <c r="N5" i="47"/>
  <c r="O5" i="47" s="1"/>
  <c r="P5" i="47" s="1"/>
  <c r="M5" i="47"/>
  <c r="L5" i="47"/>
  <c r="L29" i="47" s="1"/>
  <c r="K5" i="47"/>
  <c r="J5" i="47"/>
  <c r="J29" i="47" s="1"/>
  <c r="I5" i="47"/>
  <c r="I29" i="47" s="1"/>
  <c r="H5" i="47"/>
  <c r="H29" i="47" s="1"/>
  <c r="G5" i="47"/>
  <c r="F5" i="47"/>
  <c r="E5" i="47"/>
  <c r="E29" i="47" s="1"/>
  <c r="D5" i="47"/>
  <c r="F28" i="45"/>
  <c r="N27" i="45"/>
  <c r="O27" i="45" s="1"/>
  <c r="N26" i="45"/>
  <c r="O26" i="45"/>
  <c r="N25" i="45"/>
  <c r="O25" i="45" s="1"/>
  <c r="M24" i="45"/>
  <c r="L24" i="45"/>
  <c r="K24" i="45"/>
  <c r="K28" i="45" s="1"/>
  <c r="J24" i="45"/>
  <c r="I24" i="45"/>
  <c r="H24" i="45"/>
  <c r="G24" i="45"/>
  <c r="F24" i="45"/>
  <c r="E24" i="45"/>
  <c r="D24" i="45"/>
  <c r="N24" i="45" s="1"/>
  <c r="O24" i="45" s="1"/>
  <c r="N23" i="45"/>
  <c r="O23" i="45" s="1"/>
  <c r="N22" i="45"/>
  <c r="O22" i="45"/>
  <c r="M21" i="45"/>
  <c r="L21" i="45"/>
  <c r="K21" i="45"/>
  <c r="J21" i="45"/>
  <c r="I21" i="45"/>
  <c r="H21" i="45"/>
  <c r="G21" i="45"/>
  <c r="F21" i="45"/>
  <c r="N21" i="45" s="1"/>
  <c r="O21" i="45" s="1"/>
  <c r="E21" i="45"/>
  <c r="D21" i="45"/>
  <c r="N20" i="45"/>
  <c r="O20" i="45"/>
  <c r="N19" i="45"/>
  <c r="O19" i="45" s="1"/>
  <c r="N18" i="45"/>
  <c r="O18" i="45" s="1"/>
  <c r="N17" i="45"/>
  <c r="O17" i="45" s="1"/>
  <c r="M16" i="45"/>
  <c r="L16" i="45"/>
  <c r="N16" i="45" s="1"/>
  <c r="O16" i="45" s="1"/>
  <c r="K16" i="45"/>
  <c r="J16" i="45"/>
  <c r="I16" i="45"/>
  <c r="H16" i="45"/>
  <c r="G16" i="45"/>
  <c r="F16" i="45"/>
  <c r="E16" i="45"/>
  <c r="D16" i="45"/>
  <c r="N15" i="45"/>
  <c r="O15" i="45" s="1"/>
  <c r="N14" i="45"/>
  <c r="O14" i="45"/>
  <c r="N13" i="45"/>
  <c r="O13" i="45" s="1"/>
  <c r="N12" i="45"/>
  <c r="O12" i="45"/>
  <c r="M11" i="45"/>
  <c r="L11" i="45"/>
  <c r="K11" i="45"/>
  <c r="J11" i="45"/>
  <c r="I11" i="45"/>
  <c r="H11" i="45"/>
  <c r="G11" i="45"/>
  <c r="G28" i="45" s="1"/>
  <c r="F11" i="45"/>
  <c r="N11" i="45" s="1"/>
  <c r="O11" i="45" s="1"/>
  <c r="E11" i="45"/>
  <c r="D11" i="45"/>
  <c r="N10" i="45"/>
  <c r="O10" i="45"/>
  <c r="N9" i="45"/>
  <c r="O9" i="45" s="1"/>
  <c r="N8" i="45"/>
  <c r="O8" i="45" s="1"/>
  <c r="N7" i="45"/>
  <c r="O7" i="45" s="1"/>
  <c r="N6" i="45"/>
  <c r="O6" i="45"/>
  <c r="M5" i="45"/>
  <c r="M28" i="45" s="1"/>
  <c r="L5" i="45"/>
  <c r="L28" i="45" s="1"/>
  <c r="K5" i="45"/>
  <c r="J5" i="45"/>
  <c r="J28" i="45" s="1"/>
  <c r="I5" i="45"/>
  <c r="I28" i="45" s="1"/>
  <c r="H5" i="45"/>
  <c r="H28" i="45" s="1"/>
  <c r="G5" i="45"/>
  <c r="F5" i="45"/>
  <c r="E5" i="45"/>
  <c r="E28" i="45" s="1"/>
  <c r="D5" i="45"/>
  <c r="D28" i="45" s="1"/>
  <c r="N27" i="44"/>
  <c r="O27" i="44" s="1"/>
  <c r="N26" i="44"/>
  <c r="O26" i="44"/>
  <c r="N25" i="44"/>
  <c r="O25" i="44" s="1"/>
  <c r="M24" i="44"/>
  <c r="L24" i="44"/>
  <c r="K24" i="44"/>
  <c r="K28" i="44" s="1"/>
  <c r="J24" i="44"/>
  <c r="I24" i="44"/>
  <c r="H24" i="44"/>
  <c r="G24" i="44"/>
  <c r="F24" i="44"/>
  <c r="E24" i="44"/>
  <c r="D24" i="44"/>
  <c r="N24" i="44" s="1"/>
  <c r="O24" i="44" s="1"/>
  <c r="N23" i="44"/>
  <c r="O23" i="44" s="1"/>
  <c r="N22" i="44"/>
  <c r="O22" i="44"/>
  <c r="M21" i="44"/>
  <c r="L21" i="44"/>
  <c r="K21" i="44"/>
  <c r="J21" i="44"/>
  <c r="I21" i="44"/>
  <c r="H21" i="44"/>
  <c r="G21" i="44"/>
  <c r="F21" i="44"/>
  <c r="N21" i="44" s="1"/>
  <c r="O21" i="44" s="1"/>
  <c r="E21" i="44"/>
  <c r="D21" i="44"/>
  <c r="N20" i="44"/>
  <c r="O20" i="44"/>
  <c r="N19" i="44"/>
  <c r="O19" i="44" s="1"/>
  <c r="N18" i="44"/>
  <c r="O18" i="44" s="1"/>
  <c r="N17" i="44"/>
  <c r="O17" i="44" s="1"/>
  <c r="M16" i="44"/>
  <c r="L16" i="44"/>
  <c r="N16" i="44" s="1"/>
  <c r="O16" i="44" s="1"/>
  <c r="K16" i="44"/>
  <c r="J16" i="44"/>
  <c r="I16" i="44"/>
  <c r="H16" i="44"/>
  <c r="G16" i="44"/>
  <c r="F16" i="44"/>
  <c r="E16" i="44"/>
  <c r="D16" i="44"/>
  <c r="N15" i="44"/>
  <c r="O15" i="44" s="1"/>
  <c r="N14" i="44"/>
  <c r="O14" i="44"/>
  <c r="N13" i="44"/>
  <c r="O13" i="44" s="1"/>
  <c r="N12" i="44"/>
  <c r="O12" i="44"/>
  <c r="M11" i="44"/>
  <c r="L11" i="44"/>
  <c r="K11" i="44"/>
  <c r="J11" i="44"/>
  <c r="I11" i="44"/>
  <c r="H11" i="44"/>
  <c r="G11" i="44"/>
  <c r="G28" i="44" s="1"/>
  <c r="F11" i="44"/>
  <c r="N11" i="44" s="1"/>
  <c r="O11" i="44" s="1"/>
  <c r="E11" i="44"/>
  <c r="D11" i="44"/>
  <c r="N10" i="44"/>
  <c r="O10" i="44"/>
  <c r="N9" i="44"/>
  <c r="O9" i="44" s="1"/>
  <c r="N8" i="44"/>
  <c r="O8" i="44" s="1"/>
  <c r="N7" i="44"/>
  <c r="O7" i="44" s="1"/>
  <c r="N6" i="44"/>
  <c r="O6" i="44"/>
  <c r="M5" i="44"/>
  <c r="M28" i="44" s="1"/>
  <c r="L5" i="44"/>
  <c r="L28" i="44" s="1"/>
  <c r="K5" i="44"/>
  <c r="J5" i="44"/>
  <c r="J28" i="44" s="1"/>
  <c r="I5" i="44"/>
  <c r="I28" i="44" s="1"/>
  <c r="H5" i="44"/>
  <c r="H28" i="44" s="1"/>
  <c r="G5" i="44"/>
  <c r="F5" i="44"/>
  <c r="E5" i="44"/>
  <c r="E28" i="44" s="1"/>
  <c r="D5" i="44"/>
  <c r="D28" i="44" s="1"/>
  <c r="N27" i="43"/>
  <c r="O27" i="43" s="1"/>
  <c r="N26" i="43"/>
  <c r="O26" i="43"/>
  <c r="N25" i="43"/>
  <c r="O25" i="43" s="1"/>
  <c r="M24" i="43"/>
  <c r="L24" i="43"/>
  <c r="K24" i="43"/>
  <c r="K28" i="43" s="1"/>
  <c r="J24" i="43"/>
  <c r="I24" i="43"/>
  <c r="H24" i="43"/>
  <c r="G24" i="43"/>
  <c r="F24" i="43"/>
  <c r="E24" i="43"/>
  <c r="D24" i="43"/>
  <c r="N24" i="43" s="1"/>
  <c r="O24" i="43" s="1"/>
  <c r="N23" i="43"/>
  <c r="O23" i="43" s="1"/>
  <c r="N22" i="43"/>
  <c r="O22" i="43"/>
  <c r="M21" i="43"/>
  <c r="L21" i="43"/>
  <c r="K21" i="43"/>
  <c r="J21" i="43"/>
  <c r="I21" i="43"/>
  <c r="H21" i="43"/>
  <c r="G21" i="43"/>
  <c r="F21" i="43"/>
  <c r="N21" i="43" s="1"/>
  <c r="O21" i="43" s="1"/>
  <c r="E21" i="43"/>
  <c r="D21" i="43"/>
  <c r="N20" i="43"/>
  <c r="O20" i="43"/>
  <c r="N19" i="43"/>
  <c r="O19" i="43" s="1"/>
  <c r="N18" i="43"/>
  <c r="O18" i="43" s="1"/>
  <c r="N17" i="43"/>
  <c r="O17" i="43" s="1"/>
  <c r="M16" i="43"/>
  <c r="L16" i="43"/>
  <c r="N16" i="43" s="1"/>
  <c r="O16" i="43" s="1"/>
  <c r="K16" i="43"/>
  <c r="J16" i="43"/>
  <c r="I16" i="43"/>
  <c r="H16" i="43"/>
  <c r="H28" i="43" s="1"/>
  <c r="G16" i="43"/>
  <c r="F16" i="43"/>
  <c r="E16" i="43"/>
  <c r="D16" i="43"/>
  <c r="N15" i="43"/>
  <c r="O15" i="43" s="1"/>
  <c r="N14" i="43"/>
  <c r="O14" i="43"/>
  <c r="N13" i="43"/>
  <c r="O13" i="43" s="1"/>
  <c r="N12" i="43"/>
  <c r="O12" i="43"/>
  <c r="M11" i="43"/>
  <c r="L11" i="43"/>
  <c r="K11" i="43"/>
  <c r="J11" i="43"/>
  <c r="I11" i="43"/>
  <c r="H11" i="43"/>
  <c r="G11" i="43"/>
  <c r="G28" i="43" s="1"/>
  <c r="F11" i="43"/>
  <c r="F28" i="43" s="1"/>
  <c r="E11" i="43"/>
  <c r="D11" i="43"/>
  <c r="N10" i="43"/>
  <c r="O10" i="43"/>
  <c r="N9" i="43"/>
  <c r="O9" i="43" s="1"/>
  <c r="N8" i="43"/>
  <c r="O8" i="43" s="1"/>
  <c r="N7" i="43"/>
  <c r="O7" i="43" s="1"/>
  <c r="N6" i="43"/>
  <c r="O6" i="43"/>
  <c r="M5" i="43"/>
  <c r="M28" i="43" s="1"/>
  <c r="L5" i="43"/>
  <c r="L28" i="43" s="1"/>
  <c r="K5" i="43"/>
  <c r="J5" i="43"/>
  <c r="J28" i="43" s="1"/>
  <c r="I5" i="43"/>
  <c r="I28" i="43" s="1"/>
  <c r="H5" i="43"/>
  <c r="G5" i="43"/>
  <c r="F5" i="43"/>
  <c r="E5" i="43"/>
  <c r="E28" i="43" s="1"/>
  <c r="D5" i="43"/>
  <c r="D28" i="43" s="1"/>
  <c r="N28" i="43" s="1"/>
  <c r="O28" i="43" s="1"/>
  <c r="N27" i="42"/>
  <c r="O27" i="42" s="1"/>
  <c r="N26" i="42"/>
  <c r="O26" i="42"/>
  <c r="N25" i="42"/>
  <c r="O25" i="42" s="1"/>
  <c r="M24" i="42"/>
  <c r="L24" i="42"/>
  <c r="K24" i="42"/>
  <c r="K28" i="42" s="1"/>
  <c r="J24" i="42"/>
  <c r="I24" i="42"/>
  <c r="H24" i="42"/>
  <c r="G24" i="42"/>
  <c r="F24" i="42"/>
  <c r="E24" i="42"/>
  <c r="D24" i="42"/>
  <c r="N24" i="42" s="1"/>
  <c r="O24" i="42" s="1"/>
  <c r="N23" i="42"/>
  <c r="O23" i="42" s="1"/>
  <c r="N22" i="42"/>
  <c r="O22" i="42"/>
  <c r="M21" i="42"/>
  <c r="L21" i="42"/>
  <c r="K21" i="42"/>
  <c r="J21" i="42"/>
  <c r="I21" i="42"/>
  <c r="H21" i="42"/>
  <c r="G21" i="42"/>
  <c r="F21" i="42"/>
  <c r="N21" i="42" s="1"/>
  <c r="O21" i="42" s="1"/>
  <c r="E21" i="42"/>
  <c r="D21" i="42"/>
  <c r="N20" i="42"/>
  <c r="O20" i="42"/>
  <c r="N19" i="42"/>
  <c r="O19" i="42" s="1"/>
  <c r="N18" i="42"/>
  <c r="O18" i="42" s="1"/>
  <c r="N17" i="42"/>
  <c r="O17" i="42" s="1"/>
  <c r="M16" i="42"/>
  <c r="L16" i="42"/>
  <c r="N16" i="42" s="1"/>
  <c r="O16" i="42" s="1"/>
  <c r="K16" i="42"/>
  <c r="J16" i="42"/>
  <c r="I16" i="42"/>
  <c r="H16" i="42"/>
  <c r="H28" i="42" s="1"/>
  <c r="G16" i="42"/>
  <c r="F16" i="42"/>
  <c r="E16" i="42"/>
  <c r="D16" i="42"/>
  <c r="N15" i="42"/>
  <c r="O15" i="42" s="1"/>
  <c r="N14" i="42"/>
  <c r="O14" i="42"/>
  <c r="N13" i="42"/>
  <c r="O13" i="42" s="1"/>
  <c r="N12" i="42"/>
  <c r="O12" i="42"/>
  <c r="M11" i="42"/>
  <c r="L11" i="42"/>
  <c r="K11" i="42"/>
  <c r="J11" i="42"/>
  <c r="I11" i="42"/>
  <c r="H11" i="42"/>
  <c r="G11" i="42"/>
  <c r="G28" i="42" s="1"/>
  <c r="F11" i="42"/>
  <c r="F28" i="42" s="1"/>
  <c r="E11" i="42"/>
  <c r="D11" i="42"/>
  <c r="N10" i="42"/>
  <c r="O10" i="42"/>
  <c r="N9" i="42"/>
  <c r="O9" i="42" s="1"/>
  <c r="N8" i="42"/>
  <c r="O8" i="42" s="1"/>
  <c r="N7" i="42"/>
  <c r="O7" i="42" s="1"/>
  <c r="N6" i="42"/>
  <c r="O6" i="42"/>
  <c r="M5" i="42"/>
  <c r="M28" i="42" s="1"/>
  <c r="L5" i="42"/>
  <c r="L28" i="42" s="1"/>
  <c r="K5" i="42"/>
  <c r="J5" i="42"/>
  <c r="J28" i="42" s="1"/>
  <c r="I5" i="42"/>
  <c r="I28" i="42" s="1"/>
  <c r="H5" i="42"/>
  <c r="G5" i="42"/>
  <c r="F5" i="42"/>
  <c r="E5" i="42"/>
  <c r="E28" i="42" s="1"/>
  <c r="D5" i="42"/>
  <c r="D28" i="42" s="1"/>
  <c r="F29" i="41"/>
  <c r="N28" i="41"/>
  <c r="O28" i="41" s="1"/>
  <c r="N27" i="41"/>
  <c r="O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5" i="41" s="1"/>
  <c r="O25" i="41" s="1"/>
  <c r="N24" i="41"/>
  <c r="O24" i="41" s="1"/>
  <c r="N23" i="41"/>
  <c r="O23" i="41"/>
  <c r="M22" i="41"/>
  <c r="L22" i="41"/>
  <c r="K22" i="41"/>
  <c r="J22" i="41"/>
  <c r="I22" i="41"/>
  <c r="H22" i="41"/>
  <c r="G22" i="41"/>
  <c r="F22" i="41"/>
  <c r="N22" i="41" s="1"/>
  <c r="O22" i="41" s="1"/>
  <c r="E22" i="41"/>
  <c r="D22" i="41"/>
  <c r="N21" i="41"/>
  <c r="O21" i="41"/>
  <c r="N20" i="41"/>
  <c r="O20" i="41" s="1"/>
  <c r="N19" i="41"/>
  <c r="O19" i="41" s="1"/>
  <c r="N18" i="41"/>
  <c r="O18" i="41" s="1"/>
  <c r="M17" i="41"/>
  <c r="L17" i="41"/>
  <c r="N17" i="41" s="1"/>
  <c r="O17" i="41" s="1"/>
  <c r="K17" i="41"/>
  <c r="J17" i="41"/>
  <c r="J29" i="41" s="1"/>
  <c r="I17" i="41"/>
  <c r="H17" i="41"/>
  <c r="G17" i="41"/>
  <c r="F17" i="41"/>
  <c r="E17" i="41"/>
  <c r="D17" i="41"/>
  <c r="N16" i="41"/>
  <c r="O16" i="41" s="1"/>
  <c r="N15" i="41"/>
  <c r="O15" i="41"/>
  <c r="N14" i="41"/>
  <c r="O14" i="41" s="1"/>
  <c r="N13" i="41"/>
  <c r="O13" i="41"/>
  <c r="N12" i="41"/>
  <c r="O12" i="41" s="1"/>
  <c r="M11" i="41"/>
  <c r="L11" i="41"/>
  <c r="K11" i="41"/>
  <c r="J11" i="41"/>
  <c r="I11" i="41"/>
  <c r="H11" i="41"/>
  <c r="N11" i="41" s="1"/>
  <c r="O11" i="41" s="1"/>
  <c r="G11" i="41"/>
  <c r="F11" i="41"/>
  <c r="E11" i="41"/>
  <c r="D11" i="41"/>
  <c r="N10" i="41"/>
  <c r="O10" i="41" s="1"/>
  <c r="N9" i="41"/>
  <c r="O9" i="41" s="1"/>
  <c r="N8" i="41"/>
  <c r="O8" i="41" s="1"/>
  <c r="N7" i="41"/>
  <c r="O7" i="41"/>
  <c r="N6" i="41"/>
  <c r="O6" i="41" s="1"/>
  <c r="M5" i="41"/>
  <c r="M29" i="41" s="1"/>
  <c r="L5" i="41"/>
  <c r="L29" i="41" s="1"/>
  <c r="K5" i="41"/>
  <c r="K29" i="41" s="1"/>
  <c r="J5" i="41"/>
  <c r="I5" i="41"/>
  <c r="I29" i="41" s="1"/>
  <c r="H5" i="41"/>
  <c r="G5" i="41"/>
  <c r="G29" i="41" s="1"/>
  <c r="F5" i="41"/>
  <c r="E5" i="41"/>
  <c r="E29" i="41" s="1"/>
  <c r="D5" i="41"/>
  <c r="D29" i="41" s="1"/>
  <c r="N31" i="40"/>
  <c r="O31" i="40" s="1"/>
  <c r="M30" i="40"/>
  <c r="L30" i="40"/>
  <c r="K30" i="40"/>
  <c r="J30" i="40"/>
  <c r="I30" i="40"/>
  <c r="H30" i="40"/>
  <c r="G30" i="40"/>
  <c r="N30" i="40" s="1"/>
  <c r="O30" i="40" s="1"/>
  <c r="F30" i="40"/>
  <c r="E30" i="40"/>
  <c r="D30" i="40"/>
  <c r="N29" i="40"/>
  <c r="O29" i="40"/>
  <c r="N28" i="40"/>
  <c r="O28" i="40" s="1"/>
  <c r="N27" i="40"/>
  <c r="O27" i="40" s="1"/>
  <c r="M26" i="40"/>
  <c r="L26" i="40"/>
  <c r="K26" i="40"/>
  <c r="J26" i="40"/>
  <c r="N26" i="40" s="1"/>
  <c r="O26" i="40" s="1"/>
  <c r="I26" i="40"/>
  <c r="H26" i="40"/>
  <c r="G26" i="40"/>
  <c r="F26" i="40"/>
  <c r="E26" i="40"/>
  <c r="D26" i="40"/>
  <c r="N25" i="40"/>
  <c r="O25" i="40"/>
  <c r="N24" i="40"/>
  <c r="O24" i="40"/>
  <c r="M23" i="40"/>
  <c r="L23" i="40"/>
  <c r="K23" i="40"/>
  <c r="J23" i="40"/>
  <c r="I23" i="40"/>
  <c r="H23" i="40"/>
  <c r="G23" i="40"/>
  <c r="F23" i="40"/>
  <c r="E23" i="40"/>
  <c r="D23" i="40"/>
  <c r="N23" i="40" s="1"/>
  <c r="O23" i="40" s="1"/>
  <c r="N22" i="40"/>
  <c r="O22" i="40" s="1"/>
  <c r="N21" i="40"/>
  <c r="O21" i="40" s="1"/>
  <c r="N20" i="40"/>
  <c r="O20" i="40"/>
  <c r="N19" i="40"/>
  <c r="O19" i="40" s="1"/>
  <c r="N18" i="40"/>
  <c r="O18" i="40"/>
  <c r="N17" i="40"/>
  <c r="O17" i="40"/>
  <c r="M16" i="40"/>
  <c r="L16" i="40"/>
  <c r="K16" i="40"/>
  <c r="J16" i="40"/>
  <c r="I16" i="40"/>
  <c r="H16" i="40"/>
  <c r="G16" i="40"/>
  <c r="F16" i="40"/>
  <c r="E16" i="40"/>
  <c r="N16" i="40" s="1"/>
  <c r="O16" i="40" s="1"/>
  <c r="D16" i="40"/>
  <c r="N15" i="40"/>
  <c r="O15" i="40"/>
  <c r="N14" i="40"/>
  <c r="O14" i="40" s="1"/>
  <c r="N13" i="40"/>
  <c r="O13" i="40"/>
  <c r="N12" i="40"/>
  <c r="O12" i="40" s="1"/>
  <c r="M11" i="40"/>
  <c r="L11" i="40"/>
  <c r="K11" i="40"/>
  <c r="J11" i="40"/>
  <c r="I11" i="40"/>
  <c r="H11" i="40"/>
  <c r="H32" i="40" s="1"/>
  <c r="G11" i="40"/>
  <c r="F11" i="40"/>
  <c r="E11" i="40"/>
  <c r="D11" i="40"/>
  <c r="N10" i="40"/>
  <c r="O10" i="40" s="1"/>
  <c r="N9" i="40"/>
  <c r="O9" i="40" s="1"/>
  <c r="N8" i="40"/>
  <c r="O8" i="40"/>
  <c r="N7" i="40"/>
  <c r="O7" i="40" s="1"/>
  <c r="N6" i="40"/>
  <c r="O6" i="40"/>
  <c r="M5" i="40"/>
  <c r="M32" i="40" s="1"/>
  <c r="L5" i="40"/>
  <c r="L32" i="40" s="1"/>
  <c r="K5" i="40"/>
  <c r="K32" i="40" s="1"/>
  <c r="J5" i="40"/>
  <c r="J32" i="40"/>
  <c r="I5" i="40"/>
  <c r="I32" i="40" s="1"/>
  <c r="H5" i="40"/>
  <c r="G5" i="40"/>
  <c r="G32" i="40" s="1"/>
  <c r="F5" i="40"/>
  <c r="F32" i="40" s="1"/>
  <c r="E5" i="40"/>
  <c r="E32" i="40" s="1"/>
  <c r="D5" i="40"/>
  <c r="N5" i="40"/>
  <c r="O5" i="40" s="1"/>
  <c r="N29" i="39"/>
  <c r="O29" i="39" s="1"/>
  <c r="N28" i="39"/>
  <c r="O28" i="39"/>
  <c r="N27" i="39"/>
  <c r="O27" i="39" s="1"/>
  <c r="N26" i="39"/>
  <c r="O26" i="39"/>
  <c r="M25" i="39"/>
  <c r="L25" i="39"/>
  <c r="K25" i="39"/>
  <c r="J25" i="39"/>
  <c r="I25" i="39"/>
  <c r="H25" i="39"/>
  <c r="G25" i="39"/>
  <c r="F25" i="39"/>
  <c r="E25" i="39"/>
  <c r="D25" i="39"/>
  <c r="N25" i="39" s="1"/>
  <c r="O25" i="39" s="1"/>
  <c r="N24" i="39"/>
  <c r="O24" i="39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2" i="39" s="1"/>
  <c r="O22" i="39" s="1"/>
  <c r="N21" i="39"/>
  <c r="O21" i="39" s="1"/>
  <c r="N20" i="39"/>
  <c r="O20" i="39"/>
  <c r="N19" i="39"/>
  <c r="O19" i="39" s="1"/>
  <c r="N18" i="39"/>
  <c r="O18" i="39"/>
  <c r="N17" i="39"/>
  <c r="O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5" i="39"/>
  <c r="O15" i="39" s="1"/>
  <c r="N14" i="39"/>
  <c r="O14" i="39" s="1"/>
  <c r="N13" i="39"/>
  <c r="O13" i="39"/>
  <c r="N12" i="39"/>
  <c r="O12" i="39" s="1"/>
  <c r="N11" i="39"/>
  <c r="O11" i="39"/>
  <c r="M10" i="39"/>
  <c r="L10" i="39"/>
  <c r="K10" i="39"/>
  <c r="J10" i="39"/>
  <c r="I10" i="39"/>
  <c r="H10" i="39"/>
  <c r="G10" i="39"/>
  <c r="F10" i="39"/>
  <c r="N10" i="39" s="1"/>
  <c r="O10" i="39" s="1"/>
  <c r="E10" i="39"/>
  <c r="D10" i="39"/>
  <c r="N9" i="39"/>
  <c r="O9" i="39" s="1"/>
  <c r="N8" i="39"/>
  <c r="O8" i="39"/>
  <c r="N7" i="39"/>
  <c r="O7" i="39" s="1"/>
  <c r="N6" i="39"/>
  <c r="O6" i="39"/>
  <c r="M5" i="39"/>
  <c r="M30" i="39" s="1"/>
  <c r="L5" i="39"/>
  <c r="L30" i="39" s="1"/>
  <c r="K5" i="39"/>
  <c r="K30" i="39" s="1"/>
  <c r="J5" i="39"/>
  <c r="J30" i="39"/>
  <c r="I5" i="39"/>
  <c r="I30" i="39" s="1"/>
  <c r="H5" i="39"/>
  <c r="H30" i="39"/>
  <c r="G5" i="39"/>
  <c r="G30" i="39" s="1"/>
  <c r="F5" i="39"/>
  <c r="F30" i="39" s="1"/>
  <c r="E5" i="39"/>
  <c r="E30" i="39" s="1"/>
  <c r="D5" i="39"/>
  <c r="N5" i="39"/>
  <c r="O5" i="39" s="1"/>
  <c r="N32" i="38"/>
  <c r="O32" i="38" s="1"/>
  <c r="M31" i="38"/>
  <c r="L31" i="38"/>
  <c r="K31" i="38"/>
  <c r="J31" i="38"/>
  <c r="I31" i="38"/>
  <c r="H31" i="38"/>
  <c r="G31" i="38"/>
  <c r="F31" i="38"/>
  <c r="E31" i="38"/>
  <c r="N31" i="38" s="1"/>
  <c r="O31" i="38" s="1"/>
  <c r="D31" i="38"/>
  <c r="N30" i="38"/>
  <c r="O30" i="38"/>
  <c r="N29" i="38"/>
  <c r="O29" i="38" s="1"/>
  <c r="N28" i="38"/>
  <c r="O28" i="38"/>
  <c r="N27" i="38"/>
  <c r="O27" i="38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/>
  <c r="N21" i="38"/>
  <c r="O21" i="38" s="1"/>
  <c r="N20" i="38"/>
  <c r="O20" i="38"/>
  <c r="N19" i="38"/>
  <c r="O19" i="38" s="1"/>
  <c r="N18" i="38"/>
  <c r="O18" i="38"/>
  <c r="N17" i="38"/>
  <c r="O17" i="38" s="1"/>
  <c r="N16" i="38"/>
  <c r="O16" i="38"/>
  <c r="M15" i="38"/>
  <c r="L15" i="38"/>
  <c r="K15" i="38"/>
  <c r="J15" i="38"/>
  <c r="I15" i="38"/>
  <c r="H15" i="38"/>
  <c r="G15" i="38"/>
  <c r="F15" i="38"/>
  <c r="E15" i="38"/>
  <c r="N15" i="38" s="1"/>
  <c r="O15" i="38" s="1"/>
  <c r="D15" i="38"/>
  <c r="N14" i="38"/>
  <c r="O14" i="38" s="1"/>
  <c r="N13" i="38"/>
  <c r="O13" i="38" s="1"/>
  <c r="N12" i="38"/>
  <c r="O12" i="38" s="1"/>
  <c r="N11" i="38"/>
  <c r="O11" i="38"/>
  <c r="M10" i="38"/>
  <c r="L10" i="38"/>
  <c r="K10" i="38"/>
  <c r="J10" i="38"/>
  <c r="I10" i="38"/>
  <c r="H10" i="38"/>
  <c r="G10" i="38"/>
  <c r="F10" i="38"/>
  <c r="E10" i="38"/>
  <c r="D10" i="38"/>
  <c r="N10" i="38"/>
  <c r="O10" i="38"/>
  <c r="N9" i="38"/>
  <c r="O9" i="38" s="1"/>
  <c r="N8" i="38"/>
  <c r="O8" i="38" s="1"/>
  <c r="N7" i="38"/>
  <c r="O7" i="38" s="1"/>
  <c r="N6" i="38"/>
  <c r="O6" i="38" s="1"/>
  <c r="M5" i="38"/>
  <c r="M33" i="38" s="1"/>
  <c r="L5" i="38"/>
  <c r="L33" i="38"/>
  <c r="K5" i="38"/>
  <c r="K33" i="38" s="1"/>
  <c r="J5" i="38"/>
  <c r="J33" i="38" s="1"/>
  <c r="I5" i="38"/>
  <c r="I33" i="38" s="1"/>
  <c r="H5" i="38"/>
  <c r="G5" i="38"/>
  <c r="G33" i="38" s="1"/>
  <c r="F5" i="38"/>
  <c r="F33" i="38"/>
  <c r="E5" i="38"/>
  <c r="E33" i="38" s="1"/>
  <c r="D5" i="38"/>
  <c r="D33" i="38" s="1"/>
  <c r="N30" i="37"/>
  <c r="O30" i="37" s="1"/>
  <c r="N29" i="37"/>
  <c r="O29" i="37" s="1"/>
  <c r="N28" i="37"/>
  <c r="O28" i="37" s="1"/>
  <c r="N27" i="37"/>
  <c r="O27" i="37"/>
  <c r="M26" i="37"/>
  <c r="L26" i="37"/>
  <c r="K26" i="37"/>
  <c r="J26" i="37"/>
  <c r="I26" i="37"/>
  <c r="H26" i="37"/>
  <c r="G26" i="37"/>
  <c r="F26" i="37"/>
  <c r="E26" i="37"/>
  <c r="D26" i="37"/>
  <c r="N26" i="37" s="1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N24" i="37" s="1"/>
  <c r="O24" i="37" s="1"/>
  <c r="D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/>
  <c r="N20" i="37"/>
  <c r="O20" i="37" s="1"/>
  <c r="N19" i="37"/>
  <c r="O19" i="37"/>
  <c r="N18" i="37"/>
  <c r="O18" i="37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F31" i="37" s="1"/>
  <c r="E15" i="37"/>
  <c r="N15" i="37" s="1"/>
  <c r="O15" i="37" s="1"/>
  <c r="D15" i="37"/>
  <c r="N14" i="37"/>
  <c r="O14" i="37"/>
  <c r="N13" i="37"/>
  <c r="O13" i="37" s="1"/>
  <c r="N12" i="37"/>
  <c r="O12" i="37"/>
  <c r="N11" i="37"/>
  <c r="O11" i="37"/>
  <c r="N10" i="37"/>
  <c r="O10" i="37" s="1"/>
  <c r="M9" i="37"/>
  <c r="L9" i="37"/>
  <c r="K9" i="37"/>
  <c r="J9" i="37"/>
  <c r="J31" i="37" s="1"/>
  <c r="I9" i="37"/>
  <c r="H9" i="37"/>
  <c r="G9" i="37"/>
  <c r="F9" i="37"/>
  <c r="E9" i="37"/>
  <c r="D9" i="37"/>
  <c r="D31" i="37" s="1"/>
  <c r="N8" i="37"/>
  <c r="O8" i="37" s="1"/>
  <c r="N7" i="37"/>
  <c r="O7" i="37"/>
  <c r="N6" i="37"/>
  <c r="O6" i="37" s="1"/>
  <c r="M5" i="37"/>
  <c r="L5" i="37"/>
  <c r="L31" i="37" s="1"/>
  <c r="K5" i="37"/>
  <c r="K31" i="37"/>
  <c r="J5" i="37"/>
  <c r="I5" i="37"/>
  <c r="H5" i="37"/>
  <c r="H31" i="37" s="1"/>
  <c r="G5" i="37"/>
  <c r="G31" i="37" s="1"/>
  <c r="F5" i="37"/>
  <c r="E5" i="37"/>
  <c r="D5" i="37"/>
  <c r="N27" i="36"/>
  <c r="O27" i="36" s="1"/>
  <c r="N26" i="36"/>
  <c r="O26" i="36"/>
  <c r="N25" i="36"/>
  <c r="O25" i="36" s="1"/>
  <c r="N24" i="36"/>
  <c r="O24" i="36"/>
  <c r="M23" i="36"/>
  <c r="L23" i="36"/>
  <c r="K23" i="36"/>
  <c r="N23" i="36" s="1"/>
  <c r="O23" i="36" s="1"/>
  <c r="J23" i="36"/>
  <c r="I23" i="36"/>
  <c r="H23" i="36"/>
  <c r="G23" i="36"/>
  <c r="F23" i="36"/>
  <c r="E23" i="36"/>
  <c r="D23" i="36"/>
  <c r="N22" i="36"/>
  <c r="O22" i="36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/>
  <c r="N19" i="36"/>
  <c r="O19" i="36" s="1"/>
  <c r="N18" i="36"/>
  <c r="O18" i="36" s="1"/>
  <c r="N17" i="36"/>
  <c r="O17" i="36"/>
  <c r="N16" i="36"/>
  <c r="O16" i="36" s="1"/>
  <c r="N15" i="36"/>
  <c r="O15" i="36"/>
  <c r="M14" i="36"/>
  <c r="L14" i="36"/>
  <c r="L28" i="36" s="1"/>
  <c r="K14" i="36"/>
  <c r="N14" i="36" s="1"/>
  <c r="O14" i="36" s="1"/>
  <c r="J14" i="36"/>
  <c r="I14" i="36"/>
  <c r="H14" i="36"/>
  <c r="G14" i="36"/>
  <c r="F14" i="36"/>
  <c r="F28" i="36" s="1"/>
  <c r="E14" i="36"/>
  <c r="D14" i="36"/>
  <c r="N13" i="36"/>
  <c r="O13" i="36" s="1"/>
  <c r="N12" i="36"/>
  <c r="O12" i="36"/>
  <c r="N11" i="36"/>
  <c r="O11" i="36" s="1"/>
  <c r="N10" i="36"/>
  <c r="O10" i="36" s="1"/>
  <c r="N9" i="36"/>
  <c r="O9" i="36" s="1"/>
  <c r="M8" i="36"/>
  <c r="L8" i="36"/>
  <c r="K8" i="36"/>
  <c r="J8" i="36"/>
  <c r="I8" i="36"/>
  <c r="H8" i="36"/>
  <c r="N8" i="36" s="1"/>
  <c r="O8" i="36" s="1"/>
  <c r="G8" i="36"/>
  <c r="F8" i="36"/>
  <c r="E8" i="36"/>
  <c r="D8" i="36"/>
  <c r="N7" i="36"/>
  <c r="O7" i="36" s="1"/>
  <c r="N6" i="36"/>
  <c r="O6" i="36" s="1"/>
  <c r="M5" i="36"/>
  <c r="M28" i="36"/>
  <c r="L5" i="36"/>
  <c r="K5" i="36"/>
  <c r="K28" i="36" s="1"/>
  <c r="J5" i="36"/>
  <c r="J28" i="36" s="1"/>
  <c r="I5" i="36"/>
  <c r="I28" i="36" s="1"/>
  <c r="H5" i="36"/>
  <c r="H28" i="36" s="1"/>
  <c r="G5" i="36"/>
  <c r="G28" i="36"/>
  <c r="F5" i="36"/>
  <c r="E5" i="36"/>
  <c r="E28" i="36" s="1"/>
  <c r="D5" i="36"/>
  <c r="N27" i="35"/>
  <c r="O27" i="35" s="1"/>
  <c r="N26" i="35"/>
  <c r="O26" i="35"/>
  <c r="N25" i="35"/>
  <c r="O25" i="35"/>
  <c r="N24" i="35"/>
  <c r="O24" i="35" s="1"/>
  <c r="M23" i="35"/>
  <c r="L23" i="35"/>
  <c r="K23" i="35"/>
  <c r="J23" i="35"/>
  <c r="J28" i="35" s="1"/>
  <c r="I23" i="35"/>
  <c r="H23" i="35"/>
  <c r="G23" i="35"/>
  <c r="F23" i="35"/>
  <c r="E23" i="35"/>
  <c r="N23" i="35" s="1"/>
  <c r="O23" i="35" s="1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N21" i="35" s="1"/>
  <c r="O21" i="35" s="1"/>
  <c r="D21" i="35"/>
  <c r="N20" i="35"/>
  <c r="O20" i="35"/>
  <c r="N19" i="35"/>
  <c r="O19" i="35" s="1"/>
  <c r="N18" i="35"/>
  <c r="O18" i="35"/>
  <c r="N17" i="35"/>
  <c r="O17" i="35"/>
  <c r="N16" i="35"/>
  <c r="O16" i="35" s="1"/>
  <c r="N15" i="35"/>
  <c r="O15" i="35" s="1"/>
  <c r="M14" i="35"/>
  <c r="L14" i="35"/>
  <c r="K14" i="35"/>
  <c r="J14" i="35"/>
  <c r="I14" i="35"/>
  <c r="H14" i="35"/>
  <c r="N14" i="35" s="1"/>
  <c r="O14" i="35" s="1"/>
  <c r="G14" i="35"/>
  <c r="F14" i="35"/>
  <c r="E14" i="35"/>
  <c r="D14" i="35"/>
  <c r="N13" i="35"/>
  <c r="O13" i="35"/>
  <c r="N12" i="35"/>
  <c r="O12" i="35" s="1"/>
  <c r="N11" i="35"/>
  <c r="O11" i="35"/>
  <c r="N10" i="35"/>
  <c r="O10" i="35"/>
  <c r="N9" i="35"/>
  <c r="O9" i="35" s="1"/>
  <c r="M8" i="35"/>
  <c r="L8" i="35"/>
  <c r="K8" i="35"/>
  <c r="J8" i="35"/>
  <c r="I8" i="35"/>
  <c r="H8" i="35"/>
  <c r="H28" i="35" s="1"/>
  <c r="G8" i="35"/>
  <c r="F8" i="35"/>
  <c r="E8" i="35"/>
  <c r="E28" i="35" s="1"/>
  <c r="D8" i="35"/>
  <c r="N8" i="35" s="1"/>
  <c r="O8" i="35" s="1"/>
  <c r="N7" i="35"/>
  <c r="O7" i="35"/>
  <c r="N6" i="35"/>
  <c r="O6" i="35" s="1"/>
  <c r="M5" i="35"/>
  <c r="M28" i="35"/>
  <c r="L5" i="35"/>
  <c r="L28" i="35" s="1"/>
  <c r="K5" i="35"/>
  <c r="K28" i="35"/>
  <c r="J5" i="35"/>
  <c r="I5" i="35"/>
  <c r="I28" i="35" s="1"/>
  <c r="H5" i="35"/>
  <c r="G5" i="35"/>
  <c r="G28" i="35"/>
  <c r="F5" i="35"/>
  <c r="F28" i="35"/>
  <c r="E5" i="35"/>
  <c r="D5" i="35"/>
  <c r="D28" i="35"/>
  <c r="N28" i="34"/>
  <c r="O28" i="34" s="1"/>
  <c r="N27" i="34"/>
  <c r="O27" i="34" s="1"/>
  <c r="N26" i="34"/>
  <c r="O26" i="34" s="1"/>
  <c r="N25" i="34"/>
  <c r="O25" i="34" s="1"/>
  <c r="M24" i="34"/>
  <c r="L24" i="34"/>
  <c r="K24" i="34"/>
  <c r="J24" i="34"/>
  <c r="N24" i="34" s="1"/>
  <c r="O24" i="34" s="1"/>
  <c r="I24" i="34"/>
  <c r="H24" i="34"/>
  <c r="G24" i="34"/>
  <c r="F24" i="34"/>
  <c r="E24" i="34"/>
  <c r="D24" i="34"/>
  <c r="N23" i="34"/>
  <c r="O23" i="34" s="1"/>
  <c r="M22" i="34"/>
  <c r="L22" i="34"/>
  <c r="N22" i="34" s="1"/>
  <c r="O22" i="34" s="1"/>
  <c r="K22" i="34"/>
  <c r="J22" i="34"/>
  <c r="I22" i="34"/>
  <c r="H22" i="34"/>
  <c r="G22" i="34"/>
  <c r="G29" i="34" s="1"/>
  <c r="F22" i="34"/>
  <c r="E22" i="34"/>
  <c r="D22" i="34"/>
  <c r="N21" i="34"/>
  <c r="O21" i="34"/>
  <c r="N20" i="34"/>
  <c r="O20" i="34" s="1"/>
  <c r="N19" i="34"/>
  <c r="O19" i="34" s="1"/>
  <c r="N18" i="34"/>
  <c r="O18" i="34" s="1"/>
  <c r="N17" i="34"/>
  <c r="O17" i="34" s="1"/>
  <c r="N16" i="34"/>
  <c r="O16" i="34" s="1"/>
  <c r="N15" i="34"/>
  <c r="O15" i="34"/>
  <c r="M14" i="34"/>
  <c r="L14" i="34"/>
  <c r="K14" i="34"/>
  <c r="J14" i="34"/>
  <c r="I14" i="34"/>
  <c r="H14" i="34"/>
  <c r="G14" i="34"/>
  <c r="F14" i="34"/>
  <c r="E14" i="34"/>
  <c r="N14" i="34" s="1"/>
  <c r="O14" i="34" s="1"/>
  <c r="D14" i="34"/>
  <c r="N13" i="34"/>
  <c r="O13" i="34" s="1"/>
  <c r="N12" i="34"/>
  <c r="O12" i="34" s="1"/>
  <c r="N11" i="34"/>
  <c r="O11" i="34" s="1"/>
  <c r="N10" i="34"/>
  <c r="O10" i="34" s="1"/>
  <c r="N9" i="34"/>
  <c r="O9" i="34" s="1"/>
  <c r="M8" i="34"/>
  <c r="M29" i="34" s="1"/>
  <c r="L8" i="34"/>
  <c r="L29" i="34" s="1"/>
  <c r="K8" i="34"/>
  <c r="J8" i="34"/>
  <c r="I8" i="34"/>
  <c r="H8" i="34"/>
  <c r="H29" i="34"/>
  <c r="G8" i="34"/>
  <c r="F8" i="34"/>
  <c r="E8" i="34"/>
  <c r="D8" i="34"/>
  <c r="D29" i="34" s="1"/>
  <c r="N7" i="34"/>
  <c r="O7" i="34" s="1"/>
  <c r="N6" i="34"/>
  <c r="O6" i="34" s="1"/>
  <c r="M5" i="34"/>
  <c r="L5" i="34"/>
  <c r="K5" i="34"/>
  <c r="K29" i="34" s="1"/>
  <c r="J5" i="34"/>
  <c r="J29" i="34" s="1"/>
  <c r="I5" i="34"/>
  <c r="I29" i="34"/>
  <c r="H5" i="34"/>
  <c r="G5" i="34"/>
  <c r="F5" i="34"/>
  <c r="F29" i="34"/>
  <c r="E5" i="34"/>
  <c r="D5" i="34"/>
  <c r="N16" i="33"/>
  <c r="O16" i="33"/>
  <c r="N17" i="33"/>
  <c r="O17" i="33"/>
  <c r="N18" i="33"/>
  <c r="O18" i="33" s="1"/>
  <c r="N19" i="33"/>
  <c r="O19" i="33"/>
  <c r="N20" i="33"/>
  <c r="O20" i="33"/>
  <c r="N21" i="33"/>
  <c r="O21" i="33" s="1"/>
  <c r="N22" i="33"/>
  <c r="O22" i="33"/>
  <c r="E15" i="33"/>
  <c r="F15" i="33"/>
  <c r="F29" i="33" s="1"/>
  <c r="G15" i="33"/>
  <c r="H15" i="33"/>
  <c r="I15" i="33"/>
  <c r="J15" i="33"/>
  <c r="K15" i="33"/>
  <c r="L15" i="33"/>
  <c r="M15" i="33"/>
  <c r="D15" i="33"/>
  <c r="N15" i="33" s="1"/>
  <c r="O15" i="33" s="1"/>
  <c r="E9" i="33"/>
  <c r="N9" i="33" s="1"/>
  <c r="O9" i="33" s="1"/>
  <c r="F9" i="33"/>
  <c r="G9" i="33"/>
  <c r="H9" i="33"/>
  <c r="H29" i="33" s="1"/>
  <c r="I9" i="33"/>
  <c r="J9" i="33"/>
  <c r="K9" i="33"/>
  <c r="L9" i="33"/>
  <c r="M9" i="33"/>
  <c r="D9" i="33"/>
  <c r="E5" i="33"/>
  <c r="F5" i="33"/>
  <c r="G5" i="33"/>
  <c r="G29" i="33"/>
  <c r="H5" i="33"/>
  <c r="I5" i="33"/>
  <c r="J5" i="33"/>
  <c r="K5" i="33"/>
  <c r="L5" i="33"/>
  <c r="L29" i="33" s="1"/>
  <c r="M5" i="33"/>
  <c r="M29" i="33" s="1"/>
  <c r="D5" i="33"/>
  <c r="N27" i="33"/>
  <c r="N28" i="33"/>
  <c r="O28" i="33" s="1"/>
  <c r="N26" i="33"/>
  <c r="O26" i="33" s="1"/>
  <c r="E25" i="33"/>
  <c r="F25" i="33"/>
  <c r="G25" i="33"/>
  <c r="H25" i="33"/>
  <c r="I25" i="33"/>
  <c r="J25" i="33"/>
  <c r="N25" i="33" s="1"/>
  <c r="O25" i="33" s="1"/>
  <c r="K25" i="33"/>
  <c r="K29" i="33" s="1"/>
  <c r="L25" i="33"/>
  <c r="M25" i="33"/>
  <c r="D25" i="33"/>
  <c r="E23" i="33"/>
  <c r="F23" i="33"/>
  <c r="G23" i="33"/>
  <c r="H23" i="33"/>
  <c r="I23" i="33"/>
  <c r="I29" i="33"/>
  <c r="J23" i="33"/>
  <c r="N23" i="33" s="1"/>
  <c r="O23" i="33" s="1"/>
  <c r="K23" i="33"/>
  <c r="L23" i="33"/>
  <c r="M23" i="33"/>
  <c r="D23" i="33"/>
  <c r="D29" i="33" s="1"/>
  <c r="N24" i="33"/>
  <c r="O24" i="33" s="1"/>
  <c r="O27" i="33"/>
  <c r="N11" i="33"/>
  <c r="O11" i="33"/>
  <c r="N12" i="33"/>
  <c r="O12" i="33" s="1"/>
  <c r="N13" i="33"/>
  <c r="O13" i="33"/>
  <c r="N14" i="33"/>
  <c r="O14" i="33"/>
  <c r="N7" i="33"/>
  <c r="O7" i="33"/>
  <c r="N8" i="33"/>
  <c r="O8" i="33"/>
  <c r="N6" i="33"/>
  <c r="O6" i="33"/>
  <c r="N10" i="33"/>
  <c r="O10" i="33" s="1"/>
  <c r="N5" i="34"/>
  <c r="O5" i="34" s="1"/>
  <c r="I31" i="37"/>
  <c r="M31" i="37"/>
  <c r="H33" i="38"/>
  <c r="N5" i="33"/>
  <c r="O5" i="33" s="1"/>
  <c r="N5" i="36"/>
  <c r="O5" i="36" s="1"/>
  <c r="E29" i="33"/>
  <c r="E29" i="34"/>
  <c r="D30" i="39"/>
  <c r="D32" i="40"/>
  <c r="N5" i="35"/>
  <c r="O5" i="35"/>
  <c r="N5" i="37"/>
  <c r="O5" i="37"/>
  <c r="N5" i="42"/>
  <c r="O5" i="42"/>
  <c r="N5" i="43"/>
  <c r="O5" i="43" s="1"/>
  <c r="N5" i="44"/>
  <c r="O5" i="44"/>
  <c r="N5" i="45"/>
  <c r="O5" i="45" s="1"/>
  <c r="O31" i="48" l="1"/>
  <c r="P31" i="48" s="1"/>
  <c r="N28" i="35"/>
  <c r="O28" i="35" s="1"/>
  <c r="N33" i="38"/>
  <c r="O33" i="38" s="1"/>
  <c r="N28" i="42"/>
  <c r="O28" i="42" s="1"/>
  <c r="N32" i="40"/>
  <c r="O32" i="40" s="1"/>
  <c r="N29" i="41"/>
  <c r="O29" i="41" s="1"/>
  <c r="O29" i="47"/>
  <c r="P29" i="47" s="1"/>
  <c r="N30" i="39"/>
  <c r="O30" i="39" s="1"/>
  <c r="N28" i="45"/>
  <c r="O28" i="45" s="1"/>
  <c r="N28" i="44"/>
  <c r="O28" i="44" s="1"/>
  <c r="N31" i="37"/>
  <c r="O31" i="37" s="1"/>
  <c r="N29" i="34"/>
  <c r="O29" i="34" s="1"/>
  <c r="E31" i="37"/>
  <c r="H29" i="41"/>
  <c r="N9" i="37"/>
  <c r="O9" i="37" s="1"/>
  <c r="N5" i="41"/>
  <c r="O5" i="41" s="1"/>
  <c r="N8" i="34"/>
  <c r="O8" i="34" s="1"/>
  <c r="F28" i="44"/>
  <c r="N11" i="43"/>
  <c r="O11" i="43" s="1"/>
  <c r="O10" i="47"/>
  <c r="P10" i="47" s="1"/>
  <c r="N5" i="38"/>
  <c r="O5" i="38" s="1"/>
  <c r="N11" i="42"/>
  <c r="O11" i="42" s="1"/>
  <c r="J29" i="33"/>
  <c r="N29" i="33" s="1"/>
  <c r="O29" i="33" s="1"/>
  <c r="D28" i="36"/>
  <c r="N28" i="36" s="1"/>
  <c r="O28" i="36" s="1"/>
  <c r="N11" i="40"/>
  <c r="O11" i="40" s="1"/>
</calcChain>
</file>

<file path=xl/sharedStrings.xml><?xml version="1.0" encoding="utf-8"?>
<sst xmlns="http://schemas.openxmlformats.org/spreadsheetml/2006/main" count="683" uniqueCount="107">
  <si>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</si>
  <si>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</si>
  <si>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</si>
  <si>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</si>
  <si>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</si>
  <si>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</si>
  <si>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</si>
  <si>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</si>
  <si>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</si>
  <si>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</si>
  <si>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Discretionary Sales Surtaxes</t>
  </si>
  <si>
    <t>Utility Service Tax - Electricity</t>
  </si>
  <si>
    <t>Permits, Fees, and Special Assessments</t>
  </si>
  <si>
    <t>Franchise Fee - Electricity</t>
  </si>
  <si>
    <t>Franchise Fee - Gas</t>
  </si>
  <si>
    <t>Franchise Fee - Sewer</t>
  </si>
  <si>
    <t>Other Permits, Fees, and Special Assessments</t>
  </si>
  <si>
    <t>Intergovernmental Revenue</t>
  </si>
  <si>
    <t>State Grant - General Government</t>
  </si>
  <si>
    <t>Federal Grant - Transportation - Airport Development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</si>
  <si>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</si>
  <si>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</si>
  <si>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</si>
  <si>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Other</t>
  </si>
  <si>
    <t>Shared Revenue from Other Local Units</t>
  </si>
  <si>
    <t>Governmental Funds</t>
  </si>
  <si>
    <t>Proprietary Funds</t>
  </si>
  <si>
    <t>Account Total</t>
  </si>
  <si>
    <t>Fiduciary Funds</t>
  </si>
  <si>
    <t>Judgments, Fines, and Forfeits</t>
  </si>
  <si>
    <t>Total - All Account Codes</t>
  </si>
  <si>
    <t>Local Fiscal Year Ended September 30, 2009</t>
  </si>
  <si>
    <t>Court-Ordered Judgments and Fines - As Decided by County Court Criminal</t>
  </si>
  <si>
    <t>Interest and Other Earnings - Interest</t>
  </si>
  <si>
    <t>Rents and Royalties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</si>
  <si>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</si>
  <si>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</si>
  <si>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</si>
  <si>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</si>
  <si>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</si>
  <si>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</si>
  <si>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</si>
  <si>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</si>
  <si>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Kenneth City Revenues Reported by Account Code and Fund Type</t>
  </si>
  <si>
    <t>Local Fiscal Year Ended September 30, 2010</t>
  </si>
  <si>
    <t>Interest and Other Earnings - Net Increase (Decrease) in Fair Value of Investments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</si>
  <si>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</si>
  <si>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</si>
  <si>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</si>
  <si>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Franchise Fee - Water</t>
  </si>
  <si>
    <t>2011 Municipal Population:</t>
  </si>
  <si>
    <t>Local Fiscal Year Ended September 30, 2012</t>
  </si>
  <si>
    <t>2012 Municipal Population:</t>
  </si>
  <si>
    <t>Local Fiscal Year Ended September 30, 2008</t>
  </si>
  <si>
    <t>Permits and Franchise Fees</t>
  </si>
  <si>
    <t>Other Permits and Fees</t>
  </si>
  <si>
    <t>State Shared Revenues - Transportation - Airport Development</t>
  </si>
  <si>
    <t>Charges for Services</t>
  </si>
  <si>
    <t>Culture / Recreation - Libraries</t>
  </si>
  <si>
    <t>Disposition of Fixed Assets</t>
  </si>
  <si>
    <t>2008 Municipal Population:</t>
  </si>
  <si>
    <t>Local Fiscal Year Ended September 30, 2013</t>
  </si>
  <si>
    <t>Utility Service Tax - Water</t>
  </si>
  <si>
    <t>Communications Services Taxes (Chapter 202, F.S.)</t>
  </si>
  <si>
    <t>State Grant - Culture / Recreation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</si>
  <si>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</si>
  <si>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</si>
  <si>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</si>
  <si>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Court-Ordered Judgments and Fines - As Decided by Traffic Court</t>
  </si>
  <si>
    <t>Other Sources</t>
  </si>
  <si>
    <t>Non-Operating - Inter-Fund Group Transfers In</t>
  </si>
  <si>
    <t>2013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</si>
  <si>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</si>
  <si>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</si>
  <si>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</si>
  <si>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</si>
  <si>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</si>
  <si>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Impact Fees - Residential - Public Safety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</si>
  <si>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</si>
  <si>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</si>
  <si>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</si>
  <si>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</si>
  <si>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</si>
  <si>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</si>
  <si>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</si>
  <si>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</si>
  <si>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</si>
  <si>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</si>
  <si>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Federal Grant - Physical Environment - Sewer / Wastewater</t>
  </si>
  <si>
    <t>State Shared Revenues - General Government - Other General Government</t>
  </si>
  <si>
    <t>2021 Municipal Population:</t>
  </si>
  <si>
    <t>Per Capita Account</t>
  </si>
  <si>
    <t>Custodial</t>
  </si>
  <si>
    <t>Total Account</t>
  </si>
  <si>
    <t>General Government Taxes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</si>
  <si>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</si>
  <si>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</si>
  <si>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</si>
  <si>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</si>
  <si>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</si>
  <si>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</si>
  <si>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Local Fiscal Year Ended September 30, 2022</t>
  </si>
  <si>
    <t>Local Business Tax (Chapter 205, F.S.)</t>
  </si>
  <si>
    <t>Permits - Other</t>
  </si>
  <si>
    <t>Federal Grant - American Rescue Plan Act Funds</t>
  </si>
  <si>
    <t>Grants from Other Local Units - Physical Environment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</si>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</sst>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8"/>
      <c r="M3" s="69"/>
      <c r="N3" s="36"/>
      <c r="O3" s="37"/>
      <c r="P3" s="70" t="s">
        <v>91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92</v>
      </c>
      <c r="N4" s="35" t="s">
        <v>9</v>
      </c>
      <c r="O4" s="35" t="s">
        <v>93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94</v>
      </c>
      <c r="B5" s="26"/>
      <c r="C5" s="26"/>
      <c r="D5" s="27">
        <f t="shared" ref="D5:N5" si="0">SUM(D6:D10)</f>
        <v>1742013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1742013</v>
      </c>
      <c r="P5" s="33">
        <f t="shared" ref="P5:P31" si="1">(O5/P$33)</f>
        <v>344.7482683554324</v>
      </c>
      <c r="Q5" s="6"/>
    </row>
    <row r="6" spans="1:134">
      <c r="A6" s="12"/>
      <c r="B6" s="25">
        <v>311</v>
      </c>
      <c r="C6" s="20" t="s">
        <v>2</v>
      </c>
      <c r="D6" s="46">
        <v>1117349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1117349</v>
      </c>
      <c r="P6" s="47">
        <f t="shared" si="1"/>
        <v>221.1258658222838</v>
      </c>
      <c r="Q6" s="9"/>
    </row>
    <row r="7" spans="1:134">
      <c r="A7" s="12"/>
      <c r="B7" s="25">
        <v>314.10000000000002</v>
      </c>
      <c r="C7" s="20" t="s">
        <v>11</v>
      </c>
      <c r="D7" s="46">
        <v>401328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401328</v>
      </c>
      <c r="P7" s="47">
        <f t="shared" si="1"/>
        <v>79.423708687908174</v>
      </c>
      <c r="Q7" s="9"/>
    </row>
    <row r="8" spans="1:134">
      <c r="A8" s="12"/>
      <c r="B8" s="25">
        <v>314.3</v>
      </c>
      <c r="C8" s="20" t="s">
        <v>62</v>
      </c>
      <c r="D8" s="46">
        <v>78134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78134</v>
      </c>
      <c r="P8" s="47">
        <f t="shared" si="1"/>
        <v>15.462893330694637</v>
      </c>
      <c r="Q8" s="9"/>
    </row>
    <row r="9" spans="1:134">
      <c r="A9" s="12"/>
      <c r="B9" s="25">
        <v>315.10000000000002</v>
      </c>
      <c r="C9" s="20" t="s">
        <v>95</v>
      </c>
      <c r="D9" s="46">
        <v>88663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88663</v>
      </c>
      <c r="P9" s="47">
        <f t="shared" si="1"/>
        <v>17.546605976647538</v>
      </c>
      <c r="Q9" s="9"/>
    </row>
    <row r="10" spans="1:134">
      <c r="A10" s="12"/>
      <c r="B10" s="25">
        <v>316</v>
      </c>
      <c r="C10" s="20" t="s">
        <v>102</v>
      </c>
      <c r="D10" s="46">
        <v>56539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56539</v>
      </c>
      <c r="P10" s="47">
        <f t="shared" si="1"/>
        <v>11.189194537898278</v>
      </c>
      <c r="Q10" s="9"/>
    </row>
    <row r="11" spans="1:134" ht="15.75">
      <c r="A11" s="29" t="s">
        <v>12</v>
      </c>
      <c r="B11" s="30"/>
      <c r="C11" s="31"/>
      <c r="D11" s="32">
        <f t="shared" ref="D11:N11" si="3">SUM(D12:D15)</f>
        <v>414108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414108</v>
      </c>
      <c r="P11" s="45">
        <f t="shared" si="1"/>
        <v>81.952899267761723</v>
      </c>
      <c r="Q11" s="10"/>
    </row>
    <row r="12" spans="1:134">
      <c r="A12" s="12"/>
      <c r="B12" s="25">
        <v>322</v>
      </c>
      <c r="C12" s="20" t="s">
        <v>96</v>
      </c>
      <c r="D12" s="46">
        <v>96928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96928</v>
      </c>
      <c r="P12" s="47">
        <f t="shared" si="1"/>
        <v>19.182267959627943</v>
      </c>
      <c r="Q12" s="9"/>
    </row>
    <row r="13" spans="1:134">
      <c r="A13" s="12"/>
      <c r="B13" s="25">
        <v>322.89999999999998</v>
      </c>
      <c r="C13" s="20" t="s">
        <v>103</v>
      </c>
      <c r="D13" s="46">
        <v>356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5" si="4">SUM(D13:N13)</f>
        <v>356</v>
      </c>
      <c r="P13" s="47">
        <f t="shared" si="1"/>
        <v>7.0453196121116168E-2</v>
      </c>
      <c r="Q13" s="9"/>
    </row>
    <row r="14" spans="1:134">
      <c r="A14" s="12"/>
      <c r="B14" s="25">
        <v>323.10000000000002</v>
      </c>
      <c r="C14" s="20" t="s">
        <v>13</v>
      </c>
      <c r="D14" s="46">
        <v>312098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312098</v>
      </c>
      <c r="P14" s="47">
        <f t="shared" si="1"/>
        <v>61.764892143281216</v>
      </c>
      <c r="Q14" s="9"/>
    </row>
    <row r="15" spans="1:134">
      <c r="A15" s="12"/>
      <c r="B15" s="25">
        <v>323.39999999999998</v>
      </c>
      <c r="C15" s="20" t="s">
        <v>14</v>
      </c>
      <c r="D15" s="46">
        <v>4726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4726</v>
      </c>
      <c r="P15" s="47">
        <f t="shared" si="1"/>
        <v>0.93528596873144665</v>
      </c>
      <c r="Q15" s="9"/>
    </row>
    <row r="16" spans="1:134" ht="15.75">
      <c r="A16" s="29" t="s">
        <v>98</v>
      </c>
      <c r="B16" s="30"/>
      <c r="C16" s="31"/>
      <c r="D16" s="32">
        <f t="shared" ref="D16:N16" si="5">SUM(D17:D22)</f>
        <v>794123</v>
      </c>
      <c r="E16" s="32">
        <f t="shared" si="5"/>
        <v>150360</v>
      </c>
      <c r="F16" s="32">
        <f t="shared" si="5"/>
        <v>0</v>
      </c>
      <c r="G16" s="32">
        <f t="shared" si="5"/>
        <v>744485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4">
        <f>SUM(D16:N16)</f>
        <v>1688968</v>
      </c>
      <c r="P16" s="45">
        <f t="shared" si="1"/>
        <v>334.25054423114983</v>
      </c>
      <c r="Q16" s="10"/>
    </row>
    <row r="17" spans="1:120">
      <c r="A17" s="12"/>
      <c r="B17" s="25">
        <v>331.51</v>
      </c>
      <c r="C17" s="20" t="s">
        <v>104</v>
      </c>
      <c r="D17" s="46">
        <v>0</v>
      </c>
      <c r="E17" s="46">
        <v>150360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0" si="6">SUM(D17:N17)</f>
        <v>150360</v>
      </c>
      <c r="P17" s="47">
        <f t="shared" si="1"/>
        <v>29.756580249356819</v>
      </c>
      <c r="Q17" s="9"/>
    </row>
    <row r="18" spans="1:120">
      <c r="A18" s="12"/>
      <c r="B18" s="25">
        <v>335.125</v>
      </c>
      <c r="C18" s="20" t="s">
        <v>99</v>
      </c>
      <c r="D18" s="46">
        <v>304987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304987</v>
      </c>
      <c r="P18" s="47">
        <f t="shared" si="1"/>
        <v>60.357609340985555</v>
      </c>
      <c r="Q18" s="9"/>
    </row>
    <row r="19" spans="1:120">
      <c r="A19" s="12"/>
      <c r="B19" s="25">
        <v>335.15</v>
      </c>
      <c r="C19" s="20" t="s">
        <v>66</v>
      </c>
      <c r="D19" s="46">
        <v>2379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2379</v>
      </c>
      <c r="P19" s="47">
        <f t="shared" si="1"/>
        <v>0.47080942014644767</v>
      </c>
      <c r="Q19" s="9"/>
    </row>
    <row r="20" spans="1:120">
      <c r="A20" s="12"/>
      <c r="B20" s="25">
        <v>335.18</v>
      </c>
      <c r="C20" s="20" t="s">
        <v>100</v>
      </c>
      <c r="D20" s="46">
        <v>415983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415983</v>
      </c>
      <c r="P20" s="47">
        <f t="shared" si="1"/>
        <v>82.323965960815357</v>
      </c>
      <c r="Q20" s="9"/>
    </row>
    <row r="21" spans="1:120">
      <c r="A21" s="12"/>
      <c r="B21" s="25">
        <v>337.3</v>
      </c>
      <c r="C21" s="20" t="s">
        <v>105</v>
      </c>
      <c r="D21" s="46">
        <v>3648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" si="7">SUM(D21:N21)</f>
        <v>3648</v>
      </c>
      <c r="P21" s="47">
        <f t="shared" si="1"/>
        <v>0.72194735800514542</v>
      </c>
      <c r="Q21" s="9"/>
    </row>
    <row r="22" spans="1:120">
      <c r="A22" s="12"/>
      <c r="B22" s="25">
        <v>338</v>
      </c>
      <c r="C22" s="20" t="s">
        <v>24</v>
      </c>
      <c r="D22" s="46">
        <v>67126</v>
      </c>
      <c r="E22" s="46">
        <v>0</v>
      </c>
      <c r="F22" s="46">
        <v>0</v>
      </c>
      <c r="G22" s="46">
        <v>744485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811611</v>
      </c>
      <c r="P22" s="47">
        <f t="shared" si="1"/>
        <v>160.61963190184048</v>
      </c>
      <c r="Q22" s="9"/>
    </row>
    <row r="23" spans="1:120" ht="15.75">
      <c r="A23" s="29" t="s">
        <v>29</v>
      </c>
      <c r="B23" s="30"/>
      <c r="C23" s="31"/>
      <c r="D23" s="32">
        <f t="shared" ref="D23:N23" si="8">SUM(D24:D24)</f>
        <v>6049</v>
      </c>
      <c r="E23" s="32">
        <f t="shared" si="8"/>
        <v>0</v>
      </c>
      <c r="F23" s="32">
        <f t="shared" si="8"/>
        <v>0</v>
      </c>
      <c r="G23" s="32">
        <f t="shared" si="8"/>
        <v>0</v>
      </c>
      <c r="H23" s="32">
        <f t="shared" si="8"/>
        <v>0</v>
      </c>
      <c r="I23" s="32">
        <f t="shared" si="8"/>
        <v>0</v>
      </c>
      <c r="J23" s="32">
        <f t="shared" si="8"/>
        <v>0</v>
      </c>
      <c r="K23" s="32">
        <f t="shared" si="8"/>
        <v>0</v>
      </c>
      <c r="L23" s="32">
        <f t="shared" si="8"/>
        <v>0</v>
      </c>
      <c r="M23" s="32">
        <f t="shared" si="8"/>
        <v>0</v>
      </c>
      <c r="N23" s="32">
        <f t="shared" si="8"/>
        <v>0</v>
      </c>
      <c r="O23" s="32">
        <f>SUM(D23:N23)</f>
        <v>6049</v>
      </c>
      <c r="P23" s="45">
        <f t="shared" si="1"/>
        <v>1.1971106273500891</v>
      </c>
      <c r="Q23" s="10"/>
    </row>
    <row r="24" spans="1:120">
      <c r="A24" s="13"/>
      <c r="B24" s="39">
        <v>351.5</v>
      </c>
      <c r="C24" s="21" t="s">
        <v>68</v>
      </c>
      <c r="D24" s="46">
        <v>6049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" si="9">SUM(D24:N24)</f>
        <v>6049</v>
      </c>
      <c r="P24" s="47">
        <f t="shared" si="1"/>
        <v>1.1971106273500891</v>
      </c>
      <c r="Q24" s="9"/>
    </row>
    <row r="25" spans="1:120" ht="15.75">
      <c r="A25" s="29" t="s">
        <v>3</v>
      </c>
      <c r="B25" s="30"/>
      <c r="C25" s="31"/>
      <c r="D25" s="32">
        <f t="shared" ref="D25:N25" si="10">SUM(D26:D28)</f>
        <v>85421</v>
      </c>
      <c r="E25" s="32">
        <f t="shared" si="10"/>
        <v>0</v>
      </c>
      <c r="F25" s="32">
        <f t="shared" si="10"/>
        <v>0</v>
      </c>
      <c r="G25" s="32">
        <f t="shared" si="10"/>
        <v>0</v>
      </c>
      <c r="H25" s="32">
        <f t="shared" si="10"/>
        <v>0</v>
      </c>
      <c r="I25" s="32">
        <f t="shared" si="10"/>
        <v>0</v>
      </c>
      <c r="J25" s="32">
        <f t="shared" si="10"/>
        <v>0</v>
      </c>
      <c r="K25" s="32">
        <f t="shared" si="10"/>
        <v>0</v>
      </c>
      <c r="L25" s="32">
        <f t="shared" si="10"/>
        <v>0</v>
      </c>
      <c r="M25" s="32">
        <f t="shared" si="10"/>
        <v>0</v>
      </c>
      <c r="N25" s="32">
        <f t="shared" si="10"/>
        <v>0</v>
      </c>
      <c r="O25" s="32">
        <f>SUM(D25:N25)</f>
        <v>85421</v>
      </c>
      <c r="P25" s="45">
        <f t="shared" si="1"/>
        <v>16.90500692657827</v>
      </c>
      <c r="Q25" s="10"/>
    </row>
    <row r="26" spans="1:120">
      <c r="A26" s="12"/>
      <c r="B26" s="25">
        <v>361.1</v>
      </c>
      <c r="C26" s="20" t="s">
        <v>33</v>
      </c>
      <c r="D26" s="46">
        <v>5164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5164</v>
      </c>
      <c r="P26" s="47">
        <f t="shared" si="1"/>
        <v>1.0219671482287749</v>
      </c>
      <c r="Q26" s="9"/>
    </row>
    <row r="27" spans="1:120">
      <c r="A27" s="12"/>
      <c r="B27" s="25">
        <v>362</v>
      </c>
      <c r="C27" s="20" t="s">
        <v>34</v>
      </c>
      <c r="D27" s="46">
        <v>2212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0" si="11">SUM(D27:N27)</f>
        <v>2212</v>
      </c>
      <c r="P27" s="47">
        <f t="shared" si="1"/>
        <v>0.43775974668513756</v>
      </c>
      <c r="Q27" s="9"/>
    </row>
    <row r="28" spans="1:120">
      <c r="A28" s="12"/>
      <c r="B28" s="25">
        <v>369.9</v>
      </c>
      <c r="C28" s="20" t="s">
        <v>35</v>
      </c>
      <c r="D28" s="46">
        <v>78045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1"/>
        <v>78045</v>
      </c>
      <c r="P28" s="47">
        <f t="shared" si="1"/>
        <v>15.445280031664359</v>
      </c>
      <c r="Q28" s="9"/>
    </row>
    <row r="29" spans="1:120" ht="15.75">
      <c r="A29" s="29" t="s">
        <v>69</v>
      </c>
      <c r="B29" s="30"/>
      <c r="C29" s="31"/>
      <c r="D29" s="32">
        <f t="shared" ref="D29:N29" si="12">SUM(D30:D30)</f>
        <v>390448</v>
      </c>
      <c r="E29" s="32">
        <f t="shared" si="12"/>
        <v>0</v>
      </c>
      <c r="F29" s="32">
        <f t="shared" si="12"/>
        <v>0</v>
      </c>
      <c r="G29" s="32">
        <f t="shared" si="12"/>
        <v>0</v>
      </c>
      <c r="H29" s="32">
        <f t="shared" si="12"/>
        <v>0</v>
      </c>
      <c r="I29" s="32">
        <f t="shared" si="12"/>
        <v>0</v>
      </c>
      <c r="J29" s="32">
        <f t="shared" si="12"/>
        <v>0</v>
      </c>
      <c r="K29" s="32">
        <f t="shared" si="12"/>
        <v>0</v>
      </c>
      <c r="L29" s="32">
        <f t="shared" si="12"/>
        <v>0</v>
      </c>
      <c r="M29" s="32">
        <f t="shared" si="12"/>
        <v>0</v>
      </c>
      <c r="N29" s="32">
        <f t="shared" si="12"/>
        <v>0</v>
      </c>
      <c r="O29" s="32">
        <f t="shared" si="11"/>
        <v>390448</v>
      </c>
      <c r="P29" s="45">
        <f t="shared" si="1"/>
        <v>77.270532357015639</v>
      </c>
      <c r="Q29" s="9"/>
    </row>
    <row r="30" spans="1:120" ht="15.75" thickBot="1">
      <c r="A30" s="12"/>
      <c r="B30" s="25">
        <v>381</v>
      </c>
      <c r="C30" s="20" t="s">
        <v>70</v>
      </c>
      <c r="D30" s="46">
        <v>390448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1"/>
        <v>390448</v>
      </c>
      <c r="P30" s="47">
        <f t="shared" si="1"/>
        <v>77.270532357015639</v>
      </c>
      <c r="Q30" s="9"/>
    </row>
    <row r="31" spans="1:120" ht="16.5" thickBot="1">
      <c r="A31" s="14" t="s">
        <v>30</v>
      </c>
      <c r="B31" s="23"/>
      <c r="C31" s="22"/>
      <c r="D31" s="15">
        <f>SUM(D5,D11,D16,D23,D25,D29)</f>
        <v>3432162</v>
      </c>
      <c r="E31" s="15">
        <f t="shared" ref="E31:N31" si="13">SUM(E5,E11,E16,E23,E25,E29)</f>
        <v>150360</v>
      </c>
      <c r="F31" s="15">
        <f t="shared" si="13"/>
        <v>0</v>
      </c>
      <c r="G31" s="15">
        <f t="shared" si="13"/>
        <v>744485</v>
      </c>
      <c r="H31" s="15">
        <f t="shared" si="13"/>
        <v>0</v>
      </c>
      <c r="I31" s="15">
        <f t="shared" si="13"/>
        <v>0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5">
        <f t="shared" si="13"/>
        <v>0</v>
      </c>
      <c r="N31" s="15">
        <f t="shared" si="13"/>
        <v>0</v>
      </c>
      <c r="O31" s="15">
        <f>SUM(D31:N31)</f>
        <v>4327007</v>
      </c>
      <c r="P31" s="38">
        <f t="shared" si="1"/>
        <v>856.3243617652879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48" t="s">
        <v>106</v>
      </c>
      <c r="N33" s="48"/>
      <c r="O33" s="48"/>
      <c r="P33" s="43">
        <v>5053</v>
      </c>
    </row>
    <row r="34" spans="1:16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1"/>
    </row>
    <row r="35" spans="1:16" ht="15.75" customHeight="1" thickBot="1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4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917679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3" si="1">SUM(D5:M5)</f>
        <v>917679</v>
      </c>
      <c r="O5" s="33">
        <f t="shared" ref="O5:O33" si="2">(N5/O$35)</f>
        <v>184.4580904522613</v>
      </c>
      <c r="P5" s="6"/>
    </row>
    <row r="6" spans="1:133">
      <c r="A6" s="12"/>
      <c r="B6" s="25">
        <v>311</v>
      </c>
      <c r="C6" s="20" t="s">
        <v>2</v>
      </c>
      <c r="D6" s="46">
        <v>507401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507401</v>
      </c>
      <c r="O6" s="47">
        <f t="shared" si="2"/>
        <v>101.99015075376884</v>
      </c>
      <c r="P6" s="9"/>
    </row>
    <row r="7" spans="1:133">
      <c r="A7" s="12"/>
      <c r="B7" s="25">
        <v>314.10000000000002</v>
      </c>
      <c r="C7" s="20" t="s">
        <v>11</v>
      </c>
      <c r="D7" s="46">
        <v>248025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248025</v>
      </c>
      <c r="O7" s="47">
        <f t="shared" si="2"/>
        <v>49.854271356783919</v>
      </c>
      <c r="P7" s="9"/>
    </row>
    <row r="8" spans="1:133">
      <c r="A8" s="12"/>
      <c r="B8" s="25">
        <v>314.3</v>
      </c>
      <c r="C8" s="20" t="s">
        <v>62</v>
      </c>
      <c r="D8" s="46">
        <v>32176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32176</v>
      </c>
      <c r="O8" s="47">
        <f t="shared" si="2"/>
        <v>6.4675376884422109</v>
      </c>
      <c r="P8" s="9"/>
    </row>
    <row r="9" spans="1:133">
      <c r="A9" s="12"/>
      <c r="B9" s="25">
        <v>315</v>
      </c>
      <c r="C9" s="20" t="s">
        <v>63</v>
      </c>
      <c r="D9" s="46">
        <v>130077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130077</v>
      </c>
      <c r="O9" s="47">
        <f t="shared" si="2"/>
        <v>26.146130653266333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SUM(D11:D14)</f>
        <v>381510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381510</v>
      </c>
      <c r="O10" s="45">
        <f t="shared" si="2"/>
        <v>76.685427135678395</v>
      </c>
      <c r="P10" s="10"/>
    </row>
    <row r="11" spans="1:133">
      <c r="A11" s="12"/>
      <c r="B11" s="25">
        <v>322</v>
      </c>
      <c r="C11" s="20" t="s">
        <v>0</v>
      </c>
      <c r="D11" s="46">
        <v>21536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21536</v>
      </c>
      <c r="O11" s="47">
        <f t="shared" si="2"/>
        <v>4.3288442211055278</v>
      </c>
      <c r="P11" s="9"/>
    </row>
    <row r="12" spans="1:133">
      <c r="A12" s="12"/>
      <c r="B12" s="25">
        <v>323.10000000000002</v>
      </c>
      <c r="C12" s="20" t="s">
        <v>13</v>
      </c>
      <c r="D12" s="46">
        <v>267280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267280</v>
      </c>
      <c r="O12" s="47">
        <f t="shared" si="2"/>
        <v>53.724623115577891</v>
      </c>
      <c r="P12" s="9"/>
    </row>
    <row r="13" spans="1:133">
      <c r="A13" s="12"/>
      <c r="B13" s="25">
        <v>323.39999999999998</v>
      </c>
      <c r="C13" s="20" t="s">
        <v>14</v>
      </c>
      <c r="D13" s="46">
        <v>5709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5709</v>
      </c>
      <c r="O13" s="47">
        <f t="shared" si="2"/>
        <v>1.147537688442211</v>
      </c>
      <c r="P13" s="9"/>
    </row>
    <row r="14" spans="1:133">
      <c r="A14" s="12"/>
      <c r="B14" s="25">
        <v>329</v>
      </c>
      <c r="C14" s="20" t="s">
        <v>16</v>
      </c>
      <c r="D14" s="46">
        <v>86985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86985</v>
      </c>
      <c r="O14" s="47">
        <f t="shared" si="2"/>
        <v>17.484422110552764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SUM(D16:D22)</f>
        <v>533012</v>
      </c>
      <c r="E15" s="32">
        <f t="shared" si="4"/>
        <v>0</v>
      </c>
      <c r="F15" s="32">
        <f t="shared" si="4"/>
        <v>0</v>
      </c>
      <c r="G15" s="32">
        <f t="shared" si="4"/>
        <v>385783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918795</v>
      </c>
      <c r="O15" s="45">
        <f t="shared" si="2"/>
        <v>184.68241206030152</v>
      </c>
      <c r="P15" s="10"/>
    </row>
    <row r="16" spans="1:133">
      <c r="A16" s="12"/>
      <c r="B16" s="25">
        <v>334.1</v>
      </c>
      <c r="C16" s="20" t="s">
        <v>18</v>
      </c>
      <c r="D16" s="46">
        <v>7446</v>
      </c>
      <c r="E16" s="46">
        <v>0</v>
      </c>
      <c r="F16" s="46">
        <v>0</v>
      </c>
      <c r="G16" s="46">
        <v>360783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368229</v>
      </c>
      <c r="O16" s="47">
        <f t="shared" si="2"/>
        <v>74.015879396984928</v>
      </c>
      <c r="P16" s="9"/>
    </row>
    <row r="17" spans="1:16">
      <c r="A17" s="12"/>
      <c r="B17" s="25">
        <v>334.7</v>
      </c>
      <c r="C17" s="20" t="s">
        <v>64</v>
      </c>
      <c r="D17" s="46">
        <v>0</v>
      </c>
      <c r="E17" s="46">
        <v>0</v>
      </c>
      <c r="F17" s="46">
        <v>0</v>
      </c>
      <c r="G17" s="46">
        <v>25000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25000</v>
      </c>
      <c r="O17" s="47">
        <f t="shared" si="2"/>
        <v>5.025125628140704</v>
      </c>
      <c r="P17" s="9"/>
    </row>
    <row r="18" spans="1:16">
      <c r="A18" s="12"/>
      <c r="B18" s="25">
        <v>335.12</v>
      </c>
      <c r="C18" s="20" t="s">
        <v>65</v>
      </c>
      <c r="D18" s="46">
        <v>190780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190780</v>
      </c>
      <c r="O18" s="47">
        <f t="shared" si="2"/>
        <v>38.347738693467335</v>
      </c>
      <c r="P18" s="9"/>
    </row>
    <row r="19" spans="1:16">
      <c r="A19" s="12"/>
      <c r="B19" s="25">
        <v>335.15</v>
      </c>
      <c r="C19" s="20" t="s">
        <v>66</v>
      </c>
      <c r="D19" s="46">
        <v>1657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1657</v>
      </c>
      <c r="O19" s="47">
        <f t="shared" si="2"/>
        <v>0.33306532663316585</v>
      </c>
      <c r="P19" s="9"/>
    </row>
    <row r="20" spans="1:16">
      <c r="A20" s="12"/>
      <c r="B20" s="25">
        <v>335.18</v>
      </c>
      <c r="C20" s="20" t="s">
        <v>67</v>
      </c>
      <c r="D20" s="46">
        <v>273078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273078</v>
      </c>
      <c r="O20" s="47">
        <f t="shared" si="2"/>
        <v>54.890050251256284</v>
      </c>
      <c r="P20" s="9"/>
    </row>
    <row r="21" spans="1:16">
      <c r="A21" s="12"/>
      <c r="B21" s="25">
        <v>335.9</v>
      </c>
      <c r="C21" s="20" t="s">
        <v>23</v>
      </c>
      <c r="D21" s="46">
        <v>1507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1507</v>
      </c>
      <c r="O21" s="47">
        <f t="shared" si="2"/>
        <v>0.30291457286432161</v>
      </c>
      <c r="P21" s="9"/>
    </row>
    <row r="22" spans="1:16">
      <c r="A22" s="12"/>
      <c r="B22" s="25">
        <v>338</v>
      </c>
      <c r="C22" s="20" t="s">
        <v>24</v>
      </c>
      <c r="D22" s="46">
        <v>58544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58544</v>
      </c>
      <c r="O22" s="47">
        <f t="shared" si="2"/>
        <v>11.767638190954774</v>
      </c>
      <c r="P22" s="9"/>
    </row>
    <row r="23" spans="1:16" ht="15.75">
      <c r="A23" s="29" t="s">
        <v>29</v>
      </c>
      <c r="B23" s="30"/>
      <c r="C23" s="31"/>
      <c r="D23" s="32">
        <f t="shared" ref="D23:M23" si="5">SUM(D24:D25)</f>
        <v>25942</v>
      </c>
      <c r="E23" s="32">
        <f t="shared" si="5"/>
        <v>870347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896289</v>
      </c>
      <c r="O23" s="45">
        <f t="shared" si="2"/>
        <v>180.15859296482412</v>
      </c>
      <c r="P23" s="10"/>
    </row>
    <row r="24" spans="1:16">
      <c r="A24" s="13"/>
      <c r="B24" s="39">
        <v>351.1</v>
      </c>
      <c r="C24" s="21" t="s">
        <v>32</v>
      </c>
      <c r="D24" s="46">
        <v>25942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25942</v>
      </c>
      <c r="O24" s="47">
        <f t="shared" si="2"/>
        <v>5.2144723618090456</v>
      </c>
      <c r="P24" s="9"/>
    </row>
    <row r="25" spans="1:16">
      <c r="A25" s="13"/>
      <c r="B25" s="39">
        <v>351.5</v>
      </c>
      <c r="C25" s="21" t="s">
        <v>68</v>
      </c>
      <c r="D25" s="46">
        <v>0</v>
      </c>
      <c r="E25" s="46">
        <v>870347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870347</v>
      </c>
      <c r="O25" s="47">
        <f t="shared" si="2"/>
        <v>174.94412060301508</v>
      </c>
      <c r="P25" s="9"/>
    </row>
    <row r="26" spans="1:16" ht="15.75">
      <c r="A26" s="29" t="s">
        <v>3</v>
      </c>
      <c r="B26" s="30"/>
      <c r="C26" s="31"/>
      <c r="D26" s="32">
        <f t="shared" ref="D26:M26" si="6">SUM(D27:D30)</f>
        <v>34744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34744</v>
      </c>
      <c r="O26" s="45">
        <f t="shared" si="2"/>
        <v>6.9837185929648244</v>
      </c>
      <c r="P26" s="10"/>
    </row>
    <row r="27" spans="1:16">
      <c r="A27" s="12"/>
      <c r="B27" s="25">
        <v>361.1</v>
      </c>
      <c r="C27" s="20" t="s">
        <v>33</v>
      </c>
      <c r="D27" s="46">
        <v>15942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15942</v>
      </c>
      <c r="O27" s="47">
        <f t="shared" si="2"/>
        <v>3.2044221105527639</v>
      </c>
      <c r="P27" s="9"/>
    </row>
    <row r="28" spans="1:16">
      <c r="A28" s="12"/>
      <c r="B28" s="25">
        <v>361.3</v>
      </c>
      <c r="C28" s="20" t="s">
        <v>45</v>
      </c>
      <c r="D28" s="46">
        <v>2974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2974</v>
      </c>
      <c r="O28" s="47">
        <f t="shared" si="2"/>
        <v>0.5977889447236181</v>
      </c>
      <c r="P28" s="9"/>
    </row>
    <row r="29" spans="1:16">
      <c r="A29" s="12"/>
      <c r="B29" s="25">
        <v>362</v>
      </c>
      <c r="C29" s="20" t="s">
        <v>34</v>
      </c>
      <c r="D29" s="46">
        <v>2564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2564</v>
      </c>
      <c r="O29" s="47">
        <f t="shared" si="2"/>
        <v>0.5153768844221106</v>
      </c>
      <c r="P29" s="9"/>
    </row>
    <row r="30" spans="1:16">
      <c r="A30" s="12"/>
      <c r="B30" s="25">
        <v>369.9</v>
      </c>
      <c r="C30" s="20" t="s">
        <v>35</v>
      </c>
      <c r="D30" s="46">
        <v>13264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13264</v>
      </c>
      <c r="O30" s="47">
        <f t="shared" si="2"/>
        <v>2.6661306532663316</v>
      </c>
      <c r="P30" s="9"/>
    </row>
    <row r="31" spans="1:16" ht="15.75">
      <c r="A31" s="29" t="s">
        <v>69</v>
      </c>
      <c r="B31" s="30"/>
      <c r="C31" s="31"/>
      <c r="D31" s="32">
        <f t="shared" ref="D31:M31" si="7">SUM(D32:D32)</f>
        <v>2214203</v>
      </c>
      <c r="E31" s="32">
        <f t="shared" si="7"/>
        <v>542202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1"/>
        <v>2756405</v>
      </c>
      <c r="O31" s="45">
        <f t="shared" si="2"/>
        <v>554.05125628140706</v>
      </c>
      <c r="P31" s="9"/>
    </row>
    <row r="32" spans="1:16" ht="15.75" thickBot="1">
      <c r="A32" s="12"/>
      <c r="B32" s="25">
        <v>381</v>
      </c>
      <c r="C32" s="20" t="s">
        <v>70</v>
      </c>
      <c r="D32" s="46">
        <v>2214203</v>
      </c>
      <c r="E32" s="46">
        <v>542202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2756405</v>
      </c>
      <c r="O32" s="47">
        <f t="shared" si="2"/>
        <v>554.05125628140706</v>
      </c>
      <c r="P32" s="9"/>
    </row>
    <row r="33" spans="1:119" ht="16.5" thickBot="1">
      <c r="A33" s="14" t="s">
        <v>30</v>
      </c>
      <c r="B33" s="23"/>
      <c r="C33" s="22"/>
      <c r="D33" s="15">
        <f>SUM(D5,D10,D15,D23,D26,D31)</f>
        <v>4107090</v>
      </c>
      <c r="E33" s="15">
        <f t="shared" ref="E33:M33" si="8">SUM(E5,E10,E15,E23,E26,E31)</f>
        <v>1412549</v>
      </c>
      <c r="F33" s="15">
        <f t="shared" si="8"/>
        <v>0</v>
      </c>
      <c r="G33" s="15">
        <f t="shared" si="8"/>
        <v>385783</v>
      </c>
      <c r="H33" s="15">
        <f t="shared" si="8"/>
        <v>0</v>
      </c>
      <c r="I33" s="15">
        <f t="shared" si="8"/>
        <v>0</v>
      </c>
      <c r="J33" s="15">
        <f t="shared" si="8"/>
        <v>0</v>
      </c>
      <c r="K33" s="15">
        <f t="shared" si="8"/>
        <v>0</v>
      </c>
      <c r="L33" s="15">
        <f t="shared" si="8"/>
        <v>0</v>
      </c>
      <c r="M33" s="15">
        <f t="shared" si="8"/>
        <v>0</v>
      </c>
      <c r="N33" s="15">
        <f t="shared" si="1"/>
        <v>5905422</v>
      </c>
      <c r="O33" s="38">
        <f t="shared" si="2"/>
        <v>1187.0194974874371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48" t="s">
        <v>71</v>
      </c>
      <c r="M35" s="48"/>
      <c r="N35" s="48"/>
      <c r="O35" s="43">
        <v>4975</v>
      </c>
    </row>
    <row r="36" spans="1:119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1"/>
    </row>
    <row r="37" spans="1:119" ht="15.75" customHeight="1" thickBot="1">
      <c r="A37" s="52" t="s">
        <v>47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4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SUM(D6:D7)</f>
        <v>690660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690660</v>
      </c>
      <c r="O5" s="33">
        <f t="shared" ref="O5:O28" si="2">(N5/O$30)</f>
        <v>139.55546575065671</v>
      </c>
      <c r="P5" s="6"/>
    </row>
    <row r="6" spans="1:133">
      <c r="A6" s="12"/>
      <c r="B6" s="25">
        <v>311</v>
      </c>
      <c r="C6" s="20" t="s">
        <v>2</v>
      </c>
      <c r="D6" s="46">
        <v>537603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537603</v>
      </c>
      <c r="O6" s="47">
        <f t="shared" si="2"/>
        <v>108.62861184077592</v>
      </c>
      <c r="P6" s="9"/>
    </row>
    <row r="7" spans="1:133">
      <c r="A7" s="12"/>
      <c r="B7" s="25">
        <v>314.10000000000002</v>
      </c>
      <c r="C7" s="20" t="s">
        <v>11</v>
      </c>
      <c r="D7" s="46">
        <v>153057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153057</v>
      </c>
      <c r="O7" s="47">
        <f t="shared" si="2"/>
        <v>30.926853909880784</v>
      </c>
      <c r="P7" s="9"/>
    </row>
    <row r="8" spans="1:133" ht="15.75">
      <c r="A8" s="29" t="s">
        <v>12</v>
      </c>
      <c r="B8" s="30"/>
      <c r="C8" s="31"/>
      <c r="D8" s="32">
        <f t="shared" ref="D8:M8" si="3">SUM(D9:D13)</f>
        <v>534615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534615</v>
      </c>
      <c r="O8" s="45">
        <f t="shared" si="2"/>
        <v>108.02485350575874</v>
      </c>
      <c r="P8" s="10"/>
    </row>
    <row r="9" spans="1:133">
      <c r="A9" s="12"/>
      <c r="B9" s="25">
        <v>322</v>
      </c>
      <c r="C9" s="20" t="s">
        <v>0</v>
      </c>
      <c r="D9" s="46">
        <v>17141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17141</v>
      </c>
      <c r="O9" s="47">
        <f t="shared" si="2"/>
        <v>3.4635279854516066</v>
      </c>
      <c r="P9" s="9"/>
    </row>
    <row r="10" spans="1:133">
      <c r="A10" s="12"/>
      <c r="B10" s="25">
        <v>323.3</v>
      </c>
      <c r="C10" s="20" t="s">
        <v>49</v>
      </c>
      <c r="D10" s="46">
        <v>286409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286409</v>
      </c>
      <c r="O10" s="47">
        <f t="shared" si="2"/>
        <v>57.872095372802583</v>
      </c>
      <c r="P10" s="9"/>
    </row>
    <row r="11" spans="1:133">
      <c r="A11" s="12"/>
      <c r="B11" s="25">
        <v>323.39999999999998</v>
      </c>
      <c r="C11" s="20" t="s">
        <v>14</v>
      </c>
      <c r="D11" s="46">
        <v>5835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5835</v>
      </c>
      <c r="O11" s="47">
        <f t="shared" si="2"/>
        <v>1.1790260658718934</v>
      </c>
      <c r="P11" s="9"/>
    </row>
    <row r="12" spans="1:133">
      <c r="A12" s="12"/>
      <c r="B12" s="25">
        <v>323.60000000000002</v>
      </c>
      <c r="C12" s="20" t="s">
        <v>15</v>
      </c>
      <c r="D12" s="46">
        <v>141872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141872</v>
      </c>
      <c r="O12" s="47">
        <f t="shared" si="2"/>
        <v>28.666801374014952</v>
      </c>
      <c r="P12" s="9"/>
    </row>
    <row r="13" spans="1:133">
      <c r="A13" s="12"/>
      <c r="B13" s="25">
        <v>329</v>
      </c>
      <c r="C13" s="20" t="s">
        <v>16</v>
      </c>
      <c r="D13" s="46">
        <v>83358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83358</v>
      </c>
      <c r="O13" s="47">
        <f t="shared" si="2"/>
        <v>16.843402707617699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SUM(D15:D20)</f>
        <v>523726</v>
      </c>
      <c r="E14" s="32">
        <f t="shared" si="4"/>
        <v>400121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923847</v>
      </c>
      <c r="O14" s="45">
        <f t="shared" si="2"/>
        <v>186.67346938775509</v>
      </c>
      <c r="P14" s="10"/>
    </row>
    <row r="15" spans="1:133">
      <c r="A15" s="12"/>
      <c r="B15" s="25">
        <v>334.1</v>
      </c>
      <c r="C15" s="20" t="s">
        <v>18</v>
      </c>
      <c r="D15" s="46">
        <v>6346</v>
      </c>
      <c r="E15" s="46">
        <v>400121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406467</v>
      </c>
      <c r="O15" s="47">
        <f t="shared" si="2"/>
        <v>82.131137603556269</v>
      </c>
      <c r="P15" s="9"/>
    </row>
    <row r="16" spans="1:133">
      <c r="A16" s="12"/>
      <c r="B16" s="25">
        <v>335.12</v>
      </c>
      <c r="C16" s="20" t="s">
        <v>20</v>
      </c>
      <c r="D16" s="46">
        <v>193386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193386</v>
      </c>
      <c r="O16" s="47">
        <f t="shared" si="2"/>
        <v>39.075772883410792</v>
      </c>
      <c r="P16" s="9"/>
    </row>
    <row r="17" spans="1:119">
      <c r="A17" s="12"/>
      <c r="B17" s="25">
        <v>335.15</v>
      </c>
      <c r="C17" s="20" t="s">
        <v>21</v>
      </c>
      <c r="D17" s="46">
        <v>2248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2248</v>
      </c>
      <c r="O17" s="47">
        <f t="shared" si="2"/>
        <v>0.45423317841988281</v>
      </c>
      <c r="P17" s="9"/>
    </row>
    <row r="18" spans="1:119">
      <c r="A18" s="12"/>
      <c r="B18" s="25">
        <v>335.18</v>
      </c>
      <c r="C18" s="20" t="s">
        <v>22</v>
      </c>
      <c r="D18" s="46">
        <v>262339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262339</v>
      </c>
      <c r="O18" s="47">
        <f t="shared" si="2"/>
        <v>53.008486562942011</v>
      </c>
      <c r="P18" s="9"/>
    </row>
    <row r="19" spans="1:119">
      <c r="A19" s="12"/>
      <c r="B19" s="25">
        <v>335.9</v>
      </c>
      <c r="C19" s="20" t="s">
        <v>23</v>
      </c>
      <c r="D19" s="46">
        <v>1808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1808</v>
      </c>
      <c r="O19" s="47">
        <f t="shared" si="2"/>
        <v>0.36532632855122249</v>
      </c>
      <c r="P19" s="9"/>
    </row>
    <row r="20" spans="1:119">
      <c r="A20" s="12"/>
      <c r="B20" s="25">
        <v>338</v>
      </c>
      <c r="C20" s="20" t="s">
        <v>24</v>
      </c>
      <c r="D20" s="46">
        <v>57599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57599</v>
      </c>
      <c r="O20" s="47">
        <f t="shared" si="2"/>
        <v>11.638512830874925</v>
      </c>
      <c r="P20" s="9"/>
    </row>
    <row r="21" spans="1:119" ht="15.75">
      <c r="A21" s="29" t="s">
        <v>29</v>
      </c>
      <c r="B21" s="30"/>
      <c r="C21" s="31"/>
      <c r="D21" s="32">
        <f t="shared" ref="D21:M21" si="5">SUM(D22:D22)</f>
        <v>639767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639767</v>
      </c>
      <c r="O21" s="45">
        <f t="shared" si="2"/>
        <v>129.27197413618913</v>
      </c>
      <c r="P21" s="10"/>
    </row>
    <row r="22" spans="1:119">
      <c r="A22" s="13"/>
      <c r="B22" s="39">
        <v>351.1</v>
      </c>
      <c r="C22" s="21" t="s">
        <v>32</v>
      </c>
      <c r="D22" s="46">
        <v>639767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639767</v>
      </c>
      <c r="O22" s="47">
        <f t="shared" si="2"/>
        <v>129.27197413618913</v>
      </c>
      <c r="P22" s="9"/>
    </row>
    <row r="23" spans="1:119" ht="15.75">
      <c r="A23" s="29" t="s">
        <v>3</v>
      </c>
      <c r="B23" s="30"/>
      <c r="C23" s="31"/>
      <c r="D23" s="32">
        <f t="shared" ref="D23:M23" si="6">SUM(D24:D27)</f>
        <v>47514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47514</v>
      </c>
      <c r="O23" s="45">
        <f t="shared" si="2"/>
        <v>9.6007274196807444</v>
      </c>
      <c r="P23" s="10"/>
    </row>
    <row r="24" spans="1:119">
      <c r="A24" s="12"/>
      <c r="B24" s="25">
        <v>361.1</v>
      </c>
      <c r="C24" s="20" t="s">
        <v>33</v>
      </c>
      <c r="D24" s="46">
        <v>20888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20888</v>
      </c>
      <c r="O24" s="47">
        <f t="shared" si="2"/>
        <v>4.2206506364922207</v>
      </c>
      <c r="P24" s="9"/>
    </row>
    <row r="25" spans="1:119">
      <c r="A25" s="12"/>
      <c r="B25" s="25">
        <v>361.3</v>
      </c>
      <c r="C25" s="20" t="s">
        <v>45</v>
      </c>
      <c r="D25" s="46">
        <v>6507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6507</v>
      </c>
      <c r="O25" s="47">
        <f t="shared" si="2"/>
        <v>1.314811072944029</v>
      </c>
      <c r="P25" s="9"/>
    </row>
    <row r="26" spans="1:119">
      <c r="A26" s="12"/>
      <c r="B26" s="25">
        <v>362</v>
      </c>
      <c r="C26" s="20" t="s">
        <v>34</v>
      </c>
      <c r="D26" s="46">
        <v>2784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2784</v>
      </c>
      <c r="O26" s="47">
        <f t="shared" si="2"/>
        <v>0.56253788644170544</v>
      </c>
      <c r="P26" s="9"/>
    </row>
    <row r="27" spans="1:119" ht="15.75" thickBot="1">
      <c r="A27" s="12"/>
      <c r="B27" s="25">
        <v>369.9</v>
      </c>
      <c r="C27" s="20" t="s">
        <v>35</v>
      </c>
      <c r="D27" s="46">
        <v>17335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17335</v>
      </c>
      <c r="O27" s="47">
        <f t="shared" si="2"/>
        <v>3.5027278238027884</v>
      </c>
      <c r="P27" s="9"/>
    </row>
    <row r="28" spans="1:119" ht="16.5" thickBot="1">
      <c r="A28" s="14" t="s">
        <v>30</v>
      </c>
      <c r="B28" s="23"/>
      <c r="C28" s="22"/>
      <c r="D28" s="15">
        <f>SUM(D5,D8,D14,D21,D23)</f>
        <v>2436282</v>
      </c>
      <c r="E28" s="15">
        <f t="shared" ref="E28:M28" si="7">SUM(E5,E8,E14,E21,E23)</f>
        <v>400121</v>
      </c>
      <c r="F28" s="15">
        <f t="shared" si="7"/>
        <v>0</v>
      </c>
      <c r="G28" s="15">
        <f t="shared" si="7"/>
        <v>0</v>
      </c>
      <c r="H28" s="15">
        <f t="shared" si="7"/>
        <v>0</v>
      </c>
      <c r="I28" s="15">
        <f t="shared" si="7"/>
        <v>0</v>
      </c>
      <c r="J28" s="15">
        <f t="shared" si="7"/>
        <v>0</v>
      </c>
      <c r="K28" s="15">
        <f t="shared" si="7"/>
        <v>0</v>
      </c>
      <c r="L28" s="15">
        <f t="shared" si="7"/>
        <v>0</v>
      </c>
      <c r="M28" s="15">
        <f t="shared" si="7"/>
        <v>0</v>
      </c>
      <c r="N28" s="15">
        <f t="shared" si="1"/>
        <v>2836403</v>
      </c>
      <c r="O28" s="38">
        <f t="shared" si="2"/>
        <v>573.12649020004039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48" t="s">
        <v>52</v>
      </c>
      <c r="M30" s="48"/>
      <c r="N30" s="48"/>
      <c r="O30" s="43">
        <v>4949</v>
      </c>
    </row>
    <row r="31" spans="1:119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1"/>
    </row>
    <row r="32" spans="1:119" ht="15.75" customHeight="1" thickBot="1">
      <c r="A32" s="52" t="s">
        <v>47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4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SUM(D6:D7)</f>
        <v>722914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722914</v>
      </c>
      <c r="O5" s="33">
        <f t="shared" ref="O5:O28" si="2">(N5/O$30)</f>
        <v>144.90158348366407</v>
      </c>
      <c r="P5" s="6"/>
    </row>
    <row r="6" spans="1:133">
      <c r="A6" s="12"/>
      <c r="B6" s="25">
        <v>311</v>
      </c>
      <c r="C6" s="20" t="s">
        <v>2</v>
      </c>
      <c r="D6" s="46">
        <v>554497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554497</v>
      </c>
      <c r="O6" s="47">
        <f t="shared" si="2"/>
        <v>111.14391661655642</v>
      </c>
      <c r="P6" s="9"/>
    </row>
    <row r="7" spans="1:133">
      <c r="A7" s="12"/>
      <c r="B7" s="25">
        <v>314.10000000000002</v>
      </c>
      <c r="C7" s="20" t="s">
        <v>11</v>
      </c>
      <c r="D7" s="46">
        <v>168417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168417</v>
      </c>
      <c r="O7" s="47">
        <f t="shared" si="2"/>
        <v>33.757666867107638</v>
      </c>
      <c r="P7" s="9"/>
    </row>
    <row r="8" spans="1:133" ht="15.75">
      <c r="A8" s="29" t="s">
        <v>12</v>
      </c>
      <c r="B8" s="30"/>
      <c r="C8" s="31"/>
      <c r="D8" s="32">
        <f t="shared" ref="D8:M8" si="3">SUM(D9:D13)</f>
        <v>565766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565766</v>
      </c>
      <c r="O8" s="45">
        <f t="shared" si="2"/>
        <v>113.4026859089998</v>
      </c>
      <c r="P8" s="10"/>
    </row>
    <row r="9" spans="1:133">
      <c r="A9" s="12"/>
      <c r="B9" s="25">
        <v>322</v>
      </c>
      <c r="C9" s="20" t="s">
        <v>0</v>
      </c>
      <c r="D9" s="46">
        <v>18625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18625</v>
      </c>
      <c r="O9" s="47">
        <f t="shared" si="2"/>
        <v>3.7332130687512528</v>
      </c>
      <c r="P9" s="9"/>
    </row>
    <row r="10" spans="1:133">
      <c r="A10" s="12"/>
      <c r="B10" s="25">
        <v>323.3</v>
      </c>
      <c r="C10" s="20" t="s">
        <v>49</v>
      </c>
      <c r="D10" s="46">
        <v>308012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308012</v>
      </c>
      <c r="O10" s="47">
        <f t="shared" si="2"/>
        <v>61.738224093004611</v>
      </c>
      <c r="P10" s="9"/>
    </row>
    <row r="11" spans="1:133">
      <c r="A11" s="12"/>
      <c r="B11" s="25">
        <v>323.39999999999998</v>
      </c>
      <c r="C11" s="20" t="s">
        <v>14</v>
      </c>
      <c r="D11" s="46">
        <v>5553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5553</v>
      </c>
      <c r="O11" s="47">
        <f t="shared" si="2"/>
        <v>1.1130487071557427</v>
      </c>
      <c r="P11" s="9"/>
    </row>
    <row r="12" spans="1:133">
      <c r="A12" s="12"/>
      <c r="B12" s="25">
        <v>323.60000000000002</v>
      </c>
      <c r="C12" s="20" t="s">
        <v>15</v>
      </c>
      <c r="D12" s="46">
        <v>145540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145540</v>
      </c>
      <c r="O12" s="47">
        <f t="shared" si="2"/>
        <v>29.17217879334536</v>
      </c>
      <c r="P12" s="9"/>
    </row>
    <row r="13" spans="1:133">
      <c r="A13" s="12"/>
      <c r="B13" s="25">
        <v>329</v>
      </c>
      <c r="C13" s="20" t="s">
        <v>16</v>
      </c>
      <c r="D13" s="46">
        <v>88036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88036</v>
      </c>
      <c r="O13" s="47">
        <f t="shared" si="2"/>
        <v>17.646021246742833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SUM(D15:D20)</f>
        <v>481910</v>
      </c>
      <c r="E14" s="32">
        <f t="shared" si="4"/>
        <v>323717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805627</v>
      </c>
      <c r="O14" s="45">
        <f t="shared" si="2"/>
        <v>161.48065744638205</v>
      </c>
      <c r="P14" s="10"/>
    </row>
    <row r="15" spans="1:133">
      <c r="A15" s="12"/>
      <c r="B15" s="25">
        <v>334.1</v>
      </c>
      <c r="C15" s="20" t="s">
        <v>18</v>
      </c>
      <c r="D15" s="46">
        <v>22600</v>
      </c>
      <c r="E15" s="46">
        <v>323717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346317</v>
      </c>
      <c r="O15" s="47">
        <f t="shared" si="2"/>
        <v>69.416115453998799</v>
      </c>
      <c r="P15" s="9"/>
    </row>
    <row r="16" spans="1:133">
      <c r="A16" s="12"/>
      <c r="B16" s="25">
        <v>335.12</v>
      </c>
      <c r="C16" s="20" t="s">
        <v>20</v>
      </c>
      <c r="D16" s="46">
        <v>177400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177400</v>
      </c>
      <c r="O16" s="47">
        <f t="shared" si="2"/>
        <v>35.558228101824014</v>
      </c>
      <c r="P16" s="9"/>
    </row>
    <row r="17" spans="1:119">
      <c r="A17" s="12"/>
      <c r="B17" s="25">
        <v>335.15</v>
      </c>
      <c r="C17" s="20" t="s">
        <v>21</v>
      </c>
      <c r="D17" s="46">
        <v>2276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2276</v>
      </c>
      <c r="O17" s="47">
        <f t="shared" si="2"/>
        <v>0.45620364802565644</v>
      </c>
      <c r="P17" s="9"/>
    </row>
    <row r="18" spans="1:119">
      <c r="A18" s="12"/>
      <c r="B18" s="25">
        <v>335.18</v>
      </c>
      <c r="C18" s="20" t="s">
        <v>22</v>
      </c>
      <c r="D18" s="46">
        <v>220890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220890</v>
      </c>
      <c r="O18" s="47">
        <f t="shared" si="2"/>
        <v>44.275405892964521</v>
      </c>
      <c r="P18" s="9"/>
    </row>
    <row r="19" spans="1:119">
      <c r="A19" s="12"/>
      <c r="B19" s="25">
        <v>335.9</v>
      </c>
      <c r="C19" s="20" t="s">
        <v>23</v>
      </c>
      <c r="D19" s="46">
        <v>1163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1163</v>
      </c>
      <c r="O19" s="47">
        <f t="shared" si="2"/>
        <v>0.23311284826618561</v>
      </c>
      <c r="P19" s="9"/>
    </row>
    <row r="20" spans="1:119">
      <c r="A20" s="12"/>
      <c r="B20" s="25">
        <v>338</v>
      </c>
      <c r="C20" s="20" t="s">
        <v>24</v>
      </c>
      <c r="D20" s="46">
        <v>57581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57581</v>
      </c>
      <c r="O20" s="47">
        <f t="shared" si="2"/>
        <v>11.541591501302866</v>
      </c>
      <c r="P20" s="9"/>
    </row>
    <row r="21" spans="1:119" ht="15.75">
      <c r="A21" s="29" t="s">
        <v>29</v>
      </c>
      <c r="B21" s="30"/>
      <c r="C21" s="31"/>
      <c r="D21" s="32">
        <f t="shared" ref="D21:M21" si="5">SUM(D22:D22)</f>
        <v>659631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659631</v>
      </c>
      <c r="O21" s="45">
        <f t="shared" si="2"/>
        <v>132.21707757065545</v>
      </c>
      <c r="P21" s="10"/>
    </row>
    <row r="22" spans="1:119">
      <c r="A22" s="13"/>
      <c r="B22" s="39">
        <v>351.1</v>
      </c>
      <c r="C22" s="21" t="s">
        <v>32</v>
      </c>
      <c r="D22" s="46">
        <v>659631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659631</v>
      </c>
      <c r="O22" s="47">
        <f t="shared" si="2"/>
        <v>132.21707757065545</v>
      </c>
      <c r="P22" s="9"/>
    </row>
    <row r="23" spans="1:119" ht="15.75">
      <c r="A23" s="29" t="s">
        <v>3</v>
      </c>
      <c r="B23" s="30"/>
      <c r="C23" s="31"/>
      <c r="D23" s="32">
        <f t="shared" ref="D23:M23" si="6">SUM(D24:D27)</f>
        <v>49485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49485</v>
      </c>
      <c r="O23" s="45">
        <f t="shared" si="2"/>
        <v>9.91882140709561</v>
      </c>
      <c r="P23" s="10"/>
    </row>
    <row r="24" spans="1:119">
      <c r="A24" s="12"/>
      <c r="B24" s="25">
        <v>361.1</v>
      </c>
      <c r="C24" s="20" t="s">
        <v>33</v>
      </c>
      <c r="D24" s="46">
        <v>30669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30669</v>
      </c>
      <c r="O24" s="47">
        <f t="shared" si="2"/>
        <v>6.1473241130487075</v>
      </c>
      <c r="P24" s="9"/>
    </row>
    <row r="25" spans="1:119">
      <c r="A25" s="12"/>
      <c r="B25" s="25">
        <v>361.3</v>
      </c>
      <c r="C25" s="20" t="s">
        <v>45</v>
      </c>
      <c r="D25" s="46">
        <v>4063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4063</v>
      </c>
      <c r="O25" s="47">
        <f t="shared" si="2"/>
        <v>0.81439166165564236</v>
      </c>
      <c r="P25" s="9"/>
    </row>
    <row r="26" spans="1:119">
      <c r="A26" s="12"/>
      <c r="B26" s="25">
        <v>362</v>
      </c>
      <c r="C26" s="20" t="s">
        <v>34</v>
      </c>
      <c r="D26" s="46">
        <v>3294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3294</v>
      </c>
      <c r="O26" s="47">
        <f t="shared" si="2"/>
        <v>0.66025255562236917</v>
      </c>
      <c r="P26" s="9"/>
    </row>
    <row r="27" spans="1:119" ht="15.75" thickBot="1">
      <c r="A27" s="12"/>
      <c r="B27" s="25">
        <v>369.9</v>
      </c>
      <c r="C27" s="20" t="s">
        <v>35</v>
      </c>
      <c r="D27" s="46">
        <v>11459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11459</v>
      </c>
      <c r="O27" s="47">
        <f t="shared" si="2"/>
        <v>2.2968530767688917</v>
      </c>
      <c r="P27" s="9"/>
    </row>
    <row r="28" spans="1:119" ht="16.5" thickBot="1">
      <c r="A28" s="14" t="s">
        <v>30</v>
      </c>
      <c r="B28" s="23"/>
      <c r="C28" s="22"/>
      <c r="D28" s="15">
        <f>SUM(D5,D8,D14,D21,D23)</f>
        <v>2479706</v>
      </c>
      <c r="E28" s="15">
        <f t="shared" ref="E28:M28" si="7">SUM(E5,E8,E14,E21,E23)</f>
        <v>323717</v>
      </c>
      <c r="F28" s="15">
        <f t="shared" si="7"/>
        <v>0</v>
      </c>
      <c r="G28" s="15">
        <f t="shared" si="7"/>
        <v>0</v>
      </c>
      <c r="H28" s="15">
        <f t="shared" si="7"/>
        <v>0</v>
      </c>
      <c r="I28" s="15">
        <f t="shared" si="7"/>
        <v>0</v>
      </c>
      <c r="J28" s="15">
        <f t="shared" si="7"/>
        <v>0</v>
      </c>
      <c r="K28" s="15">
        <f t="shared" si="7"/>
        <v>0</v>
      </c>
      <c r="L28" s="15">
        <f t="shared" si="7"/>
        <v>0</v>
      </c>
      <c r="M28" s="15">
        <f t="shared" si="7"/>
        <v>0</v>
      </c>
      <c r="N28" s="15">
        <f t="shared" si="1"/>
        <v>2803423</v>
      </c>
      <c r="O28" s="38">
        <f t="shared" si="2"/>
        <v>561.92082581679699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48" t="s">
        <v>50</v>
      </c>
      <c r="M30" s="48"/>
      <c r="N30" s="48"/>
      <c r="O30" s="43">
        <v>4989</v>
      </c>
    </row>
    <row r="31" spans="1:119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1"/>
    </row>
    <row r="32" spans="1:119" ht="15.75" customHeight="1" thickBot="1">
      <c r="A32" s="52" t="s">
        <v>47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4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SUM(D6:D7)</f>
        <v>793231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793231</v>
      </c>
      <c r="O5" s="33">
        <f t="shared" ref="O5:O29" si="2">(N5/O$31)</f>
        <v>159.28333333333333</v>
      </c>
      <c r="P5" s="6"/>
    </row>
    <row r="6" spans="1:133">
      <c r="A6" s="12"/>
      <c r="B6" s="25">
        <v>311</v>
      </c>
      <c r="C6" s="20" t="s">
        <v>2</v>
      </c>
      <c r="D6" s="46">
        <v>618277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618277</v>
      </c>
      <c r="O6" s="47">
        <f t="shared" si="2"/>
        <v>124.15200803212852</v>
      </c>
      <c r="P6" s="9"/>
    </row>
    <row r="7" spans="1:133">
      <c r="A7" s="12"/>
      <c r="B7" s="25">
        <v>314.10000000000002</v>
      </c>
      <c r="C7" s="20" t="s">
        <v>11</v>
      </c>
      <c r="D7" s="46">
        <v>174954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174954</v>
      </c>
      <c r="O7" s="47">
        <f t="shared" si="2"/>
        <v>35.131325301204818</v>
      </c>
      <c r="P7" s="9"/>
    </row>
    <row r="8" spans="1:133" ht="15.75">
      <c r="A8" s="29" t="s">
        <v>12</v>
      </c>
      <c r="B8" s="30"/>
      <c r="C8" s="31"/>
      <c r="D8" s="32">
        <f t="shared" ref="D8:M8" si="3">SUM(D9:D13)</f>
        <v>600546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44">
        <f t="shared" si="1"/>
        <v>600546</v>
      </c>
      <c r="O8" s="45">
        <f t="shared" si="2"/>
        <v>120.59156626506024</v>
      </c>
      <c r="P8" s="10"/>
    </row>
    <row r="9" spans="1:133">
      <c r="A9" s="12"/>
      <c r="B9" s="25">
        <v>322</v>
      </c>
      <c r="C9" s="20" t="s">
        <v>0</v>
      </c>
      <c r="D9" s="46">
        <v>33946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33946</v>
      </c>
      <c r="O9" s="47">
        <f t="shared" si="2"/>
        <v>6.8164658634538151</v>
      </c>
      <c r="P9" s="9"/>
    </row>
    <row r="10" spans="1:133">
      <c r="A10" s="12"/>
      <c r="B10" s="25">
        <v>323.10000000000002</v>
      </c>
      <c r="C10" s="20" t="s">
        <v>13</v>
      </c>
      <c r="D10" s="46">
        <v>323303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323303</v>
      </c>
      <c r="O10" s="47">
        <f t="shared" si="2"/>
        <v>64.92028112449799</v>
      </c>
      <c r="P10" s="9"/>
    </row>
    <row r="11" spans="1:133">
      <c r="A11" s="12"/>
      <c r="B11" s="25">
        <v>323.39999999999998</v>
      </c>
      <c r="C11" s="20" t="s">
        <v>14</v>
      </c>
      <c r="D11" s="46">
        <v>5623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5623</v>
      </c>
      <c r="O11" s="47">
        <f t="shared" si="2"/>
        <v>1.1291164658634538</v>
      </c>
      <c r="P11" s="9"/>
    </row>
    <row r="12" spans="1:133">
      <c r="A12" s="12"/>
      <c r="B12" s="25">
        <v>323.60000000000002</v>
      </c>
      <c r="C12" s="20" t="s">
        <v>15</v>
      </c>
      <c r="D12" s="46">
        <v>153825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153825</v>
      </c>
      <c r="O12" s="47">
        <f t="shared" si="2"/>
        <v>30.888554216867469</v>
      </c>
      <c r="P12" s="9"/>
    </row>
    <row r="13" spans="1:133">
      <c r="A13" s="12"/>
      <c r="B13" s="25">
        <v>329</v>
      </c>
      <c r="C13" s="20" t="s">
        <v>16</v>
      </c>
      <c r="D13" s="46">
        <v>83849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83849</v>
      </c>
      <c r="O13" s="47">
        <f t="shared" si="2"/>
        <v>16.83714859437751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SUM(D15:D21)</f>
        <v>486002</v>
      </c>
      <c r="E14" s="32">
        <f t="shared" si="4"/>
        <v>343740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829742</v>
      </c>
      <c r="O14" s="45">
        <f t="shared" si="2"/>
        <v>166.61485943775099</v>
      </c>
      <c r="P14" s="10"/>
    </row>
    <row r="15" spans="1:133">
      <c r="A15" s="12"/>
      <c r="B15" s="25">
        <v>331.41</v>
      </c>
      <c r="C15" s="20" t="s">
        <v>19</v>
      </c>
      <c r="D15" s="46">
        <v>457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457</v>
      </c>
      <c r="O15" s="47">
        <f t="shared" si="2"/>
        <v>9.1767068273092375E-2</v>
      </c>
      <c r="P15" s="9"/>
    </row>
    <row r="16" spans="1:133">
      <c r="A16" s="12"/>
      <c r="B16" s="25">
        <v>334.1</v>
      </c>
      <c r="C16" s="20" t="s">
        <v>18</v>
      </c>
      <c r="D16" s="46">
        <v>37000</v>
      </c>
      <c r="E16" s="46">
        <v>343740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380740</v>
      </c>
      <c r="O16" s="47">
        <f t="shared" si="2"/>
        <v>76.45381526104417</v>
      </c>
      <c r="P16" s="9"/>
    </row>
    <row r="17" spans="1:119">
      <c r="A17" s="12"/>
      <c r="B17" s="25">
        <v>335.12</v>
      </c>
      <c r="C17" s="20" t="s">
        <v>20</v>
      </c>
      <c r="D17" s="46">
        <v>174275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174275</v>
      </c>
      <c r="O17" s="47">
        <f t="shared" si="2"/>
        <v>34.994979919678713</v>
      </c>
      <c r="P17" s="9"/>
    </row>
    <row r="18" spans="1:119">
      <c r="A18" s="12"/>
      <c r="B18" s="25">
        <v>335.15</v>
      </c>
      <c r="C18" s="20" t="s">
        <v>21</v>
      </c>
      <c r="D18" s="46">
        <v>2202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2202</v>
      </c>
      <c r="O18" s="47">
        <f t="shared" si="2"/>
        <v>0.44216867469879517</v>
      </c>
      <c r="P18" s="9"/>
    </row>
    <row r="19" spans="1:119">
      <c r="A19" s="12"/>
      <c r="B19" s="25">
        <v>335.18</v>
      </c>
      <c r="C19" s="20" t="s">
        <v>22</v>
      </c>
      <c r="D19" s="46">
        <v>213597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213597</v>
      </c>
      <c r="O19" s="47">
        <f t="shared" si="2"/>
        <v>42.890963855421688</v>
      </c>
      <c r="P19" s="9"/>
    </row>
    <row r="20" spans="1:119">
      <c r="A20" s="12"/>
      <c r="B20" s="25">
        <v>335.9</v>
      </c>
      <c r="C20" s="20" t="s">
        <v>23</v>
      </c>
      <c r="D20" s="46">
        <v>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89</v>
      </c>
      <c r="O20" s="47">
        <f t="shared" si="2"/>
        <v>1.7871485943775099E-2</v>
      </c>
      <c r="P20" s="9"/>
    </row>
    <row r="21" spans="1:119">
      <c r="A21" s="12"/>
      <c r="B21" s="25">
        <v>338</v>
      </c>
      <c r="C21" s="20" t="s">
        <v>24</v>
      </c>
      <c r="D21" s="46">
        <v>58382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58382</v>
      </c>
      <c r="O21" s="47">
        <f t="shared" si="2"/>
        <v>11.723293172690763</v>
      </c>
      <c r="P21" s="9"/>
    </row>
    <row r="22" spans="1:119" ht="15.75">
      <c r="A22" s="29" t="s">
        <v>29</v>
      </c>
      <c r="B22" s="30"/>
      <c r="C22" s="31"/>
      <c r="D22" s="32">
        <f t="shared" ref="D22:M22" si="5">SUM(D23:D23)</f>
        <v>22376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22376</v>
      </c>
      <c r="O22" s="45">
        <f t="shared" si="2"/>
        <v>4.4931726907630525</v>
      </c>
      <c r="P22" s="10"/>
    </row>
    <row r="23" spans="1:119">
      <c r="A23" s="13"/>
      <c r="B23" s="39">
        <v>351.1</v>
      </c>
      <c r="C23" s="21" t="s">
        <v>32</v>
      </c>
      <c r="D23" s="46">
        <v>22376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22376</v>
      </c>
      <c r="O23" s="47">
        <f t="shared" si="2"/>
        <v>4.4931726907630525</v>
      </c>
      <c r="P23" s="9"/>
    </row>
    <row r="24" spans="1:119" ht="15.75">
      <c r="A24" s="29" t="s">
        <v>3</v>
      </c>
      <c r="B24" s="30"/>
      <c r="C24" s="31"/>
      <c r="D24" s="32">
        <f t="shared" ref="D24:M24" si="6">SUM(D25:D28)</f>
        <v>65444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65444</v>
      </c>
      <c r="O24" s="45">
        <f t="shared" si="2"/>
        <v>13.141365461847389</v>
      </c>
      <c r="P24" s="10"/>
    </row>
    <row r="25" spans="1:119">
      <c r="A25" s="12"/>
      <c r="B25" s="25">
        <v>361.1</v>
      </c>
      <c r="C25" s="20" t="s">
        <v>33</v>
      </c>
      <c r="D25" s="46">
        <v>40149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40149</v>
      </c>
      <c r="O25" s="47">
        <f t="shared" si="2"/>
        <v>8.0620481927710852</v>
      </c>
      <c r="P25" s="9"/>
    </row>
    <row r="26" spans="1:119">
      <c r="A26" s="12"/>
      <c r="B26" s="25">
        <v>361.3</v>
      </c>
      <c r="C26" s="20" t="s">
        <v>45</v>
      </c>
      <c r="D26" s="46">
        <v>11802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11802</v>
      </c>
      <c r="O26" s="47">
        <f t="shared" si="2"/>
        <v>2.3698795180722891</v>
      </c>
      <c r="P26" s="9"/>
    </row>
    <row r="27" spans="1:119">
      <c r="A27" s="12"/>
      <c r="B27" s="25">
        <v>362</v>
      </c>
      <c r="C27" s="20" t="s">
        <v>34</v>
      </c>
      <c r="D27" s="46">
        <v>3409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3409</v>
      </c>
      <c r="O27" s="47">
        <f t="shared" si="2"/>
        <v>0.68453815261044182</v>
      </c>
      <c r="P27" s="9"/>
    </row>
    <row r="28" spans="1:119" ht="15.75" thickBot="1">
      <c r="A28" s="12"/>
      <c r="B28" s="25">
        <v>369.9</v>
      </c>
      <c r="C28" s="20" t="s">
        <v>35</v>
      </c>
      <c r="D28" s="46">
        <v>10084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10084</v>
      </c>
      <c r="O28" s="47">
        <f t="shared" si="2"/>
        <v>2.0248995983935743</v>
      </c>
      <c r="P28" s="9"/>
    </row>
    <row r="29" spans="1:119" ht="16.5" thickBot="1">
      <c r="A29" s="14" t="s">
        <v>30</v>
      </c>
      <c r="B29" s="23"/>
      <c r="C29" s="22"/>
      <c r="D29" s="15">
        <f>SUM(D5,D8,D14,D22,D24)</f>
        <v>1967599</v>
      </c>
      <c r="E29" s="15">
        <f t="shared" ref="E29:M29" si="7">SUM(E5,E8,E14,E22,E24)</f>
        <v>343740</v>
      </c>
      <c r="F29" s="15">
        <f t="shared" si="7"/>
        <v>0</v>
      </c>
      <c r="G29" s="15">
        <f t="shared" si="7"/>
        <v>0</v>
      </c>
      <c r="H29" s="15">
        <f t="shared" si="7"/>
        <v>0</v>
      </c>
      <c r="I29" s="15">
        <f t="shared" si="7"/>
        <v>0</v>
      </c>
      <c r="J29" s="15">
        <f t="shared" si="7"/>
        <v>0</v>
      </c>
      <c r="K29" s="15">
        <f t="shared" si="7"/>
        <v>0</v>
      </c>
      <c r="L29" s="15">
        <f t="shared" si="7"/>
        <v>0</v>
      </c>
      <c r="M29" s="15">
        <f t="shared" si="7"/>
        <v>0</v>
      </c>
      <c r="N29" s="15">
        <f t="shared" si="1"/>
        <v>2311339</v>
      </c>
      <c r="O29" s="38">
        <f t="shared" si="2"/>
        <v>464.12429718875501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48" t="s">
        <v>46</v>
      </c>
      <c r="M31" s="48"/>
      <c r="N31" s="48"/>
      <c r="O31" s="43">
        <v>4980</v>
      </c>
    </row>
    <row r="32" spans="1:119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</row>
    <row r="33" spans="1:15" ht="15.75" thickBot="1">
      <c r="A33" s="52" t="s">
        <v>47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</row>
  </sheetData>
  <mergeCells count="10">
    <mergeCell ref="A33:O33"/>
    <mergeCell ref="L31:N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761951</v>
      </c>
      <c r="E5" s="27">
        <f t="shared" si="0"/>
        <v>385785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1147736</v>
      </c>
      <c r="O5" s="33">
        <f t="shared" ref="O5:O29" si="2">(N5/O$31)</f>
        <v>256.13389868332962</v>
      </c>
      <c r="P5" s="6"/>
    </row>
    <row r="6" spans="1:133">
      <c r="A6" s="12"/>
      <c r="B6" s="25">
        <v>311</v>
      </c>
      <c r="C6" s="20" t="s">
        <v>2</v>
      </c>
      <c r="D6" s="46">
        <v>613342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613342</v>
      </c>
      <c r="O6" s="47">
        <f t="shared" si="2"/>
        <v>136.87614371792012</v>
      </c>
      <c r="P6" s="9"/>
    </row>
    <row r="7" spans="1:133">
      <c r="A7" s="12"/>
      <c r="B7" s="25">
        <v>312.60000000000002</v>
      </c>
      <c r="C7" s="20" t="s">
        <v>10</v>
      </c>
      <c r="D7" s="46">
        <v>0</v>
      </c>
      <c r="E7" s="46">
        <v>385785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385785</v>
      </c>
      <c r="O7" s="47">
        <f t="shared" si="2"/>
        <v>86.093505913858507</v>
      </c>
      <c r="P7" s="9"/>
    </row>
    <row r="8" spans="1:133">
      <c r="A8" s="12"/>
      <c r="B8" s="25">
        <v>314.10000000000002</v>
      </c>
      <c r="C8" s="20" t="s">
        <v>11</v>
      </c>
      <c r="D8" s="46">
        <v>148609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148609</v>
      </c>
      <c r="O8" s="47">
        <f t="shared" si="2"/>
        <v>33.164249051550996</v>
      </c>
      <c r="P8" s="9"/>
    </row>
    <row r="9" spans="1:133" ht="15.75">
      <c r="A9" s="29" t="s">
        <v>12</v>
      </c>
      <c r="B9" s="30"/>
      <c r="C9" s="31"/>
      <c r="D9" s="32">
        <f t="shared" ref="D9:M9" si="3">SUM(D10:D14)</f>
        <v>576762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576762</v>
      </c>
      <c r="O9" s="45">
        <f t="shared" si="2"/>
        <v>128.71278732425799</v>
      </c>
      <c r="P9" s="10"/>
    </row>
    <row r="10" spans="1:133">
      <c r="A10" s="12"/>
      <c r="B10" s="25">
        <v>322</v>
      </c>
      <c r="C10" s="20" t="s">
        <v>0</v>
      </c>
      <c r="D10" s="46">
        <v>12436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12436</v>
      </c>
      <c r="O10" s="47">
        <f t="shared" si="2"/>
        <v>2.7752733764784647</v>
      </c>
      <c r="P10" s="9"/>
    </row>
    <row r="11" spans="1:133">
      <c r="A11" s="12"/>
      <c r="B11" s="25">
        <v>323.10000000000002</v>
      </c>
      <c r="C11" s="20" t="s">
        <v>13</v>
      </c>
      <c r="D11" s="46">
        <v>303124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303124</v>
      </c>
      <c r="O11" s="47">
        <f t="shared" si="2"/>
        <v>67.646507476009816</v>
      </c>
      <c r="P11" s="9"/>
    </row>
    <row r="12" spans="1:133">
      <c r="A12" s="12"/>
      <c r="B12" s="25">
        <v>323.39999999999998</v>
      </c>
      <c r="C12" s="20" t="s">
        <v>14</v>
      </c>
      <c r="D12" s="46">
        <v>4042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4042</v>
      </c>
      <c r="O12" s="47">
        <f t="shared" si="2"/>
        <v>0.90203079669716579</v>
      </c>
      <c r="P12" s="9"/>
    </row>
    <row r="13" spans="1:133">
      <c r="A13" s="12"/>
      <c r="B13" s="25">
        <v>323.60000000000002</v>
      </c>
      <c r="C13" s="20" t="s">
        <v>15</v>
      </c>
      <c r="D13" s="46">
        <v>176968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176968</v>
      </c>
      <c r="O13" s="47">
        <f t="shared" si="2"/>
        <v>39.492970319125192</v>
      </c>
      <c r="P13" s="9"/>
    </row>
    <row r="14" spans="1:133">
      <c r="A14" s="12"/>
      <c r="B14" s="25">
        <v>329</v>
      </c>
      <c r="C14" s="20" t="s">
        <v>16</v>
      </c>
      <c r="D14" s="46">
        <v>80192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80192</v>
      </c>
      <c r="O14" s="47">
        <f t="shared" si="2"/>
        <v>17.896005355947334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SUM(D16:D22)</f>
        <v>460618</v>
      </c>
      <c r="E15" s="32">
        <f t="shared" si="4"/>
        <v>365516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826134</v>
      </c>
      <c r="O15" s="45">
        <f t="shared" si="2"/>
        <v>184.36375808971212</v>
      </c>
      <c r="P15" s="10"/>
    </row>
    <row r="16" spans="1:133">
      <c r="A16" s="12"/>
      <c r="B16" s="25">
        <v>331.41</v>
      </c>
      <c r="C16" s="20" t="s">
        <v>19</v>
      </c>
      <c r="D16" s="46">
        <v>1188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5">SUM(D16:M16)</f>
        <v>1188</v>
      </c>
      <c r="O16" s="47">
        <f t="shared" si="2"/>
        <v>0.26511939299263559</v>
      </c>
      <c r="P16" s="9"/>
    </row>
    <row r="17" spans="1:119">
      <c r="A17" s="12"/>
      <c r="B17" s="25">
        <v>334.1</v>
      </c>
      <c r="C17" s="20" t="s">
        <v>18</v>
      </c>
      <c r="D17" s="46">
        <v>1000</v>
      </c>
      <c r="E17" s="46">
        <v>365516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366516</v>
      </c>
      <c r="O17" s="47">
        <f t="shared" si="2"/>
        <v>81.793349698727965</v>
      </c>
      <c r="P17" s="9"/>
    </row>
    <row r="18" spans="1:119">
      <c r="A18" s="12"/>
      <c r="B18" s="25">
        <v>335.12</v>
      </c>
      <c r="C18" s="20" t="s">
        <v>20</v>
      </c>
      <c r="D18" s="46">
        <v>173937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173937</v>
      </c>
      <c r="O18" s="47">
        <f t="shared" si="2"/>
        <v>38.816558803838426</v>
      </c>
      <c r="P18" s="9"/>
    </row>
    <row r="19" spans="1:119">
      <c r="A19" s="12"/>
      <c r="B19" s="25">
        <v>335.15</v>
      </c>
      <c r="C19" s="20" t="s">
        <v>21</v>
      </c>
      <c r="D19" s="46">
        <v>2219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2219</v>
      </c>
      <c r="O19" s="47">
        <f t="shared" si="2"/>
        <v>0.49520196384735549</v>
      </c>
      <c r="P19" s="9"/>
    </row>
    <row r="20" spans="1:119">
      <c r="A20" s="12"/>
      <c r="B20" s="25">
        <v>335.18</v>
      </c>
      <c r="C20" s="20" t="s">
        <v>22</v>
      </c>
      <c r="D20" s="46">
        <v>220475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220475</v>
      </c>
      <c r="O20" s="47">
        <f t="shared" si="2"/>
        <v>49.202187011827718</v>
      </c>
      <c r="P20" s="9"/>
    </row>
    <row r="21" spans="1:119">
      <c r="A21" s="12"/>
      <c r="B21" s="25">
        <v>335.9</v>
      </c>
      <c r="C21" s="20" t="s">
        <v>23</v>
      </c>
      <c r="D21" s="46">
        <v>3405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3405</v>
      </c>
      <c r="O21" s="47">
        <f t="shared" si="2"/>
        <v>0.75987502789555905</v>
      </c>
      <c r="P21" s="9"/>
    </row>
    <row r="22" spans="1:119">
      <c r="A22" s="12"/>
      <c r="B22" s="25">
        <v>338</v>
      </c>
      <c r="C22" s="20" t="s">
        <v>24</v>
      </c>
      <c r="D22" s="46">
        <v>58394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6">SUM(D22:M22)</f>
        <v>58394</v>
      </c>
      <c r="O22" s="47">
        <f t="shared" si="2"/>
        <v>13.03146619058246</v>
      </c>
      <c r="P22" s="9"/>
    </row>
    <row r="23" spans="1:119" ht="15.75">
      <c r="A23" s="29" t="s">
        <v>29</v>
      </c>
      <c r="B23" s="30"/>
      <c r="C23" s="31"/>
      <c r="D23" s="32">
        <f t="shared" ref="D23:M23" si="7">SUM(D24:D24)</f>
        <v>34788</v>
      </c>
      <c r="E23" s="32">
        <f t="shared" si="7"/>
        <v>0</v>
      </c>
      <c r="F23" s="32">
        <f t="shared" si="7"/>
        <v>0</v>
      </c>
      <c r="G23" s="32">
        <f t="shared" si="7"/>
        <v>0</v>
      </c>
      <c r="H23" s="32">
        <f t="shared" si="7"/>
        <v>0</v>
      </c>
      <c r="I23" s="32">
        <f t="shared" si="7"/>
        <v>0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6"/>
        <v>34788</v>
      </c>
      <c r="O23" s="45">
        <f t="shared" si="2"/>
        <v>7.7634456594510155</v>
      </c>
      <c r="P23" s="10"/>
    </row>
    <row r="24" spans="1:119">
      <c r="A24" s="13"/>
      <c r="B24" s="39">
        <v>351.1</v>
      </c>
      <c r="C24" s="21" t="s">
        <v>32</v>
      </c>
      <c r="D24" s="46">
        <v>34788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34788</v>
      </c>
      <c r="O24" s="47">
        <f t="shared" si="2"/>
        <v>7.7634456594510155</v>
      </c>
      <c r="P24" s="9"/>
    </row>
    <row r="25" spans="1:119" ht="15.75">
      <c r="A25" s="29" t="s">
        <v>3</v>
      </c>
      <c r="B25" s="30"/>
      <c r="C25" s="31"/>
      <c r="D25" s="32">
        <f t="shared" ref="D25:M25" si="8">SUM(D26:D28)</f>
        <v>60040</v>
      </c>
      <c r="E25" s="32">
        <f t="shared" si="8"/>
        <v>0</v>
      </c>
      <c r="F25" s="32">
        <f t="shared" si="8"/>
        <v>0</v>
      </c>
      <c r="G25" s="32">
        <f t="shared" si="8"/>
        <v>0</v>
      </c>
      <c r="H25" s="32">
        <f t="shared" si="8"/>
        <v>0</v>
      </c>
      <c r="I25" s="32">
        <f t="shared" si="8"/>
        <v>0</v>
      </c>
      <c r="J25" s="32">
        <f t="shared" si="8"/>
        <v>0</v>
      </c>
      <c r="K25" s="32">
        <f t="shared" si="8"/>
        <v>0</v>
      </c>
      <c r="L25" s="32">
        <f t="shared" si="8"/>
        <v>0</v>
      </c>
      <c r="M25" s="32">
        <f t="shared" si="8"/>
        <v>0</v>
      </c>
      <c r="N25" s="32">
        <f t="shared" si="6"/>
        <v>60040</v>
      </c>
      <c r="O25" s="45">
        <f t="shared" si="2"/>
        <v>13.398794911850034</v>
      </c>
      <c r="P25" s="10"/>
    </row>
    <row r="26" spans="1:119">
      <c r="A26" s="12"/>
      <c r="B26" s="25">
        <v>361.1</v>
      </c>
      <c r="C26" s="20" t="s">
        <v>33</v>
      </c>
      <c r="D26" s="46">
        <v>50886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50886</v>
      </c>
      <c r="O26" s="47">
        <f t="shared" si="2"/>
        <v>11.355947333184558</v>
      </c>
      <c r="P26" s="9"/>
    </row>
    <row r="27" spans="1:119">
      <c r="A27" s="12"/>
      <c r="B27" s="25">
        <v>362</v>
      </c>
      <c r="C27" s="20" t="s">
        <v>34</v>
      </c>
      <c r="D27" s="46">
        <v>1455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1455</v>
      </c>
      <c r="O27" s="47">
        <f t="shared" si="2"/>
        <v>0.32470430707431375</v>
      </c>
      <c r="P27" s="9"/>
    </row>
    <row r="28" spans="1:119" ht="15.75" thickBot="1">
      <c r="A28" s="12"/>
      <c r="B28" s="25">
        <v>369.9</v>
      </c>
      <c r="C28" s="20" t="s">
        <v>35</v>
      </c>
      <c r="D28" s="46">
        <v>7699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7699</v>
      </c>
      <c r="O28" s="47">
        <f t="shared" si="2"/>
        <v>1.7181432715911626</v>
      </c>
      <c r="P28" s="9"/>
    </row>
    <row r="29" spans="1:119" ht="16.5" thickBot="1">
      <c r="A29" s="14" t="s">
        <v>30</v>
      </c>
      <c r="B29" s="23"/>
      <c r="C29" s="22"/>
      <c r="D29" s="15">
        <f>SUM(D5,D9,D15,D23,D25)</f>
        <v>1894159</v>
      </c>
      <c r="E29" s="15">
        <f t="shared" ref="E29:M29" si="9">SUM(E5,E9,E15,E23,E25)</f>
        <v>751301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0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6"/>
        <v>2645460</v>
      </c>
      <c r="O29" s="38">
        <f t="shared" si="2"/>
        <v>590.37268466860075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48" t="s">
        <v>42</v>
      </c>
      <c r="M31" s="48"/>
      <c r="N31" s="48"/>
      <c r="O31" s="43">
        <v>4481</v>
      </c>
    </row>
    <row r="32" spans="1:119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</row>
    <row r="33" spans="1:15" ht="15.75" thickBot="1">
      <c r="A33" s="52" t="s">
        <v>47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</row>
  </sheetData>
  <mergeCells count="10">
    <mergeCell ref="A33:O33"/>
    <mergeCell ref="A32:O32"/>
    <mergeCell ref="L31:N3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744644</v>
      </c>
      <c r="E5" s="27">
        <f t="shared" si="0"/>
        <v>417760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1162404</v>
      </c>
      <c r="O5" s="33">
        <f t="shared" ref="O5:O31" si="2">(N5/O$33)</f>
        <v>258.77203918076583</v>
      </c>
      <c r="P5" s="6"/>
    </row>
    <row r="6" spans="1:133">
      <c r="A6" s="12"/>
      <c r="B6" s="25">
        <v>311</v>
      </c>
      <c r="C6" s="20" t="s">
        <v>2</v>
      </c>
      <c r="D6" s="46">
        <v>602920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602920</v>
      </c>
      <c r="O6" s="47">
        <f t="shared" si="2"/>
        <v>134.22083704363314</v>
      </c>
      <c r="P6" s="9"/>
    </row>
    <row r="7" spans="1:133">
      <c r="A7" s="12"/>
      <c r="B7" s="25">
        <v>312.60000000000002</v>
      </c>
      <c r="C7" s="20" t="s">
        <v>10</v>
      </c>
      <c r="D7" s="46">
        <v>0</v>
      </c>
      <c r="E7" s="46">
        <v>417760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417760</v>
      </c>
      <c r="O7" s="47">
        <f t="shared" si="2"/>
        <v>93.000890471950129</v>
      </c>
      <c r="P7" s="9"/>
    </row>
    <row r="8" spans="1:133">
      <c r="A8" s="12"/>
      <c r="B8" s="25">
        <v>314.10000000000002</v>
      </c>
      <c r="C8" s="20" t="s">
        <v>11</v>
      </c>
      <c r="D8" s="46">
        <v>141724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141724</v>
      </c>
      <c r="O8" s="47">
        <f t="shared" si="2"/>
        <v>31.550311665182548</v>
      </c>
      <c r="P8" s="9"/>
    </row>
    <row r="9" spans="1:133" ht="15.75">
      <c r="A9" s="29" t="s">
        <v>54</v>
      </c>
      <c r="B9" s="30"/>
      <c r="C9" s="31"/>
      <c r="D9" s="32">
        <f t="shared" ref="D9:M9" si="3">SUM(D10:D14)</f>
        <v>544885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544885</v>
      </c>
      <c r="O9" s="45">
        <f t="shared" si="2"/>
        <v>121.30120213713268</v>
      </c>
      <c r="P9" s="10"/>
    </row>
    <row r="10" spans="1:133">
      <c r="A10" s="12"/>
      <c r="B10" s="25">
        <v>322</v>
      </c>
      <c r="C10" s="20" t="s">
        <v>0</v>
      </c>
      <c r="D10" s="46">
        <v>35920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35920</v>
      </c>
      <c r="O10" s="47">
        <f t="shared" si="2"/>
        <v>7.9964381121994661</v>
      </c>
      <c r="P10" s="9"/>
    </row>
    <row r="11" spans="1:133">
      <c r="A11" s="12"/>
      <c r="B11" s="25">
        <v>323.10000000000002</v>
      </c>
      <c r="C11" s="20" t="s">
        <v>13</v>
      </c>
      <c r="D11" s="46">
        <v>272912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272912</v>
      </c>
      <c r="O11" s="47">
        <f t="shared" si="2"/>
        <v>60.755120213713269</v>
      </c>
      <c r="P11" s="9"/>
    </row>
    <row r="12" spans="1:133">
      <c r="A12" s="12"/>
      <c r="B12" s="25">
        <v>323.39999999999998</v>
      </c>
      <c r="C12" s="20" t="s">
        <v>14</v>
      </c>
      <c r="D12" s="46">
        <v>3718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3718</v>
      </c>
      <c r="O12" s="47">
        <f t="shared" si="2"/>
        <v>0.82769367764915402</v>
      </c>
      <c r="P12" s="9"/>
    </row>
    <row r="13" spans="1:133">
      <c r="A13" s="12"/>
      <c r="B13" s="25">
        <v>323.60000000000002</v>
      </c>
      <c r="C13" s="20" t="s">
        <v>15</v>
      </c>
      <c r="D13" s="46">
        <v>157493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157493</v>
      </c>
      <c r="O13" s="47">
        <f t="shared" si="2"/>
        <v>35.060774710596618</v>
      </c>
      <c r="P13" s="9"/>
    </row>
    <row r="14" spans="1:133">
      <c r="A14" s="12"/>
      <c r="B14" s="25">
        <v>329</v>
      </c>
      <c r="C14" s="20" t="s">
        <v>55</v>
      </c>
      <c r="D14" s="46">
        <v>74842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74842</v>
      </c>
      <c r="O14" s="47">
        <f t="shared" si="2"/>
        <v>16.661175422974175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SUM(D16:D21)</f>
        <v>483201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483201</v>
      </c>
      <c r="O15" s="45">
        <f t="shared" si="2"/>
        <v>107.56923419412288</v>
      </c>
      <c r="P15" s="10"/>
    </row>
    <row r="16" spans="1:133">
      <c r="A16" s="12"/>
      <c r="B16" s="25">
        <v>335.12</v>
      </c>
      <c r="C16" s="20" t="s">
        <v>20</v>
      </c>
      <c r="D16" s="46">
        <v>175979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175979</v>
      </c>
      <c r="O16" s="47">
        <f t="shared" si="2"/>
        <v>39.176090828138911</v>
      </c>
      <c r="P16" s="9"/>
    </row>
    <row r="17" spans="1:119">
      <c r="A17" s="12"/>
      <c r="B17" s="25">
        <v>335.15</v>
      </c>
      <c r="C17" s="20" t="s">
        <v>21</v>
      </c>
      <c r="D17" s="46">
        <v>2452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2452</v>
      </c>
      <c r="O17" s="47">
        <f t="shared" si="2"/>
        <v>0.54585930543187888</v>
      </c>
      <c r="P17" s="9"/>
    </row>
    <row r="18" spans="1:119">
      <c r="A18" s="12"/>
      <c r="B18" s="25">
        <v>335.18</v>
      </c>
      <c r="C18" s="20" t="s">
        <v>22</v>
      </c>
      <c r="D18" s="46">
        <v>240549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240549</v>
      </c>
      <c r="O18" s="47">
        <f t="shared" si="2"/>
        <v>53.55053428317008</v>
      </c>
      <c r="P18" s="9"/>
    </row>
    <row r="19" spans="1:119">
      <c r="A19" s="12"/>
      <c r="B19" s="25">
        <v>335.41</v>
      </c>
      <c r="C19" s="20" t="s">
        <v>56</v>
      </c>
      <c r="D19" s="46">
        <v>1697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1697</v>
      </c>
      <c r="O19" s="47">
        <f t="shared" si="2"/>
        <v>0.37778272484416742</v>
      </c>
      <c r="P19" s="9"/>
    </row>
    <row r="20" spans="1:119">
      <c r="A20" s="12"/>
      <c r="B20" s="25">
        <v>335.9</v>
      </c>
      <c r="C20" s="20" t="s">
        <v>23</v>
      </c>
      <c r="D20" s="46">
        <v>3393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3393</v>
      </c>
      <c r="O20" s="47">
        <f t="shared" si="2"/>
        <v>0.75534283170080141</v>
      </c>
      <c r="P20" s="9"/>
    </row>
    <row r="21" spans="1:119">
      <c r="A21" s="12"/>
      <c r="B21" s="25">
        <v>338</v>
      </c>
      <c r="C21" s="20" t="s">
        <v>24</v>
      </c>
      <c r="D21" s="46">
        <v>59131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59131</v>
      </c>
      <c r="O21" s="47">
        <f t="shared" si="2"/>
        <v>13.163624220837043</v>
      </c>
      <c r="P21" s="9"/>
    </row>
    <row r="22" spans="1:119" ht="15.75">
      <c r="A22" s="29" t="s">
        <v>57</v>
      </c>
      <c r="B22" s="30"/>
      <c r="C22" s="31"/>
      <c r="D22" s="32">
        <f t="shared" ref="D22:M22" si="5">SUM(D23:D23)</f>
        <v>54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54</v>
      </c>
      <c r="O22" s="45">
        <f t="shared" si="2"/>
        <v>1.2021371326803205E-2</v>
      </c>
      <c r="P22" s="10"/>
    </row>
    <row r="23" spans="1:119">
      <c r="A23" s="12"/>
      <c r="B23" s="25">
        <v>347.1</v>
      </c>
      <c r="C23" s="20" t="s">
        <v>58</v>
      </c>
      <c r="D23" s="46">
        <v>54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54</v>
      </c>
      <c r="O23" s="47">
        <f t="shared" si="2"/>
        <v>1.2021371326803205E-2</v>
      </c>
      <c r="P23" s="9"/>
    </row>
    <row r="24" spans="1:119" ht="15.75">
      <c r="A24" s="29" t="s">
        <v>29</v>
      </c>
      <c r="B24" s="30"/>
      <c r="C24" s="31"/>
      <c r="D24" s="32">
        <f t="shared" ref="D24:M24" si="6">SUM(D25:D25)</f>
        <v>49965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49965</v>
      </c>
      <c r="O24" s="45">
        <f t="shared" si="2"/>
        <v>11.123107747105966</v>
      </c>
      <c r="P24" s="10"/>
    </row>
    <row r="25" spans="1:119">
      <c r="A25" s="13"/>
      <c r="B25" s="39">
        <v>351.1</v>
      </c>
      <c r="C25" s="21" t="s">
        <v>32</v>
      </c>
      <c r="D25" s="46">
        <v>49965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49965</v>
      </c>
      <c r="O25" s="47">
        <f t="shared" si="2"/>
        <v>11.123107747105966</v>
      </c>
      <c r="P25" s="9"/>
    </row>
    <row r="26" spans="1:119" ht="15.75">
      <c r="A26" s="29" t="s">
        <v>3</v>
      </c>
      <c r="B26" s="30"/>
      <c r="C26" s="31"/>
      <c r="D26" s="32">
        <f t="shared" ref="D26:M26" si="7">SUM(D27:D30)</f>
        <v>144842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144842</v>
      </c>
      <c r="O26" s="45">
        <f t="shared" si="2"/>
        <v>32.244434550311666</v>
      </c>
      <c r="P26" s="10"/>
    </row>
    <row r="27" spans="1:119">
      <c r="A27" s="12"/>
      <c r="B27" s="25">
        <v>361.1</v>
      </c>
      <c r="C27" s="20" t="s">
        <v>33</v>
      </c>
      <c r="D27" s="46">
        <v>124267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124267</v>
      </c>
      <c r="O27" s="47">
        <f t="shared" si="2"/>
        <v>27.664069456812111</v>
      </c>
      <c r="P27" s="9"/>
    </row>
    <row r="28" spans="1:119">
      <c r="A28" s="12"/>
      <c r="B28" s="25">
        <v>362</v>
      </c>
      <c r="C28" s="20" t="s">
        <v>34</v>
      </c>
      <c r="D28" s="46">
        <v>1435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1435</v>
      </c>
      <c r="O28" s="47">
        <f t="shared" si="2"/>
        <v>0.31945681211041854</v>
      </c>
      <c r="P28" s="9"/>
    </row>
    <row r="29" spans="1:119">
      <c r="A29" s="12"/>
      <c r="B29" s="25">
        <v>364</v>
      </c>
      <c r="C29" s="20" t="s">
        <v>59</v>
      </c>
      <c r="D29" s="46">
        <v>12356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12356</v>
      </c>
      <c r="O29" s="47">
        <f t="shared" si="2"/>
        <v>2.7506678539626002</v>
      </c>
      <c r="P29" s="9"/>
    </row>
    <row r="30" spans="1:119" ht="15.75" thickBot="1">
      <c r="A30" s="12"/>
      <c r="B30" s="25">
        <v>369.9</v>
      </c>
      <c r="C30" s="20" t="s">
        <v>35</v>
      </c>
      <c r="D30" s="46">
        <v>6784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6784</v>
      </c>
      <c r="O30" s="47">
        <f t="shared" si="2"/>
        <v>1.510240427426536</v>
      </c>
      <c r="P30" s="9"/>
    </row>
    <row r="31" spans="1:119" ht="16.5" thickBot="1">
      <c r="A31" s="14" t="s">
        <v>30</v>
      </c>
      <c r="B31" s="23"/>
      <c r="C31" s="22"/>
      <c r="D31" s="15">
        <f>SUM(D5,D9,D15,D22,D24,D26)</f>
        <v>1967591</v>
      </c>
      <c r="E31" s="15">
        <f t="shared" ref="E31:M31" si="8">SUM(E5,E9,E15,E22,E24,E26)</f>
        <v>417760</v>
      </c>
      <c r="F31" s="15">
        <f t="shared" si="8"/>
        <v>0</v>
      </c>
      <c r="G31" s="15">
        <f t="shared" si="8"/>
        <v>0</v>
      </c>
      <c r="H31" s="15">
        <f t="shared" si="8"/>
        <v>0</v>
      </c>
      <c r="I31" s="15">
        <f t="shared" si="8"/>
        <v>0</v>
      </c>
      <c r="J31" s="15">
        <f t="shared" si="8"/>
        <v>0</v>
      </c>
      <c r="K31" s="15">
        <f t="shared" si="8"/>
        <v>0</v>
      </c>
      <c r="L31" s="15">
        <f t="shared" si="8"/>
        <v>0</v>
      </c>
      <c r="M31" s="15">
        <f t="shared" si="8"/>
        <v>0</v>
      </c>
      <c r="N31" s="15">
        <f t="shared" si="1"/>
        <v>2385351</v>
      </c>
      <c r="O31" s="38">
        <f t="shared" si="2"/>
        <v>531.02203918076577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48" t="s">
        <v>60</v>
      </c>
      <c r="M33" s="48"/>
      <c r="N33" s="48"/>
      <c r="O33" s="43">
        <v>4492</v>
      </c>
    </row>
    <row r="34" spans="1:1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1"/>
    </row>
    <row r="35" spans="1:15" ht="15.75" customHeight="1" thickBot="1">
      <c r="A35" s="52" t="s">
        <v>47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4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8"/>
      <c r="M3" s="69"/>
      <c r="N3" s="36"/>
      <c r="O3" s="37"/>
      <c r="P3" s="70" t="s">
        <v>91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92</v>
      </c>
      <c r="N4" s="35" t="s">
        <v>9</v>
      </c>
      <c r="O4" s="35" t="s">
        <v>93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94</v>
      </c>
      <c r="B5" s="26"/>
      <c r="C5" s="26"/>
      <c r="D5" s="27">
        <f t="shared" ref="D5:N5" si="0">SUM(D6:D9)</f>
        <v>1584401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29" si="1">SUM(D5:N5)</f>
        <v>1584401</v>
      </c>
      <c r="P5" s="33">
        <f t="shared" ref="P5:P29" si="2">(O5/P$31)</f>
        <v>314.73996821613031</v>
      </c>
      <c r="Q5" s="6"/>
    </row>
    <row r="6" spans="1:134">
      <c r="A6" s="12"/>
      <c r="B6" s="25">
        <v>311</v>
      </c>
      <c r="C6" s="20" t="s">
        <v>2</v>
      </c>
      <c r="D6" s="46">
        <v>1044665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1044665</v>
      </c>
      <c r="P6" s="47">
        <f t="shared" si="2"/>
        <v>207.52185141040923</v>
      </c>
      <c r="Q6" s="9"/>
    </row>
    <row r="7" spans="1:134">
      <c r="A7" s="12"/>
      <c r="B7" s="25">
        <v>314.10000000000002</v>
      </c>
      <c r="C7" s="20" t="s">
        <v>11</v>
      </c>
      <c r="D7" s="46">
        <v>369122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369122</v>
      </c>
      <c r="P7" s="47">
        <f t="shared" si="2"/>
        <v>73.325784664282878</v>
      </c>
      <c r="Q7" s="9"/>
    </row>
    <row r="8" spans="1:134">
      <c r="A8" s="12"/>
      <c r="B8" s="25">
        <v>314.3</v>
      </c>
      <c r="C8" s="20" t="s">
        <v>62</v>
      </c>
      <c r="D8" s="46">
        <v>82883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82883</v>
      </c>
      <c r="P8" s="47">
        <f t="shared" si="2"/>
        <v>16.464640444974176</v>
      </c>
      <c r="Q8" s="9"/>
    </row>
    <row r="9" spans="1:134">
      <c r="A9" s="12"/>
      <c r="B9" s="25">
        <v>315.10000000000002</v>
      </c>
      <c r="C9" s="20" t="s">
        <v>95</v>
      </c>
      <c r="D9" s="46">
        <v>87731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87731</v>
      </c>
      <c r="P9" s="47">
        <f t="shared" si="2"/>
        <v>17.427691696464045</v>
      </c>
      <c r="Q9" s="9"/>
    </row>
    <row r="10" spans="1:134" ht="15.75">
      <c r="A10" s="29" t="s">
        <v>12</v>
      </c>
      <c r="B10" s="30"/>
      <c r="C10" s="31"/>
      <c r="D10" s="32">
        <f t="shared" ref="D10:N10" si="3">SUM(D11:D14)</f>
        <v>406099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 t="shared" si="1"/>
        <v>406099</v>
      </c>
      <c r="P10" s="45">
        <f t="shared" si="2"/>
        <v>80.671235597934043</v>
      </c>
      <c r="Q10" s="10"/>
    </row>
    <row r="11" spans="1:134">
      <c r="A11" s="12"/>
      <c r="B11" s="25">
        <v>322</v>
      </c>
      <c r="C11" s="20" t="s">
        <v>96</v>
      </c>
      <c r="D11" s="46">
        <v>46047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46047</v>
      </c>
      <c r="P11" s="47">
        <f t="shared" si="2"/>
        <v>9.1471990464839088</v>
      </c>
      <c r="Q11" s="9"/>
    </row>
    <row r="12" spans="1:134">
      <c r="A12" s="12"/>
      <c r="B12" s="25">
        <v>323.10000000000002</v>
      </c>
      <c r="C12" s="20" t="s">
        <v>13</v>
      </c>
      <c r="D12" s="46">
        <v>298078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298078</v>
      </c>
      <c r="P12" s="47">
        <f t="shared" si="2"/>
        <v>59.212951926897098</v>
      </c>
      <c r="Q12" s="9"/>
    </row>
    <row r="13" spans="1:134">
      <c r="A13" s="12"/>
      <c r="B13" s="25">
        <v>323.39999999999998</v>
      </c>
      <c r="C13" s="20" t="s">
        <v>14</v>
      </c>
      <c r="D13" s="46">
        <v>3936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3936</v>
      </c>
      <c r="P13" s="47">
        <f t="shared" si="2"/>
        <v>0.7818831942789034</v>
      </c>
      <c r="Q13" s="9"/>
    </row>
    <row r="14" spans="1:134">
      <c r="A14" s="12"/>
      <c r="B14" s="25">
        <v>329.5</v>
      </c>
      <c r="C14" s="20" t="s">
        <v>97</v>
      </c>
      <c r="D14" s="46">
        <v>58038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58038</v>
      </c>
      <c r="P14" s="47">
        <f t="shared" si="2"/>
        <v>11.529201430274135</v>
      </c>
      <c r="Q14" s="9"/>
    </row>
    <row r="15" spans="1:134" ht="15.75">
      <c r="A15" s="29" t="s">
        <v>98</v>
      </c>
      <c r="B15" s="30"/>
      <c r="C15" s="31"/>
      <c r="D15" s="32">
        <f t="shared" ref="D15:N15" si="4">SUM(D16:D21)</f>
        <v>692389</v>
      </c>
      <c r="E15" s="32">
        <f t="shared" si="4"/>
        <v>0</v>
      </c>
      <c r="F15" s="32">
        <f t="shared" si="4"/>
        <v>0</v>
      </c>
      <c r="G15" s="32">
        <f t="shared" si="4"/>
        <v>1220800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44">
        <f t="shared" si="1"/>
        <v>1913189</v>
      </c>
      <c r="P15" s="45">
        <f t="shared" si="2"/>
        <v>380.0534366309098</v>
      </c>
      <c r="Q15" s="10"/>
    </row>
    <row r="16" spans="1:134">
      <c r="A16" s="12"/>
      <c r="B16" s="25">
        <v>331.35</v>
      </c>
      <c r="C16" s="20" t="s">
        <v>88</v>
      </c>
      <c r="D16" s="46">
        <v>0</v>
      </c>
      <c r="E16" s="46">
        <v>0</v>
      </c>
      <c r="F16" s="46">
        <v>0</v>
      </c>
      <c r="G16" s="46">
        <v>22500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22500</v>
      </c>
      <c r="P16" s="47">
        <f t="shared" si="2"/>
        <v>4.4696066746126339</v>
      </c>
      <c r="Q16" s="9"/>
    </row>
    <row r="17" spans="1:120">
      <c r="A17" s="12"/>
      <c r="B17" s="25">
        <v>335.125</v>
      </c>
      <c r="C17" s="20" t="s">
        <v>99</v>
      </c>
      <c r="D17" s="46">
        <v>252687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252687</v>
      </c>
      <c r="P17" s="47">
        <f t="shared" si="2"/>
        <v>50.196066746126341</v>
      </c>
      <c r="Q17" s="9"/>
    </row>
    <row r="18" spans="1:120">
      <c r="A18" s="12"/>
      <c r="B18" s="25">
        <v>335.15</v>
      </c>
      <c r="C18" s="20" t="s">
        <v>66</v>
      </c>
      <c r="D18" s="46">
        <v>2428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2428</v>
      </c>
      <c r="P18" s="47">
        <f t="shared" si="2"/>
        <v>0.48232022248708778</v>
      </c>
      <c r="Q18" s="9"/>
    </row>
    <row r="19" spans="1:120">
      <c r="A19" s="12"/>
      <c r="B19" s="25">
        <v>335.18</v>
      </c>
      <c r="C19" s="20" t="s">
        <v>100</v>
      </c>
      <c r="D19" s="46">
        <v>365916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365916</v>
      </c>
      <c r="P19" s="47">
        <f t="shared" si="2"/>
        <v>72.688915375446967</v>
      </c>
      <c r="Q19" s="9"/>
    </row>
    <row r="20" spans="1:120">
      <c r="A20" s="12"/>
      <c r="B20" s="25">
        <v>335.19</v>
      </c>
      <c r="C20" s="20" t="s">
        <v>89</v>
      </c>
      <c r="D20" s="46">
        <v>0</v>
      </c>
      <c r="E20" s="46">
        <v>0</v>
      </c>
      <c r="F20" s="46">
        <v>0</v>
      </c>
      <c r="G20" s="46">
        <v>630462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630462</v>
      </c>
      <c r="P20" s="47">
        <f t="shared" si="2"/>
        <v>125.24076281287246</v>
      </c>
      <c r="Q20" s="9"/>
    </row>
    <row r="21" spans="1:120">
      <c r="A21" s="12"/>
      <c r="B21" s="25">
        <v>338</v>
      </c>
      <c r="C21" s="20" t="s">
        <v>24</v>
      </c>
      <c r="D21" s="46">
        <v>71358</v>
      </c>
      <c r="E21" s="46">
        <v>0</v>
      </c>
      <c r="F21" s="46">
        <v>0</v>
      </c>
      <c r="G21" s="46">
        <v>567838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639196</v>
      </c>
      <c r="P21" s="47">
        <f t="shared" si="2"/>
        <v>126.97576479936433</v>
      </c>
      <c r="Q21" s="9"/>
    </row>
    <row r="22" spans="1:120" ht="15.75">
      <c r="A22" s="29" t="s">
        <v>29</v>
      </c>
      <c r="B22" s="30"/>
      <c r="C22" s="31"/>
      <c r="D22" s="32">
        <f t="shared" ref="D22:N22" si="5">SUM(D23:D24)</f>
        <v>8085</v>
      </c>
      <c r="E22" s="32">
        <f t="shared" si="5"/>
        <v>4702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32">
        <f t="shared" si="1"/>
        <v>12787</v>
      </c>
      <c r="P22" s="45">
        <f t="shared" si="2"/>
        <v>2.5401271354787447</v>
      </c>
      <c r="Q22" s="10"/>
    </row>
    <row r="23" spans="1:120">
      <c r="A23" s="13"/>
      <c r="B23" s="39">
        <v>351.1</v>
      </c>
      <c r="C23" s="21" t="s">
        <v>32</v>
      </c>
      <c r="D23" s="46">
        <v>8085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8085</v>
      </c>
      <c r="P23" s="47">
        <f t="shared" si="2"/>
        <v>1.6060786650774732</v>
      </c>
      <c r="Q23" s="9"/>
    </row>
    <row r="24" spans="1:120">
      <c r="A24" s="13"/>
      <c r="B24" s="39">
        <v>351.5</v>
      </c>
      <c r="C24" s="21" t="s">
        <v>68</v>
      </c>
      <c r="D24" s="46">
        <v>0</v>
      </c>
      <c r="E24" s="46">
        <v>4702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4702</v>
      </c>
      <c r="P24" s="47">
        <f t="shared" si="2"/>
        <v>0.93404847040127137</v>
      </c>
      <c r="Q24" s="9"/>
    </row>
    <row r="25" spans="1:120" ht="15.75">
      <c r="A25" s="29" t="s">
        <v>3</v>
      </c>
      <c r="B25" s="30"/>
      <c r="C25" s="31"/>
      <c r="D25" s="32">
        <f t="shared" ref="D25:N25" si="6">SUM(D26:D28)</f>
        <v>55026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6"/>
        <v>0</v>
      </c>
      <c r="O25" s="32">
        <f t="shared" si="1"/>
        <v>55026</v>
      </c>
      <c r="P25" s="45">
        <f t="shared" si="2"/>
        <v>10.930870083432659</v>
      </c>
      <c r="Q25" s="10"/>
    </row>
    <row r="26" spans="1:120">
      <c r="A26" s="12"/>
      <c r="B26" s="25">
        <v>361.1</v>
      </c>
      <c r="C26" s="20" t="s">
        <v>33</v>
      </c>
      <c r="D26" s="46">
        <v>2141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2141</v>
      </c>
      <c r="P26" s="47">
        <f t="shared" si="2"/>
        <v>0.42530790623758441</v>
      </c>
      <c r="Q26" s="9"/>
    </row>
    <row r="27" spans="1:120">
      <c r="A27" s="12"/>
      <c r="B27" s="25">
        <v>362</v>
      </c>
      <c r="C27" s="20" t="s">
        <v>34</v>
      </c>
      <c r="D27" s="46">
        <v>2571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2571</v>
      </c>
      <c r="P27" s="47">
        <f t="shared" si="2"/>
        <v>0.51072705601907031</v>
      </c>
      <c r="Q27" s="9"/>
    </row>
    <row r="28" spans="1:120" ht="15.75" thickBot="1">
      <c r="A28" s="12"/>
      <c r="B28" s="25">
        <v>369.9</v>
      </c>
      <c r="C28" s="20" t="s">
        <v>35</v>
      </c>
      <c r="D28" s="46">
        <v>50314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50314</v>
      </c>
      <c r="P28" s="47">
        <f t="shared" si="2"/>
        <v>9.9948351211760027</v>
      </c>
      <c r="Q28" s="9"/>
    </row>
    <row r="29" spans="1:120" ht="16.5" thickBot="1">
      <c r="A29" s="14" t="s">
        <v>30</v>
      </c>
      <c r="B29" s="23"/>
      <c r="C29" s="22"/>
      <c r="D29" s="15">
        <f>SUM(D5,D10,D15,D22,D25)</f>
        <v>2746000</v>
      </c>
      <c r="E29" s="15">
        <f t="shared" ref="E29:N29" si="7">SUM(E5,E10,E15,E22,E25)</f>
        <v>4702</v>
      </c>
      <c r="F29" s="15">
        <f t="shared" si="7"/>
        <v>0</v>
      </c>
      <c r="G29" s="15">
        <f t="shared" si="7"/>
        <v>1220800</v>
      </c>
      <c r="H29" s="15">
        <f t="shared" si="7"/>
        <v>0</v>
      </c>
      <c r="I29" s="15">
        <f t="shared" si="7"/>
        <v>0</v>
      </c>
      <c r="J29" s="15">
        <f t="shared" si="7"/>
        <v>0</v>
      </c>
      <c r="K29" s="15">
        <f t="shared" si="7"/>
        <v>0</v>
      </c>
      <c r="L29" s="15">
        <f t="shared" si="7"/>
        <v>0</v>
      </c>
      <c r="M29" s="15">
        <f t="shared" si="7"/>
        <v>0</v>
      </c>
      <c r="N29" s="15">
        <f t="shared" si="7"/>
        <v>0</v>
      </c>
      <c r="O29" s="15">
        <f t="shared" si="1"/>
        <v>3971502</v>
      </c>
      <c r="P29" s="38">
        <f t="shared" si="2"/>
        <v>788.93563766388559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9"/>
    </row>
    <row r="31" spans="1:120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8" t="s">
        <v>90</v>
      </c>
      <c r="N31" s="48"/>
      <c r="O31" s="48"/>
      <c r="P31" s="43">
        <v>5034</v>
      </c>
    </row>
    <row r="32" spans="1:120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1"/>
    </row>
    <row r="33" spans="1:16" ht="15.75" customHeight="1" thickBot="1">
      <c r="A33" s="52" t="s">
        <v>47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4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1537098</v>
      </c>
      <c r="E5" s="27">
        <f t="shared" si="0"/>
        <v>0</v>
      </c>
      <c r="F5" s="27">
        <f t="shared" si="0"/>
        <v>0</v>
      </c>
      <c r="G5" s="27">
        <f t="shared" si="0"/>
        <v>521049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2058147</v>
      </c>
      <c r="O5" s="33">
        <f t="shared" ref="O5:O28" si="2">(N5/O$30)</f>
        <v>400.02857142857141</v>
      </c>
      <c r="P5" s="6"/>
    </row>
    <row r="6" spans="1:133">
      <c r="A6" s="12"/>
      <c r="B6" s="25">
        <v>311</v>
      </c>
      <c r="C6" s="20" t="s">
        <v>2</v>
      </c>
      <c r="D6" s="46">
        <v>987651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987651</v>
      </c>
      <c r="O6" s="47">
        <f t="shared" si="2"/>
        <v>191.96326530612245</v>
      </c>
      <c r="P6" s="9"/>
    </row>
    <row r="7" spans="1:133">
      <c r="A7" s="12"/>
      <c r="B7" s="25">
        <v>312.60000000000002</v>
      </c>
      <c r="C7" s="20" t="s">
        <v>10</v>
      </c>
      <c r="D7" s="46">
        <v>0</v>
      </c>
      <c r="E7" s="46">
        <v>0</v>
      </c>
      <c r="F7" s="46">
        <v>0</v>
      </c>
      <c r="G7" s="46">
        <v>521049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521049</v>
      </c>
      <c r="O7" s="47">
        <f t="shared" si="2"/>
        <v>101.27288629737609</v>
      </c>
      <c r="P7" s="9"/>
    </row>
    <row r="8" spans="1:133">
      <c r="A8" s="12"/>
      <c r="B8" s="25">
        <v>314.10000000000002</v>
      </c>
      <c r="C8" s="20" t="s">
        <v>11</v>
      </c>
      <c r="D8" s="46">
        <v>376211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376211</v>
      </c>
      <c r="O8" s="47">
        <f t="shared" si="2"/>
        <v>73.121671525753158</v>
      </c>
      <c r="P8" s="9"/>
    </row>
    <row r="9" spans="1:133">
      <c r="A9" s="12"/>
      <c r="B9" s="25">
        <v>314.3</v>
      </c>
      <c r="C9" s="20" t="s">
        <v>62</v>
      </c>
      <c r="D9" s="46">
        <v>84572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84572</v>
      </c>
      <c r="O9" s="47">
        <f t="shared" si="2"/>
        <v>16.4377065111759</v>
      </c>
      <c r="P9" s="9"/>
    </row>
    <row r="10" spans="1:133">
      <c r="A10" s="12"/>
      <c r="B10" s="25">
        <v>315</v>
      </c>
      <c r="C10" s="20" t="s">
        <v>63</v>
      </c>
      <c r="D10" s="46">
        <v>88664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88664</v>
      </c>
      <c r="O10" s="47">
        <f t="shared" si="2"/>
        <v>17.233041788143829</v>
      </c>
      <c r="P10" s="9"/>
    </row>
    <row r="11" spans="1:133" ht="15.75">
      <c r="A11" s="29" t="s">
        <v>12</v>
      </c>
      <c r="B11" s="30"/>
      <c r="C11" s="31"/>
      <c r="D11" s="32">
        <f t="shared" ref="D11:M11" si="3">SUM(D12:D15)</f>
        <v>440890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440890</v>
      </c>
      <c r="O11" s="45">
        <f t="shared" si="2"/>
        <v>85.692905733722057</v>
      </c>
      <c r="P11" s="10"/>
    </row>
    <row r="12" spans="1:133">
      <c r="A12" s="12"/>
      <c r="B12" s="25">
        <v>322</v>
      </c>
      <c r="C12" s="20" t="s">
        <v>0</v>
      </c>
      <c r="D12" s="46">
        <v>76072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76072</v>
      </c>
      <c r="O12" s="47">
        <f t="shared" si="2"/>
        <v>14.785617103984452</v>
      </c>
      <c r="P12" s="9"/>
    </row>
    <row r="13" spans="1:133">
      <c r="A13" s="12"/>
      <c r="B13" s="25">
        <v>323.3</v>
      </c>
      <c r="C13" s="20" t="s">
        <v>49</v>
      </c>
      <c r="D13" s="46">
        <v>285266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285266</v>
      </c>
      <c r="O13" s="47">
        <f t="shared" si="2"/>
        <v>55.44528668610301</v>
      </c>
      <c r="P13" s="9"/>
    </row>
    <row r="14" spans="1:133">
      <c r="A14" s="12"/>
      <c r="B14" s="25">
        <v>323.39999999999998</v>
      </c>
      <c r="C14" s="20" t="s">
        <v>14</v>
      </c>
      <c r="D14" s="46">
        <v>3630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3630</v>
      </c>
      <c r="O14" s="47">
        <f t="shared" si="2"/>
        <v>0.70553935860058314</v>
      </c>
      <c r="P14" s="9"/>
    </row>
    <row r="15" spans="1:133">
      <c r="A15" s="12"/>
      <c r="B15" s="25">
        <v>329</v>
      </c>
      <c r="C15" s="20" t="s">
        <v>16</v>
      </c>
      <c r="D15" s="46">
        <v>75922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75922</v>
      </c>
      <c r="O15" s="47">
        <f t="shared" si="2"/>
        <v>14.756462585034013</v>
      </c>
      <c r="P15" s="9"/>
    </row>
    <row r="16" spans="1:133" ht="15.75">
      <c r="A16" s="29" t="s">
        <v>17</v>
      </c>
      <c r="B16" s="30"/>
      <c r="C16" s="31"/>
      <c r="D16" s="32">
        <f t="shared" ref="D16:M16" si="4">SUM(D17:D20)</f>
        <v>606946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606946</v>
      </c>
      <c r="O16" s="45">
        <f t="shared" si="2"/>
        <v>117.96812439261419</v>
      </c>
      <c r="P16" s="10"/>
    </row>
    <row r="17" spans="1:119">
      <c r="A17" s="12"/>
      <c r="B17" s="25">
        <v>335.12</v>
      </c>
      <c r="C17" s="20" t="s">
        <v>65</v>
      </c>
      <c r="D17" s="46">
        <v>221365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221365</v>
      </c>
      <c r="O17" s="47">
        <f t="shared" si="2"/>
        <v>43.025267249757043</v>
      </c>
      <c r="P17" s="9"/>
    </row>
    <row r="18" spans="1:119">
      <c r="A18" s="12"/>
      <c r="B18" s="25">
        <v>335.15</v>
      </c>
      <c r="C18" s="20" t="s">
        <v>66</v>
      </c>
      <c r="D18" s="46">
        <v>2428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2428</v>
      </c>
      <c r="O18" s="47">
        <f t="shared" si="2"/>
        <v>0.47191448007774539</v>
      </c>
      <c r="P18" s="9"/>
    </row>
    <row r="19" spans="1:119">
      <c r="A19" s="12"/>
      <c r="B19" s="25">
        <v>335.18</v>
      </c>
      <c r="C19" s="20" t="s">
        <v>67</v>
      </c>
      <c r="D19" s="46">
        <v>318638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318638</v>
      </c>
      <c r="O19" s="47">
        <f t="shared" si="2"/>
        <v>61.931584062196308</v>
      </c>
      <c r="P19" s="9"/>
    </row>
    <row r="20" spans="1:119">
      <c r="A20" s="12"/>
      <c r="B20" s="25">
        <v>338</v>
      </c>
      <c r="C20" s="20" t="s">
        <v>24</v>
      </c>
      <c r="D20" s="46">
        <v>64515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64515</v>
      </c>
      <c r="O20" s="47">
        <f t="shared" si="2"/>
        <v>12.539358600583091</v>
      </c>
      <c r="P20" s="9"/>
    </row>
    <row r="21" spans="1:119" ht="15.75">
      <c r="A21" s="29" t="s">
        <v>29</v>
      </c>
      <c r="B21" s="30"/>
      <c r="C21" s="31"/>
      <c r="D21" s="32">
        <f t="shared" ref="D21:M21" si="5">SUM(D22:D23)</f>
        <v>6822</v>
      </c>
      <c r="E21" s="32">
        <f t="shared" si="5"/>
        <v>6032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12854</v>
      </c>
      <c r="O21" s="45">
        <f t="shared" si="2"/>
        <v>2.4983479105928086</v>
      </c>
      <c r="P21" s="10"/>
    </row>
    <row r="22" spans="1:119">
      <c r="A22" s="13"/>
      <c r="B22" s="39">
        <v>351.1</v>
      </c>
      <c r="C22" s="21" t="s">
        <v>32</v>
      </c>
      <c r="D22" s="46">
        <v>6822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6822</v>
      </c>
      <c r="O22" s="47">
        <f t="shared" si="2"/>
        <v>1.3259475218658892</v>
      </c>
      <c r="P22" s="9"/>
    </row>
    <row r="23" spans="1:119">
      <c r="A23" s="13"/>
      <c r="B23" s="39">
        <v>351.5</v>
      </c>
      <c r="C23" s="21" t="s">
        <v>68</v>
      </c>
      <c r="D23" s="46">
        <v>0</v>
      </c>
      <c r="E23" s="46">
        <v>6032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6032</v>
      </c>
      <c r="O23" s="47">
        <f t="shared" si="2"/>
        <v>1.1724003887269194</v>
      </c>
      <c r="P23" s="9"/>
    </row>
    <row r="24" spans="1:119" ht="15.75">
      <c r="A24" s="29" t="s">
        <v>3</v>
      </c>
      <c r="B24" s="30"/>
      <c r="C24" s="31"/>
      <c r="D24" s="32">
        <f t="shared" ref="D24:M24" si="6">SUM(D25:D27)</f>
        <v>42922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42922</v>
      </c>
      <c r="O24" s="45">
        <f t="shared" si="2"/>
        <v>8.3424684159378035</v>
      </c>
      <c r="P24" s="10"/>
    </row>
    <row r="25" spans="1:119">
      <c r="A25" s="12"/>
      <c r="B25" s="25">
        <v>361.1</v>
      </c>
      <c r="C25" s="20" t="s">
        <v>33</v>
      </c>
      <c r="D25" s="46">
        <v>10654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10654</v>
      </c>
      <c r="O25" s="47">
        <f t="shared" si="2"/>
        <v>2.0707482993197277</v>
      </c>
      <c r="P25" s="9"/>
    </row>
    <row r="26" spans="1:119">
      <c r="A26" s="12"/>
      <c r="B26" s="25">
        <v>362</v>
      </c>
      <c r="C26" s="20" t="s">
        <v>34</v>
      </c>
      <c r="D26" s="46">
        <v>880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880</v>
      </c>
      <c r="O26" s="47">
        <f t="shared" si="2"/>
        <v>0.17103984450923226</v>
      </c>
      <c r="P26" s="9"/>
    </row>
    <row r="27" spans="1:119" ht="15.75" thickBot="1">
      <c r="A27" s="12"/>
      <c r="B27" s="25">
        <v>369.9</v>
      </c>
      <c r="C27" s="20" t="s">
        <v>35</v>
      </c>
      <c r="D27" s="46">
        <v>31388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31388</v>
      </c>
      <c r="O27" s="47">
        <f t="shared" si="2"/>
        <v>6.1006802721088436</v>
      </c>
      <c r="P27" s="9"/>
    </row>
    <row r="28" spans="1:119" ht="16.5" thickBot="1">
      <c r="A28" s="14" t="s">
        <v>30</v>
      </c>
      <c r="B28" s="23"/>
      <c r="C28" s="22"/>
      <c r="D28" s="15">
        <f>SUM(D5,D11,D16,D21,D24)</f>
        <v>2634678</v>
      </c>
      <c r="E28" s="15">
        <f t="shared" ref="E28:M28" si="7">SUM(E5,E11,E16,E21,E24)</f>
        <v>6032</v>
      </c>
      <c r="F28" s="15">
        <f t="shared" si="7"/>
        <v>0</v>
      </c>
      <c r="G28" s="15">
        <f t="shared" si="7"/>
        <v>521049</v>
      </c>
      <c r="H28" s="15">
        <f t="shared" si="7"/>
        <v>0</v>
      </c>
      <c r="I28" s="15">
        <f t="shared" si="7"/>
        <v>0</v>
      </c>
      <c r="J28" s="15">
        <f t="shared" si="7"/>
        <v>0</v>
      </c>
      <c r="K28" s="15">
        <f t="shared" si="7"/>
        <v>0</v>
      </c>
      <c r="L28" s="15">
        <f t="shared" si="7"/>
        <v>0</v>
      </c>
      <c r="M28" s="15">
        <f t="shared" si="7"/>
        <v>0</v>
      </c>
      <c r="N28" s="15">
        <f t="shared" si="1"/>
        <v>3161759</v>
      </c>
      <c r="O28" s="38">
        <f t="shared" si="2"/>
        <v>614.53041788143832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48" t="s">
        <v>86</v>
      </c>
      <c r="M30" s="48"/>
      <c r="N30" s="48"/>
      <c r="O30" s="43">
        <v>5145</v>
      </c>
    </row>
    <row r="31" spans="1:119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1"/>
    </row>
    <row r="32" spans="1:119" ht="15.75" customHeight="1" thickBot="1">
      <c r="A32" s="52" t="s">
        <v>47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4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1416069</v>
      </c>
      <c r="E5" s="27">
        <f t="shared" si="0"/>
        <v>0</v>
      </c>
      <c r="F5" s="27">
        <f t="shared" si="0"/>
        <v>0</v>
      </c>
      <c r="G5" s="27">
        <f t="shared" si="0"/>
        <v>503076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1919145</v>
      </c>
      <c r="O5" s="33">
        <f t="shared" ref="O5:O28" si="2">(N5/O$30)</f>
        <v>375.5665362035225</v>
      </c>
      <c r="P5" s="6"/>
    </row>
    <row r="6" spans="1:133">
      <c r="A6" s="12"/>
      <c r="B6" s="25">
        <v>311</v>
      </c>
      <c r="C6" s="20" t="s">
        <v>2</v>
      </c>
      <c r="D6" s="46">
        <v>864598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864598</v>
      </c>
      <c r="O6" s="47">
        <f t="shared" si="2"/>
        <v>169.1972602739726</v>
      </c>
      <c r="P6" s="9"/>
    </row>
    <row r="7" spans="1:133">
      <c r="A7" s="12"/>
      <c r="B7" s="25">
        <v>312.60000000000002</v>
      </c>
      <c r="C7" s="20" t="s">
        <v>10</v>
      </c>
      <c r="D7" s="46">
        <v>0</v>
      </c>
      <c r="E7" s="46">
        <v>0</v>
      </c>
      <c r="F7" s="46">
        <v>0</v>
      </c>
      <c r="G7" s="46">
        <v>503076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503076</v>
      </c>
      <c r="O7" s="47">
        <f t="shared" si="2"/>
        <v>98.449315068493149</v>
      </c>
      <c r="P7" s="9"/>
    </row>
    <row r="8" spans="1:133">
      <c r="A8" s="12"/>
      <c r="B8" s="25">
        <v>314.10000000000002</v>
      </c>
      <c r="C8" s="20" t="s">
        <v>11</v>
      </c>
      <c r="D8" s="46">
        <v>367138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367138</v>
      </c>
      <c r="O8" s="47">
        <f t="shared" si="2"/>
        <v>71.846966731898235</v>
      </c>
      <c r="P8" s="9"/>
    </row>
    <row r="9" spans="1:133">
      <c r="A9" s="12"/>
      <c r="B9" s="25">
        <v>314.3</v>
      </c>
      <c r="C9" s="20" t="s">
        <v>62</v>
      </c>
      <c r="D9" s="46">
        <v>86192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86192</v>
      </c>
      <c r="O9" s="47">
        <f t="shared" si="2"/>
        <v>16.867318982387477</v>
      </c>
      <c r="P9" s="9"/>
    </row>
    <row r="10" spans="1:133">
      <c r="A10" s="12"/>
      <c r="B10" s="25">
        <v>315</v>
      </c>
      <c r="C10" s="20" t="s">
        <v>63</v>
      </c>
      <c r="D10" s="46">
        <v>98141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98141</v>
      </c>
      <c r="O10" s="47">
        <f t="shared" si="2"/>
        <v>19.205675146771036</v>
      </c>
      <c r="P10" s="9"/>
    </row>
    <row r="11" spans="1:133" ht="15.75">
      <c r="A11" s="29" t="s">
        <v>12</v>
      </c>
      <c r="B11" s="30"/>
      <c r="C11" s="31"/>
      <c r="D11" s="32">
        <f t="shared" ref="D11:M11" si="3">SUM(D12:D15)</f>
        <v>419833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419833</v>
      </c>
      <c r="O11" s="45">
        <f t="shared" si="2"/>
        <v>82.159099804305285</v>
      </c>
      <c r="P11" s="10"/>
    </row>
    <row r="12" spans="1:133">
      <c r="A12" s="12"/>
      <c r="B12" s="25">
        <v>322</v>
      </c>
      <c r="C12" s="20" t="s">
        <v>0</v>
      </c>
      <c r="D12" s="46">
        <v>43823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43823</v>
      </c>
      <c r="O12" s="47">
        <f t="shared" si="2"/>
        <v>8.5759295499021526</v>
      </c>
      <c r="P12" s="9"/>
    </row>
    <row r="13" spans="1:133">
      <c r="A13" s="12"/>
      <c r="B13" s="25">
        <v>323.3</v>
      </c>
      <c r="C13" s="20" t="s">
        <v>49</v>
      </c>
      <c r="D13" s="46">
        <v>298149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298149</v>
      </c>
      <c r="O13" s="47">
        <f t="shared" si="2"/>
        <v>58.346183953033268</v>
      </c>
      <c r="P13" s="9"/>
    </row>
    <row r="14" spans="1:133">
      <c r="A14" s="12"/>
      <c r="B14" s="25">
        <v>323.39999999999998</v>
      </c>
      <c r="C14" s="20" t="s">
        <v>14</v>
      </c>
      <c r="D14" s="46">
        <v>5037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5037</v>
      </c>
      <c r="O14" s="47">
        <f t="shared" si="2"/>
        <v>0.98571428571428577</v>
      </c>
      <c r="P14" s="9"/>
    </row>
    <row r="15" spans="1:133">
      <c r="A15" s="12"/>
      <c r="B15" s="25">
        <v>329</v>
      </c>
      <c r="C15" s="20" t="s">
        <v>16</v>
      </c>
      <c r="D15" s="46">
        <v>72824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72824</v>
      </c>
      <c r="O15" s="47">
        <f t="shared" si="2"/>
        <v>14.251272015655577</v>
      </c>
      <c r="P15" s="9"/>
    </row>
    <row r="16" spans="1:133" ht="15.75">
      <c r="A16" s="29" t="s">
        <v>17</v>
      </c>
      <c r="B16" s="30"/>
      <c r="C16" s="31"/>
      <c r="D16" s="32">
        <f t="shared" ref="D16:M16" si="4">SUM(D17:D20)</f>
        <v>650162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650162</v>
      </c>
      <c r="O16" s="45">
        <f t="shared" si="2"/>
        <v>127.23326810176125</v>
      </c>
      <c r="P16" s="10"/>
    </row>
    <row r="17" spans="1:119">
      <c r="A17" s="12"/>
      <c r="B17" s="25">
        <v>335.12</v>
      </c>
      <c r="C17" s="20" t="s">
        <v>65</v>
      </c>
      <c r="D17" s="46">
        <v>242252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242252</v>
      </c>
      <c r="O17" s="47">
        <f t="shared" si="2"/>
        <v>47.407436399217218</v>
      </c>
      <c r="P17" s="9"/>
    </row>
    <row r="18" spans="1:119">
      <c r="A18" s="12"/>
      <c r="B18" s="25">
        <v>335.15</v>
      </c>
      <c r="C18" s="20" t="s">
        <v>66</v>
      </c>
      <c r="D18" s="46">
        <v>2522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2522</v>
      </c>
      <c r="O18" s="47">
        <f t="shared" si="2"/>
        <v>0.49354207436399217</v>
      </c>
      <c r="P18" s="9"/>
    </row>
    <row r="19" spans="1:119">
      <c r="A19" s="12"/>
      <c r="B19" s="25">
        <v>335.18</v>
      </c>
      <c r="C19" s="20" t="s">
        <v>67</v>
      </c>
      <c r="D19" s="46">
        <v>335067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335067</v>
      </c>
      <c r="O19" s="47">
        <f t="shared" si="2"/>
        <v>65.57084148727985</v>
      </c>
      <c r="P19" s="9"/>
    </row>
    <row r="20" spans="1:119">
      <c r="A20" s="12"/>
      <c r="B20" s="25">
        <v>338</v>
      </c>
      <c r="C20" s="20" t="s">
        <v>24</v>
      </c>
      <c r="D20" s="46">
        <v>70321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70321</v>
      </c>
      <c r="O20" s="47">
        <f t="shared" si="2"/>
        <v>13.761448140900196</v>
      </c>
      <c r="P20" s="9"/>
    </row>
    <row r="21" spans="1:119" ht="15.75">
      <c r="A21" s="29" t="s">
        <v>29</v>
      </c>
      <c r="B21" s="30"/>
      <c r="C21" s="31"/>
      <c r="D21" s="32">
        <f t="shared" ref="D21:M21" si="5">SUM(D22:D23)</f>
        <v>6746</v>
      </c>
      <c r="E21" s="32">
        <f t="shared" si="5"/>
        <v>3221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9967</v>
      </c>
      <c r="O21" s="45">
        <f t="shared" si="2"/>
        <v>1.9504892367906066</v>
      </c>
      <c r="P21" s="10"/>
    </row>
    <row r="22" spans="1:119">
      <c r="A22" s="13"/>
      <c r="B22" s="39">
        <v>351.1</v>
      </c>
      <c r="C22" s="21" t="s">
        <v>32</v>
      </c>
      <c r="D22" s="46">
        <v>6746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6746</v>
      </c>
      <c r="O22" s="47">
        <f t="shared" si="2"/>
        <v>1.3201565557729942</v>
      </c>
      <c r="P22" s="9"/>
    </row>
    <row r="23" spans="1:119">
      <c r="A23" s="13"/>
      <c r="B23" s="39">
        <v>351.5</v>
      </c>
      <c r="C23" s="21" t="s">
        <v>68</v>
      </c>
      <c r="D23" s="46">
        <v>0</v>
      </c>
      <c r="E23" s="46">
        <v>3221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3221</v>
      </c>
      <c r="O23" s="47">
        <f t="shared" si="2"/>
        <v>0.63033268101761253</v>
      </c>
      <c r="P23" s="9"/>
    </row>
    <row r="24" spans="1:119" ht="15.75">
      <c r="A24" s="29" t="s">
        <v>3</v>
      </c>
      <c r="B24" s="30"/>
      <c r="C24" s="31"/>
      <c r="D24" s="32">
        <f t="shared" ref="D24:M24" si="6">SUM(D25:D27)</f>
        <v>90711</v>
      </c>
      <c r="E24" s="32">
        <f t="shared" si="6"/>
        <v>0</v>
      </c>
      <c r="F24" s="32">
        <f t="shared" si="6"/>
        <v>0</v>
      </c>
      <c r="G24" s="32">
        <f t="shared" si="6"/>
        <v>394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91105</v>
      </c>
      <c r="O24" s="45">
        <f t="shared" si="2"/>
        <v>17.828767123287673</v>
      </c>
      <c r="P24" s="10"/>
    </row>
    <row r="25" spans="1:119">
      <c r="A25" s="12"/>
      <c r="B25" s="25">
        <v>361.1</v>
      </c>
      <c r="C25" s="20" t="s">
        <v>33</v>
      </c>
      <c r="D25" s="46">
        <v>10893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10893</v>
      </c>
      <c r="O25" s="47">
        <f t="shared" si="2"/>
        <v>2.1317025440313113</v>
      </c>
      <c r="P25" s="9"/>
    </row>
    <row r="26" spans="1:119">
      <c r="A26" s="12"/>
      <c r="B26" s="25">
        <v>362</v>
      </c>
      <c r="C26" s="20" t="s">
        <v>34</v>
      </c>
      <c r="D26" s="46">
        <v>4112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4112</v>
      </c>
      <c r="O26" s="47">
        <f t="shared" si="2"/>
        <v>0.80469667318982385</v>
      </c>
      <c r="P26" s="9"/>
    </row>
    <row r="27" spans="1:119" ht="15.75" thickBot="1">
      <c r="A27" s="12"/>
      <c r="B27" s="25">
        <v>369.9</v>
      </c>
      <c r="C27" s="20" t="s">
        <v>35</v>
      </c>
      <c r="D27" s="46">
        <v>75706</v>
      </c>
      <c r="E27" s="46">
        <v>0</v>
      </c>
      <c r="F27" s="46">
        <v>0</v>
      </c>
      <c r="G27" s="46">
        <v>394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76100</v>
      </c>
      <c r="O27" s="47">
        <f t="shared" si="2"/>
        <v>14.892367906066536</v>
      </c>
      <c r="P27" s="9"/>
    </row>
    <row r="28" spans="1:119" ht="16.5" thickBot="1">
      <c r="A28" s="14" t="s">
        <v>30</v>
      </c>
      <c r="B28" s="23"/>
      <c r="C28" s="22"/>
      <c r="D28" s="15">
        <f>SUM(D5,D11,D16,D21,D24)</f>
        <v>2583521</v>
      </c>
      <c r="E28" s="15">
        <f t="shared" ref="E28:M28" si="7">SUM(E5,E11,E16,E21,E24)</f>
        <v>3221</v>
      </c>
      <c r="F28" s="15">
        <f t="shared" si="7"/>
        <v>0</v>
      </c>
      <c r="G28" s="15">
        <f t="shared" si="7"/>
        <v>503470</v>
      </c>
      <c r="H28" s="15">
        <f t="shared" si="7"/>
        <v>0</v>
      </c>
      <c r="I28" s="15">
        <f t="shared" si="7"/>
        <v>0</v>
      </c>
      <c r="J28" s="15">
        <f t="shared" si="7"/>
        <v>0</v>
      </c>
      <c r="K28" s="15">
        <f t="shared" si="7"/>
        <v>0</v>
      </c>
      <c r="L28" s="15">
        <f t="shared" si="7"/>
        <v>0</v>
      </c>
      <c r="M28" s="15">
        <f t="shared" si="7"/>
        <v>0</v>
      </c>
      <c r="N28" s="15">
        <f t="shared" si="1"/>
        <v>3090212</v>
      </c>
      <c r="O28" s="38">
        <f t="shared" si="2"/>
        <v>604.73816046966726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48" t="s">
        <v>84</v>
      </c>
      <c r="M30" s="48"/>
      <c r="N30" s="48"/>
      <c r="O30" s="43">
        <v>5110</v>
      </c>
    </row>
    <row r="31" spans="1:119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1"/>
    </row>
    <row r="32" spans="1:119" ht="15.75" customHeight="1" thickBot="1">
      <c r="A32" s="52" t="s">
        <v>47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4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1226269</v>
      </c>
      <c r="E5" s="27">
        <f t="shared" si="0"/>
        <v>0</v>
      </c>
      <c r="F5" s="27">
        <f t="shared" si="0"/>
        <v>0</v>
      </c>
      <c r="G5" s="27">
        <f t="shared" si="0"/>
        <v>475853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1702122</v>
      </c>
      <c r="O5" s="33">
        <f t="shared" ref="O5:O28" si="2">(N5/O$30)</f>
        <v>333.55320399764844</v>
      </c>
      <c r="P5" s="6"/>
    </row>
    <row r="6" spans="1:133">
      <c r="A6" s="12"/>
      <c r="B6" s="25">
        <v>311</v>
      </c>
      <c r="C6" s="20" t="s">
        <v>2</v>
      </c>
      <c r="D6" s="46">
        <v>697266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697266</v>
      </c>
      <c r="O6" s="47">
        <f t="shared" si="2"/>
        <v>136.63844797178132</v>
      </c>
      <c r="P6" s="9"/>
    </row>
    <row r="7" spans="1:133">
      <c r="A7" s="12"/>
      <c r="B7" s="25">
        <v>312.60000000000002</v>
      </c>
      <c r="C7" s="20" t="s">
        <v>10</v>
      </c>
      <c r="D7" s="46">
        <v>0</v>
      </c>
      <c r="E7" s="46">
        <v>0</v>
      </c>
      <c r="F7" s="46">
        <v>0</v>
      </c>
      <c r="G7" s="46">
        <v>475853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475853</v>
      </c>
      <c r="O7" s="47">
        <f t="shared" si="2"/>
        <v>93.249657064471876</v>
      </c>
      <c r="P7" s="9"/>
    </row>
    <row r="8" spans="1:133">
      <c r="A8" s="12"/>
      <c r="B8" s="25">
        <v>314.10000000000002</v>
      </c>
      <c r="C8" s="20" t="s">
        <v>11</v>
      </c>
      <c r="D8" s="46">
        <v>338814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338814</v>
      </c>
      <c r="O8" s="47">
        <f t="shared" si="2"/>
        <v>66.395061728395063</v>
      </c>
      <c r="P8" s="9"/>
    </row>
    <row r="9" spans="1:133">
      <c r="A9" s="12"/>
      <c r="B9" s="25">
        <v>314.3</v>
      </c>
      <c r="C9" s="20" t="s">
        <v>62</v>
      </c>
      <c r="D9" s="46">
        <v>85185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85185</v>
      </c>
      <c r="O9" s="47">
        <f t="shared" si="2"/>
        <v>16.693121693121693</v>
      </c>
      <c r="P9" s="9"/>
    </row>
    <row r="10" spans="1:133">
      <c r="A10" s="12"/>
      <c r="B10" s="25">
        <v>315</v>
      </c>
      <c r="C10" s="20" t="s">
        <v>63</v>
      </c>
      <c r="D10" s="46">
        <v>105004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105004</v>
      </c>
      <c r="O10" s="47">
        <f t="shared" si="2"/>
        <v>20.576915539878502</v>
      </c>
      <c r="P10" s="9"/>
    </row>
    <row r="11" spans="1:133" ht="15.75">
      <c r="A11" s="29" t="s">
        <v>12</v>
      </c>
      <c r="B11" s="30"/>
      <c r="C11" s="31"/>
      <c r="D11" s="32">
        <f t="shared" ref="D11:M11" si="3">SUM(D12:D15)</f>
        <v>395270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395270</v>
      </c>
      <c r="O11" s="45">
        <f t="shared" si="2"/>
        <v>77.458357828728197</v>
      </c>
      <c r="P11" s="10"/>
    </row>
    <row r="12" spans="1:133">
      <c r="A12" s="12"/>
      <c r="B12" s="25">
        <v>322</v>
      </c>
      <c r="C12" s="20" t="s">
        <v>0</v>
      </c>
      <c r="D12" s="46">
        <v>32435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32435</v>
      </c>
      <c r="O12" s="47">
        <f t="shared" si="2"/>
        <v>6.3560650597687633</v>
      </c>
      <c r="P12" s="9"/>
    </row>
    <row r="13" spans="1:133">
      <c r="A13" s="12"/>
      <c r="B13" s="25">
        <v>323.3</v>
      </c>
      <c r="C13" s="20" t="s">
        <v>49</v>
      </c>
      <c r="D13" s="46">
        <v>279563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279563</v>
      </c>
      <c r="O13" s="47">
        <f t="shared" si="2"/>
        <v>54.784048598863414</v>
      </c>
      <c r="P13" s="9"/>
    </row>
    <row r="14" spans="1:133">
      <c r="A14" s="12"/>
      <c r="B14" s="25">
        <v>323.39999999999998</v>
      </c>
      <c r="C14" s="20" t="s">
        <v>14</v>
      </c>
      <c r="D14" s="46">
        <v>3489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3489</v>
      </c>
      <c r="O14" s="47">
        <f t="shared" si="2"/>
        <v>0.68371546149323925</v>
      </c>
      <c r="P14" s="9"/>
    </row>
    <row r="15" spans="1:133">
      <c r="A15" s="12"/>
      <c r="B15" s="25">
        <v>329</v>
      </c>
      <c r="C15" s="20" t="s">
        <v>16</v>
      </c>
      <c r="D15" s="46">
        <v>79783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79783</v>
      </c>
      <c r="O15" s="47">
        <f t="shared" si="2"/>
        <v>15.634528708602783</v>
      </c>
      <c r="P15" s="9"/>
    </row>
    <row r="16" spans="1:133" ht="15.75">
      <c r="A16" s="29" t="s">
        <v>17</v>
      </c>
      <c r="B16" s="30"/>
      <c r="C16" s="31"/>
      <c r="D16" s="32">
        <f t="shared" ref="D16:M16" si="4">SUM(D17:D20)</f>
        <v>636457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636457</v>
      </c>
      <c r="O16" s="45">
        <f t="shared" si="2"/>
        <v>124.72212424064276</v>
      </c>
      <c r="P16" s="10"/>
    </row>
    <row r="17" spans="1:119">
      <c r="A17" s="12"/>
      <c r="B17" s="25">
        <v>335.12</v>
      </c>
      <c r="C17" s="20" t="s">
        <v>65</v>
      </c>
      <c r="D17" s="46">
        <v>236558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236558</v>
      </c>
      <c r="O17" s="47">
        <f t="shared" si="2"/>
        <v>46.356652949245543</v>
      </c>
      <c r="P17" s="9"/>
    </row>
    <row r="18" spans="1:119">
      <c r="A18" s="12"/>
      <c r="B18" s="25">
        <v>335.15</v>
      </c>
      <c r="C18" s="20" t="s">
        <v>66</v>
      </c>
      <c r="D18" s="46">
        <v>5963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5963</v>
      </c>
      <c r="O18" s="47">
        <f t="shared" si="2"/>
        <v>1.1685283166764648</v>
      </c>
      <c r="P18" s="9"/>
    </row>
    <row r="19" spans="1:119">
      <c r="A19" s="12"/>
      <c r="B19" s="25">
        <v>335.18</v>
      </c>
      <c r="C19" s="20" t="s">
        <v>67</v>
      </c>
      <c r="D19" s="46">
        <v>326336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326336</v>
      </c>
      <c r="O19" s="47">
        <f t="shared" si="2"/>
        <v>63.949833431314914</v>
      </c>
      <c r="P19" s="9"/>
    </row>
    <row r="20" spans="1:119">
      <c r="A20" s="12"/>
      <c r="B20" s="25">
        <v>338</v>
      </c>
      <c r="C20" s="20" t="s">
        <v>24</v>
      </c>
      <c r="D20" s="46">
        <v>67600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67600</v>
      </c>
      <c r="O20" s="47">
        <f t="shared" si="2"/>
        <v>13.247109543405839</v>
      </c>
      <c r="P20" s="9"/>
    </row>
    <row r="21" spans="1:119" ht="15.75">
      <c r="A21" s="29" t="s">
        <v>29</v>
      </c>
      <c r="B21" s="30"/>
      <c r="C21" s="31"/>
      <c r="D21" s="32">
        <f t="shared" ref="D21:M21" si="5">SUM(D22:D23)</f>
        <v>8007</v>
      </c>
      <c r="E21" s="32">
        <f t="shared" si="5"/>
        <v>8666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16673</v>
      </c>
      <c r="O21" s="45">
        <f t="shared" si="2"/>
        <v>3.2672937487752303</v>
      </c>
      <c r="P21" s="10"/>
    </row>
    <row r="22" spans="1:119">
      <c r="A22" s="13"/>
      <c r="B22" s="39">
        <v>351.1</v>
      </c>
      <c r="C22" s="21" t="s">
        <v>32</v>
      </c>
      <c r="D22" s="46">
        <v>8007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8007</v>
      </c>
      <c r="O22" s="47">
        <f t="shared" si="2"/>
        <v>1.569077013521458</v>
      </c>
      <c r="P22" s="9"/>
    </row>
    <row r="23" spans="1:119">
      <c r="A23" s="13"/>
      <c r="B23" s="39">
        <v>351.5</v>
      </c>
      <c r="C23" s="21" t="s">
        <v>68</v>
      </c>
      <c r="D23" s="46">
        <v>0</v>
      </c>
      <c r="E23" s="46">
        <v>8666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8666</v>
      </c>
      <c r="O23" s="47">
        <f t="shared" si="2"/>
        <v>1.6982167352537723</v>
      </c>
      <c r="P23" s="9"/>
    </row>
    <row r="24" spans="1:119" ht="15.75">
      <c r="A24" s="29" t="s">
        <v>3</v>
      </c>
      <c r="B24" s="30"/>
      <c r="C24" s="31"/>
      <c r="D24" s="32">
        <f t="shared" ref="D24:M24" si="6">SUM(D25:D27)</f>
        <v>31203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31203</v>
      </c>
      <c r="O24" s="45">
        <f t="shared" si="2"/>
        <v>6.1146384479717817</v>
      </c>
      <c r="P24" s="10"/>
    </row>
    <row r="25" spans="1:119">
      <c r="A25" s="12"/>
      <c r="B25" s="25">
        <v>361.1</v>
      </c>
      <c r="C25" s="20" t="s">
        <v>33</v>
      </c>
      <c r="D25" s="46">
        <v>11784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11784</v>
      </c>
      <c r="O25" s="47">
        <f t="shared" si="2"/>
        <v>2.3092298647854204</v>
      </c>
      <c r="P25" s="9"/>
    </row>
    <row r="26" spans="1:119">
      <c r="A26" s="12"/>
      <c r="B26" s="25">
        <v>362</v>
      </c>
      <c r="C26" s="20" t="s">
        <v>34</v>
      </c>
      <c r="D26" s="46">
        <v>3892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3892</v>
      </c>
      <c r="O26" s="47">
        <f t="shared" si="2"/>
        <v>0.76268861454046644</v>
      </c>
      <c r="P26" s="9"/>
    </row>
    <row r="27" spans="1:119" ht="15.75" thickBot="1">
      <c r="A27" s="12"/>
      <c r="B27" s="25">
        <v>369.9</v>
      </c>
      <c r="C27" s="20" t="s">
        <v>35</v>
      </c>
      <c r="D27" s="46">
        <v>15527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15527</v>
      </c>
      <c r="O27" s="47">
        <f t="shared" si="2"/>
        <v>3.0427199686458946</v>
      </c>
      <c r="P27" s="9"/>
    </row>
    <row r="28" spans="1:119" ht="16.5" thickBot="1">
      <c r="A28" s="14" t="s">
        <v>30</v>
      </c>
      <c r="B28" s="23"/>
      <c r="C28" s="22"/>
      <c r="D28" s="15">
        <f>SUM(D5,D11,D16,D21,D24)</f>
        <v>2297206</v>
      </c>
      <c r="E28" s="15">
        <f t="shared" ref="E28:M28" si="7">SUM(E5,E11,E16,E21,E24)</f>
        <v>8666</v>
      </c>
      <c r="F28" s="15">
        <f t="shared" si="7"/>
        <v>0</v>
      </c>
      <c r="G28" s="15">
        <f t="shared" si="7"/>
        <v>475853</v>
      </c>
      <c r="H28" s="15">
        <f t="shared" si="7"/>
        <v>0</v>
      </c>
      <c r="I28" s="15">
        <f t="shared" si="7"/>
        <v>0</v>
      </c>
      <c r="J28" s="15">
        <f t="shared" si="7"/>
        <v>0</v>
      </c>
      <c r="K28" s="15">
        <f t="shared" si="7"/>
        <v>0</v>
      </c>
      <c r="L28" s="15">
        <f t="shared" si="7"/>
        <v>0</v>
      </c>
      <c r="M28" s="15">
        <f t="shared" si="7"/>
        <v>0</v>
      </c>
      <c r="N28" s="15">
        <f t="shared" si="1"/>
        <v>2781725</v>
      </c>
      <c r="O28" s="38">
        <f t="shared" si="2"/>
        <v>545.11561826376646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48" t="s">
        <v>82</v>
      </c>
      <c r="M30" s="48"/>
      <c r="N30" s="48"/>
      <c r="O30" s="43">
        <v>5103</v>
      </c>
    </row>
    <row r="31" spans="1:119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1"/>
    </row>
    <row r="32" spans="1:119" ht="15.75" customHeight="1" thickBot="1">
      <c r="A32" s="52" t="s">
        <v>47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4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1154030</v>
      </c>
      <c r="E5" s="27">
        <f t="shared" si="0"/>
        <v>0</v>
      </c>
      <c r="F5" s="27">
        <f t="shared" si="0"/>
        <v>0</v>
      </c>
      <c r="G5" s="27">
        <f t="shared" si="0"/>
        <v>449824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1603854</v>
      </c>
      <c r="O5" s="33">
        <f t="shared" ref="O5:O28" si="2">(N5/O$30)</f>
        <v>315.59504132231405</v>
      </c>
      <c r="P5" s="6"/>
    </row>
    <row r="6" spans="1:133">
      <c r="A6" s="12"/>
      <c r="B6" s="25">
        <v>311</v>
      </c>
      <c r="C6" s="20" t="s">
        <v>2</v>
      </c>
      <c r="D6" s="46">
        <v>636685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636685</v>
      </c>
      <c r="O6" s="47">
        <f t="shared" si="2"/>
        <v>125.28236914600551</v>
      </c>
      <c r="P6" s="9"/>
    </row>
    <row r="7" spans="1:133">
      <c r="A7" s="12"/>
      <c r="B7" s="25">
        <v>312.60000000000002</v>
      </c>
      <c r="C7" s="20" t="s">
        <v>10</v>
      </c>
      <c r="D7" s="46">
        <v>0</v>
      </c>
      <c r="E7" s="46">
        <v>0</v>
      </c>
      <c r="F7" s="46">
        <v>0</v>
      </c>
      <c r="G7" s="46">
        <v>449824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449824</v>
      </c>
      <c r="O7" s="47">
        <f t="shared" si="2"/>
        <v>88.513183785911053</v>
      </c>
      <c r="P7" s="9"/>
    </row>
    <row r="8" spans="1:133">
      <c r="A8" s="12"/>
      <c r="B8" s="25">
        <v>314.10000000000002</v>
      </c>
      <c r="C8" s="20" t="s">
        <v>11</v>
      </c>
      <c r="D8" s="46">
        <v>329872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329872</v>
      </c>
      <c r="O8" s="47">
        <f t="shared" si="2"/>
        <v>64.909878000787089</v>
      </c>
      <c r="P8" s="9"/>
    </row>
    <row r="9" spans="1:133">
      <c r="A9" s="12"/>
      <c r="B9" s="25">
        <v>314.3</v>
      </c>
      <c r="C9" s="20" t="s">
        <v>62</v>
      </c>
      <c r="D9" s="46">
        <v>85448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85448</v>
      </c>
      <c r="O9" s="47">
        <f t="shared" si="2"/>
        <v>16.813852813852815</v>
      </c>
      <c r="P9" s="9"/>
    </row>
    <row r="10" spans="1:133">
      <c r="A10" s="12"/>
      <c r="B10" s="25">
        <v>315</v>
      </c>
      <c r="C10" s="20" t="s">
        <v>63</v>
      </c>
      <c r="D10" s="46">
        <v>102025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102025</v>
      </c>
      <c r="O10" s="47">
        <f t="shared" si="2"/>
        <v>20.075757575757574</v>
      </c>
      <c r="P10" s="9"/>
    </row>
    <row r="11" spans="1:133" ht="15.75">
      <c r="A11" s="29" t="s">
        <v>12</v>
      </c>
      <c r="B11" s="30"/>
      <c r="C11" s="31"/>
      <c r="D11" s="32">
        <f t="shared" ref="D11:M11" si="3">SUM(D12:D15)</f>
        <v>406099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406099</v>
      </c>
      <c r="O11" s="45">
        <f t="shared" si="2"/>
        <v>79.909287682014948</v>
      </c>
      <c r="P11" s="10"/>
    </row>
    <row r="12" spans="1:133">
      <c r="A12" s="12"/>
      <c r="B12" s="25">
        <v>322</v>
      </c>
      <c r="C12" s="20" t="s">
        <v>0</v>
      </c>
      <c r="D12" s="46">
        <v>40566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40566</v>
      </c>
      <c r="O12" s="47">
        <f t="shared" si="2"/>
        <v>7.9822904368358918</v>
      </c>
      <c r="P12" s="9"/>
    </row>
    <row r="13" spans="1:133">
      <c r="A13" s="12"/>
      <c r="B13" s="25">
        <v>323.3</v>
      </c>
      <c r="C13" s="20" t="s">
        <v>49</v>
      </c>
      <c r="D13" s="46">
        <v>262517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262517</v>
      </c>
      <c r="O13" s="47">
        <f t="shared" si="2"/>
        <v>51.656237701692248</v>
      </c>
      <c r="P13" s="9"/>
    </row>
    <row r="14" spans="1:133">
      <c r="A14" s="12"/>
      <c r="B14" s="25">
        <v>323.39999999999998</v>
      </c>
      <c r="C14" s="20" t="s">
        <v>14</v>
      </c>
      <c r="D14" s="46">
        <v>1657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1657</v>
      </c>
      <c r="O14" s="47">
        <f t="shared" si="2"/>
        <v>0.32605273514364425</v>
      </c>
      <c r="P14" s="9"/>
    </row>
    <row r="15" spans="1:133">
      <c r="A15" s="12"/>
      <c r="B15" s="25">
        <v>329</v>
      </c>
      <c r="C15" s="20" t="s">
        <v>16</v>
      </c>
      <c r="D15" s="46">
        <v>101359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101359</v>
      </c>
      <c r="O15" s="47">
        <f t="shared" si="2"/>
        <v>19.94470680834317</v>
      </c>
      <c r="P15" s="9"/>
    </row>
    <row r="16" spans="1:133" ht="15.75">
      <c r="A16" s="29" t="s">
        <v>17</v>
      </c>
      <c r="B16" s="30"/>
      <c r="C16" s="31"/>
      <c r="D16" s="32">
        <f t="shared" ref="D16:M16" si="4">SUM(D17:D20)</f>
        <v>616350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616350</v>
      </c>
      <c r="O16" s="45">
        <f t="shared" si="2"/>
        <v>121.28099173553719</v>
      </c>
      <c r="P16" s="10"/>
    </row>
    <row r="17" spans="1:119">
      <c r="A17" s="12"/>
      <c r="B17" s="25">
        <v>335.12</v>
      </c>
      <c r="C17" s="20" t="s">
        <v>65</v>
      </c>
      <c r="D17" s="46">
        <v>232991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232991</v>
      </c>
      <c r="O17" s="47">
        <f t="shared" si="2"/>
        <v>45.846320346320347</v>
      </c>
      <c r="P17" s="9"/>
    </row>
    <row r="18" spans="1:119">
      <c r="A18" s="12"/>
      <c r="B18" s="25">
        <v>335.15</v>
      </c>
      <c r="C18" s="20" t="s">
        <v>66</v>
      </c>
      <c r="D18" s="46">
        <v>1559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1559</v>
      </c>
      <c r="O18" s="47">
        <f t="shared" si="2"/>
        <v>0.30676898858717039</v>
      </c>
      <c r="P18" s="9"/>
    </row>
    <row r="19" spans="1:119">
      <c r="A19" s="12"/>
      <c r="B19" s="25">
        <v>335.18</v>
      </c>
      <c r="C19" s="20" t="s">
        <v>67</v>
      </c>
      <c r="D19" s="46">
        <v>318430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318430</v>
      </c>
      <c r="O19" s="47">
        <f t="shared" si="2"/>
        <v>62.658402203856753</v>
      </c>
      <c r="P19" s="9"/>
    </row>
    <row r="20" spans="1:119">
      <c r="A20" s="12"/>
      <c r="B20" s="25">
        <v>338</v>
      </c>
      <c r="C20" s="20" t="s">
        <v>24</v>
      </c>
      <c r="D20" s="46">
        <v>63370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63370</v>
      </c>
      <c r="O20" s="47">
        <f t="shared" si="2"/>
        <v>12.469500196772923</v>
      </c>
      <c r="P20" s="9"/>
    </row>
    <row r="21" spans="1:119" ht="15.75">
      <c r="A21" s="29" t="s">
        <v>29</v>
      </c>
      <c r="B21" s="30"/>
      <c r="C21" s="31"/>
      <c r="D21" s="32">
        <f t="shared" ref="D21:M21" si="5">SUM(D22:D23)</f>
        <v>12412</v>
      </c>
      <c r="E21" s="32">
        <f t="shared" si="5"/>
        <v>20245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32657</v>
      </c>
      <c r="O21" s="45">
        <f t="shared" si="2"/>
        <v>6.4260133805588353</v>
      </c>
      <c r="P21" s="10"/>
    </row>
    <row r="22" spans="1:119">
      <c r="A22" s="13"/>
      <c r="B22" s="39">
        <v>351.1</v>
      </c>
      <c r="C22" s="21" t="s">
        <v>32</v>
      </c>
      <c r="D22" s="46">
        <v>12412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12412</v>
      </c>
      <c r="O22" s="47">
        <f t="shared" si="2"/>
        <v>2.442345533254624</v>
      </c>
      <c r="P22" s="9"/>
    </row>
    <row r="23" spans="1:119">
      <c r="A23" s="13"/>
      <c r="B23" s="39">
        <v>351.5</v>
      </c>
      <c r="C23" s="21" t="s">
        <v>68</v>
      </c>
      <c r="D23" s="46">
        <v>0</v>
      </c>
      <c r="E23" s="46">
        <v>20245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20245</v>
      </c>
      <c r="O23" s="47">
        <f t="shared" si="2"/>
        <v>3.9836678473042109</v>
      </c>
      <c r="P23" s="9"/>
    </row>
    <row r="24" spans="1:119" ht="15.75">
      <c r="A24" s="29" t="s">
        <v>3</v>
      </c>
      <c r="B24" s="30"/>
      <c r="C24" s="31"/>
      <c r="D24" s="32">
        <f t="shared" ref="D24:M24" si="6">SUM(D25:D27)</f>
        <v>36987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36987</v>
      </c>
      <c r="O24" s="45">
        <f t="shared" si="2"/>
        <v>7.278040141676505</v>
      </c>
      <c r="P24" s="10"/>
    </row>
    <row r="25" spans="1:119">
      <c r="A25" s="12"/>
      <c r="B25" s="25">
        <v>361.1</v>
      </c>
      <c r="C25" s="20" t="s">
        <v>33</v>
      </c>
      <c r="D25" s="46">
        <v>12480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12480</v>
      </c>
      <c r="O25" s="47">
        <f t="shared" si="2"/>
        <v>2.4557260920897286</v>
      </c>
      <c r="P25" s="9"/>
    </row>
    <row r="26" spans="1:119">
      <c r="A26" s="12"/>
      <c r="B26" s="25">
        <v>362</v>
      </c>
      <c r="C26" s="20" t="s">
        <v>34</v>
      </c>
      <c r="D26" s="46">
        <v>393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393</v>
      </c>
      <c r="O26" s="47">
        <f t="shared" si="2"/>
        <v>7.7331759149940962E-2</v>
      </c>
      <c r="P26" s="9"/>
    </row>
    <row r="27" spans="1:119" ht="15.75" thickBot="1">
      <c r="A27" s="12"/>
      <c r="B27" s="25">
        <v>369.9</v>
      </c>
      <c r="C27" s="20" t="s">
        <v>35</v>
      </c>
      <c r="D27" s="46">
        <v>24114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24114</v>
      </c>
      <c r="O27" s="47">
        <f t="shared" si="2"/>
        <v>4.7449822904368357</v>
      </c>
      <c r="P27" s="9"/>
    </row>
    <row r="28" spans="1:119" ht="16.5" thickBot="1">
      <c r="A28" s="14" t="s">
        <v>30</v>
      </c>
      <c r="B28" s="23"/>
      <c r="C28" s="22"/>
      <c r="D28" s="15">
        <f>SUM(D5,D11,D16,D21,D24)</f>
        <v>2225878</v>
      </c>
      <c r="E28" s="15">
        <f t="shared" ref="E28:M28" si="7">SUM(E5,E11,E16,E21,E24)</f>
        <v>20245</v>
      </c>
      <c r="F28" s="15">
        <f t="shared" si="7"/>
        <v>0</v>
      </c>
      <c r="G28" s="15">
        <f t="shared" si="7"/>
        <v>449824</v>
      </c>
      <c r="H28" s="15">
        <f t="shared" si="7"/>
        <v>0</v>
      </c>
      <c r="I28" s="15">
        <f t="shared" si="7"/>
        <v>0</v>
      </c>
      <c r="J28" s="15">
        <f t="shared" si="7"/>
        <v>0</v>
      </c>
      <c r="K28" s="15">
        <f t="shared" si="7"/>
        <v>0</v>
      </c>
      <c r="L28" s="15">
        <f t="shared" si="7"/>
        <v>0</v>
      </c>
      <c r="M28" s="15">
        <f t="shared" si="7"/>
        <v>0</v>
      </c>
      <c r="N28" s="15">
        <f t="shared" si="1"/>
        <v>2695947</v>
      </c>
      <c r="O28" s="38">
        <f t="shared" si="2"/>
        <v>530.48937426210148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48" t="s">
        <v>80</v>
      </c>
      <c r="M30" s="48"/>
      <c r="N30" s="48"/>
      <c r="O30" s="43">
        <v>5082</v>
      </c>
    </row>
    <row r="31" spans="1:119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1"/>
    </row>
    <row r="32" spans="1:119" ht="15.75" customHeight="1" thickBot="1">
      <c r="A32" s="52" t="s">
        <v>47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4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1112483</v>
      </c>
      <c r="E5" s="27">
        <f t="shared" si="0"/>
        <v>0</v>
      </c>
      <c r="F5" s="27">
        <f t="shared" si="0"/>
        <v>0</v>
      </c>
      <c r="G5" s="27">
        <f t="shared" si="0"/>
        <v>438350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1550833</v>
      </c>
      <c r="O5" s="33">
        <f t="shared" ref="O5:O29" si="2">(N5/O$31)</f>
        <v>307.46094369547978</v>
      </c>
      <c r="P5" s="6"/>
    </row>
    <row r="6" spans="1:133">
      <c r="A6" s="12"/>
      <c r="B6" s="25">
        <v>311</v>
      </c>
      <c r="C6" s="20" t="s">
        <v>2</v>
      </c>
      <c r="D6" s="46">
        <v>595172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595172</v>
      </c>
      <c r="O6" s="47">
        <f t="shared" si="2"/>
        <v>117.99603489294211</v>
      </c>
      <c r="P6" s="9"/>
    </row>
    <row r="7" spans="1:133">
      <c r="A7" s="12"/>
      <c r="B7" s="25">
        <v>312.60000000000002</v>
      </c>
      <c r="C7" s="20" t="s">
        <v>10</v>
      </c>
      <c r="D7" s="46">
        <v>0</v>
      </c>
      <c r="E7" s="46">
        <v>0</v>
      </c>
      <c r="F7" s="46">
        <v>0</v>
      </c>
      <c r="G7" s="46">
        <v>438350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438350</v>
      </c>
      <c r="O7" s="47">
        <f t="shared" si="2"/>
        <v>86.905233941316411</v>
      </c>
      <c r="P7" s="9"/>
    </row>
    <row r="8" spans="1:133">
      <c r="A8" s="12"/>
      <c r="B8" s="25">
        <v>314.10000000000002</v>
      </c>
      <c r="C8" s="20" t="s">
        <v>11</v>
      </c>
      <c r="D8" s="46">
        <v>323853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323853</v>
      </c>
      <c r="O8" s="47">
        <f t="shared" si="2"/>
        <v>64.205590800951626</v>
      </c>
      <c r="P8" s="9"/>
    </row>
    <row r="9" spans="1:133">
      <c r="A9" s="12"/>
      <c r="B9" s="25">
        <v>314.3</v>
      </c>
      <c r="C9" s="20" t="s">
        <v>62</v>
      </c>
      <c r="D9" s="46">
        <v>79456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79456</v>
      </c>
      <c r="O9" s="47">
        <f t="shared" si="2"/>
        <v>15.75257731958763</v>
      </c>
      <c r="P9" s="9"/>
    </row>
    <row r="10" spans="1:133">
      <c r="A10" s="12"/>
      <c r="B10" s="25">
        <v>315</v>
      </c>
      <c r="C10" s="20" t="s">
        <v>63</v>
      </c>
      <c r="D10" s="46">
        <v>114002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114002</v>
      </c>
      <c r="O10" s="47">
        <f t="shared" si="2"/>
        <v>22.601506740681998</v>
      </c>
      <c r="P10" s="9"/>
    </row>
    <row r="11" spans="1:133" ht="15.75">
      <c r="A11" s="29" t="s">
        <v>12</v>
      </c>
      <c r="B11" s="30"/>
      <c r="C11" s="31"/>
      <c r="D11" s="32">
        <f t="shared" ref="D11:M11" si="3">SUM(D12:D16)</f>
        <v>381648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381648</v>
      </c>
      <c r="O11" s="45">
        <f t="shared" si="2"/>
        <v>75.663758921490881</v>
      </c>
      <c r="P11" s="10"/>
    </row>
    <row r="12" spans="1:133">
      <c r="A12" s="12"/>
      <c r="B12" s="25">
        <v>322</v>
      </c>
      <c r="C12" s="20" t="s">
        <v>0</v>
      </c>
      <c r="D12" s="46">
        <v>46754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46754</v>
      </c>
      <c r="O12" s="47">
        <f t="shared" si="2"/>
        <v>9.2692307692307701</v>
      </c>
      <c r="P12" s="9"/>
    </row>
    <row r="13" spans="1:133">
      <c r="A13" s="12"/>
      <c r="B13" s="25">
        <v>323.3</v>
      </c>
      <c r="C13" s="20" t="s">
        <v>49</v>
      </c>
      <c r="D13" s="46">
        <v>261986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261986</v>
      </c>
      <c r="O13" s="47">
        <f t="shared" si="2"/>
        <v>51.940126883425854</v>
      </c>
      <c r="P13" s="9"/>
    </row>
    <row r="14" spans="1:133">
      <c r="A14" s="12"/>
      <c r="B14" s="25">
        <v>323.39999999999998</v>
      </c>
      <c r="C14" s="20" t="s">
        <v>14</v>
      </c>
      <c r="D14" s="46">
        <v>3369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3369</v>
      </c>
      <c r="O14" s="47">
        <f t="shared" si="2"/>
        <v>0.6679222839016653</v>
      </c>
      <c r="P14" s="9"/>
    </row>
    <row r="15" spans="1:133">
      <c r="A15" s="12"/>
      <c r="B15" s="25">
        <v>324.11</v>
      </c>
      <c r="C15" s="20" t="s">
        <v>77</v>
      </c>
      <c r="D15" s="46">
        <v>3799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3799</v>
      </c>
      <c r="O15" s="47">
        <f t="shared" si="2"/>
        <v>0.75317208564631244</v>
      </c>
      <c r="P15" s="9"/>
    </row>
    <row r="16" spans="1:133">
      <c r="A16" s="12"/>
      <c r="B16" s="25">
        <v>329</v>
      </c>
      <c r="C16" s="20" t="s">
        <v>16</v>
      </c>
      <c r="D16" s="46">
        <v>65740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65740</v>
      </c>
      <c r="O16" s="47">
        <f t="shared" si="2"/>
        <v>13.033306899286281</v>
      </c>
      <c r="P16" s="9"/>
    </row>
    <row r="17" spans="1:119" ht="15.75">
      <c r="A17" s="29" t="s">
        <v>17</v>
      </c>
      <c r="B17" s="30"/>
      <c r="C17" s="31"/>
      <c r="D17" s="32">
        <f t="shared" ref="D17:M17" si="4">SUM(D18:D21)</f>
        <v>599116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599116</v>
      </c>
      <c r="O17" s="45">
        <f t="shared" si="2"/>
        <v>118.77795400475813</v>
      </c>
      <c r="P17" s="10"/>
    </row>
    <row r="18" spans="1:119">
      <c r="A18" s="12"/>
      <c r="B18" s="25">
        <v>335.12</v>
      </c>
      <c r="C18" s="20" t="s">
        <v>65</v>
      </c>
      <c r="D18" s="46">
        <v>220488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220488</v>
      </c>
      <c r="O18" s="47">
        <f t="shared" si="2"/>
        <v>43.712926249008724</v>
      </c>
      <c r="P18" s="9"/>
    </row>
    <row r="19" spans="1:119">
      <c r="A19" s="12"/>
      <c r="B19" s="25">
        <v>335.15</v>
      </c>
      <c r="C19" s="20" t="s">
        <v>66</v>
      </c>
      <c r="D19" s="46">
        <v>1351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1351</v>
      </c>
      <c r="O19" s="47">
        <f t="shared" si="2"/>
        <v>0.26784298176050753</v>
      </c>
      <c r="P19" s="9"/>
    </row>
    <row r="20" spans="1:119">
      <c r="A20" s="12"/>
      <c r="B20" s="25">
        <v>335.18</v>
      </c>
      <c r="C20" s="20" t="s">
        <v>67</v>
      </c>
      <c r="D20" s="46">
        <v>313931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313931</v>
      </c>
      <c r="O20" s="47">
        <f t="shared" si="2"/>
        <v>62.238501189532116</v>
      </c>
      <c r="P20" s="9"/>
    </row>
    <row r="21" spans="1:119">
      <c r="A21" s="12"/>
      <c r="B21" s="25">
        <v>338</v>
      </c>
      <c r="C21" s="20" t="s">
        <v>24</v>
      </c>
      <c r="D21" s="46">
        <v>63346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63346</v>
      </c>
      <c r="O21" s="47">
        <f t="shared" si="2"/>
        <v>12.55868358445678</v>
      </c>
      <c r="P21" s="9"/>
    </row>
    <row r="22" spans="1:119" ht="15.75">
      <c r="A22" s="29" t="s">
        <v>29</v>
      </c>
      <c r="B22" s="30"/>
      <c r="C22" s="31"/>
      <c r="D22" s="32">
        <f t="shared" ref="D22:M22" si="5">SUM(D23:D24)</f>
        <v>18005</v>
      </c>
      <c r="E22" s="32">
        <f t="shared" si="5"/>
        <v>58981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76986</v>
      </c>
      <c r="O22" s="45">
        <f t="shared" si="2"/>
        <v>15.262886597938145</v>
      </c>
      <c r="P22" s="10"/>
    </row>
    <row r="23" spans="1:119">
      <c r="A23" s="13"/>
      <c r="B23" s="39">
        <v>351.1</v>
      </c>
      <c r="C23" s="21" t="s">
        <v>32</v>
      </c>
      <c r="D23" s="46">
        <v>18005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18005</v>
      </c>
      <c r="O23" s="47">
        <f t="shared" si="2"/>
        <v>3.5695876288659796</v>
      </c>
      <c r="P23" s="9"/>
    </row>
    <row r="24" spans="1:119">
      <c r="A24" s="13"/>
      <c r="B24" s="39">
        <v>351.5</v>
      </c>
      <c r="C24" s="21" t="s">
        <v>68</v>
      </c>
      <c r="D24" s="46">
        <v>0</v>
      </c>
      <c r="E24" s="46">
        <v>58981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58981</v>
      </c>
      <c r="O24" s="47">
        <f t="shared" si="2"/>
        <v>11.693298969072165</v>
      </c>
      <c r="P24" s="9"/>
    </row>
    <row r="25" spans="1:119" ht="15.75">
      <c r="A25" s="29" t="s">
        <v>3</v>
      </c>
      <c r="B25" s="30"/>
      <c r="C25" s="31"/>
      <c r="D25" s="32">
        <f t="shared" ref="D25:M25" si="6">SUM(D26:D28)</f>
        <v>64486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64486</v>
      </c>
      <c r="O25" s="45">
        <f t="shared" si="2"/>
        <v>12.784694686756543</v>
      </c>
      <c r="P25" s="10"/>
    </row>
    <row r="26" spans="1:119">
      <c r="A26" s="12"/>
      <c r="B26" s="25">
        <v>361.1</v>
      </c>
      <c r="C26" s="20" t="s">
        <v>33</v>
      </c>
      <c r="D26" s="46">
        <v>26235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26235</v>
      </c>
      <c r="O26" s="47">
        <f t="shared" si="2"/>
        <v>5.2012291831879462</v>
      </c>
      <c r="P26" s="9"/>
    </row>
    <row r="27" spans="1:119">
      <c r="A27" s="12"/>
      <c r="B27" s="25">
        <v>362</v>
      </c>
      <c r="C27" s="20" t="s">
        <v>34</v>
      </c>
      <c r="D27" s="46">
        <v>475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475</v>
      </c>
      <c r="O27" s="47">
        <f t="shared" si="2"/>
        <v>9.4171292624900871E-2</v>
      </c>
      <c r="P27" s="9"/>
    </row>
    <row r="28" spans="1:119" ht="15.75" thickBot="1">
      <c r="A28" s="12"/>
      <c r="B28" s="25">
        <v>369.9</v>
      </c>
      <c r="C28" s="20" t="s">
        <v>35</v>
      </c>
      <c r="D28" s="46">
        <v>37776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37776</v>
      </c>
      <c r="O28" s="47">
        <f t="shared" si="2"/>
        <v>7.4892942109436955</v>
      </c>
      <c r="P28" s="9"/>
    </row>
    <row r="29" spans="1:119" ht="16.5" thickBot="1">
      <c r="A29" s="14" t="s">
        <v>30</v>
      </c>
      <c r="B29" s="23"/>
      <c r="C29" s="22"/>
      <c r="D29" s="15">
        <f>SUM(D5,D11,D17,D22,D25)</f>
        <v>2175738</v>
      </c>
      <c r="E29" s="15">
        <f t="shared" ref="E29:M29" si="7">SUM(E5,E11,E17,E22,E25)</f>
        <v>58981</v>
      </c>
      <c r="F29" s="15">
        <f t="shared" si="7"/>
        <v>0</v>
      </c>
      <c r="G29" s="15">
        <f t="shared" si="7"/>
        <v>438350</v>
      </c>
      <c r="H29" s="15">
        <f t="shared" si="7"/>
        <v>0</v>
      </c>
      <c r="I29" s="15">
        <f t="shared" si="7"/>
        <v>0</v>
      </c>
      <c r="J29" s="15">
        <f t="shared" si="7"/>
        <v>0</v>
      </c>
      <c r="K29" s="15">
        <f t="shared" si="7"/>
        <v>0</v>
      </c>
      <c r="L29" s="15">
        <f t="shared" si="7"/>
        <v>0</v>
      </c>
      <c r="M29" s="15">
        <f t="shared" si="7"/>
        <v>0</v>
      </c>
      <c r="N29" s="15">
        <f t="shared" si="1"/>
        <v>2673069</v>
      </c>
      <c r="O29" s="38">
        <f t="shared" si="2"/>
        <v>529.95023790642347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48" t="s">
        <v>78</v>
      </c>
      <c r="M31" s="48"/>
      <c r="N31" s="48"/>
      <c r="O31" s="43">
        <v>5044</v>
      </c>
    </row>
    <row r="32" spans="1:119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</row>
    <row r="33" spans="1:15" ht="15.75" customHeight="1" thickBot="1">
      <c r="A33" s="52" t="s">
        <v>47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1079542</v>
      </c>
      <c r="E5" s="27">
        <f t="shared" si="0"/>
        <v>0</v>
      </c>
      <c r="F5" s="27">
        <f t="shared" si="0"/>
        <v>0</v>
      </c>
      <c r="G5" s="27">
        <f t="shared" si="0"/>
        <v>415953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1495495</v>
      </c>
      <c r="O5" s="33">
        <f t="shared" ref="O5:O32" si="2">(N5/O$34)</f>
        <v>296.72519841269843</v>
      </c>
      <c r="P5" s="6"/>
    </row>
    <row r="6" spans="1:133">
      <c r="A6" s="12"/>
      <c r="B6" s="25">
        <v>311</v>
      </c>
      <c r="C6" s="20" t="s">
        <v>2</v>
      </c>
      <c r="D6" s="46">
        <v>564437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564437</v>
      </c>
      <c r="O6" s="47">
        <f t="shared" si="2"/>
        <v>111.99146825396825</v>
      </c>
      <c r="P6" s="9"/>
    </row>
    <row r="7" spans="1:133">
      <c r="A7" s="12"/>
      <c r="B7" s="25">
        <v>312.60000000000002</v>
      </c>
      <c r="C7" s="20" t="s">
        <v>10</v>
      </c>
      <c r="D7" s="46">
        <v>0</v>
      </c>
      <c r="E7" s="46">
        <v>0</v>
      </c>
      <c r="F7" s="46">
        <v>0</v>
      </c>
      <c r="G7" s="46">
        <v>415953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415953</v>
      </c>
      <c r="O7" s="47">
        <f t="shared" si="2"/>
        <v>82.530357142857142</v>
      </c>
      <c r="P7" s="9"/>
    </row>
    <row r="8" spans="1:133">
      <c r="A8" s="12"/>
      <c r="B8" s="25">
        <v>314.10000000000002</v>
      </c>
      <c r="C8" s="20" t="s">
        <v>11</v>
      </c>
      <c r="D8" s="46">
        <v>318787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318787</v>
      </c>
      <c r="O8" s="47">
        <f t="shared" si="2"/>
        <v>63.25138888888889</v>
      </c>
      <c r="P8" s="9"/>
    </row>
    <row r="9" spans="1:133">
      <c r="A9" s="12"/>
      <c r="B9" s="25">
        <v>314.3</v>
      </c>
      <c r="C9" s="20" t="s">
        <v>62</v>
      </c>
      <c r="D9" s="46">
        <v>76844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76844</v>
      </c>
      <c r="O9" s="47">
        <f t="shared" si="2"/>
        <v>15.246825396825397</v>
      </c>
      <c r="P9" s="9"/>
    </row>
    <row r="10" spans="1:133">
      <c r="A10" s="12"/>
      <c r="B10" s="25">
        <v>315</v>
      </c>
      <c r="C10" s="20" t="s">
        <v>63</v>
      </c>
      <c r="D10" s="46">
        <v>119474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119474</v>
      </c>
      <c r="O10" s="47">
        <f t="shared" si="2"/>
        <v>23.705158730158729</v>
      </c>
      <c r="P10" s="9"/>
    </row>
    <row r="11" spans="1:133" ht="15.75">
      <c r="A11" s="29" t="s">
        <v>12</v>
      </c>
      <c r="B11" s="30"/>
      <c r="C11" s="31"/>
      <c r="D11" s="32">
        <f t="shared" ref="D11:M11" si="3">SUM(D12:D15)</f>
        <v>368890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368890</v>
      </c>
      <c r="O11" s="45">
        <f t="shared" si="2"/>
        <v>73.192460317460316</v>
      </c>
      <c r="P11" s="10"/>
    </row>
    <row r="12" spans="1:133">
      <c r="A12" s="12"/>
      <c r="B12" s="25">
        <v>322</v>
      </c>
      <c r="C12" s="20" t="s">
        <v>0</v>
      </c>
      <c r="D12" s="46">
        <v>24008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24008</v>
      </c>
      <c r="O12" s="47">
        <f t="shared" si="2"/>
        <v>4.7634920634920634</v>
      </c>
      <c r="P12" s="9"/>
    </row>
    <row r="13" spans="1:133">
      <c r="A13" s="12"/>
      <c r="B13" s="25">
        <v>323.10000000000002</v>
      </c>
      <c r="C13" s="20" t="s">
        <v>13</v>
      </c>
      <c r="D13" s="46">
        <v>276667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276667</v>
      </c>
      <c r="O13" s="47">
        <f t="shared" si="2"/>
        <v>54.894246031746029</v>
      </c>
      <c r="P13" s="9"/>
    </row>
    <row r="14" spans="1:133">
      <c r="A14" s="12"/>
      <c r="B14" s="25">
        <v>323.39999999999998</v>
      </c>
      <c r="C14" s="20" t="s">
        <v>14</v>
      </c>
      <c r="D14" s="46">
        <v>4114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4114</v>
      </c>
      <c r="O14" s="47">
        <f t="shared" si="2"/>
        <v>0.81626984126984126</v>
      </c>
      <c r="P14" s="9"/>
    </row>
    <row r="15" spans="1:133">
      <c r="A15" s="12"/>
      <c r="B15" s="25">
        <v>329</v>
      </c>
      <c r="C15" s="20" t="s">
        <v>16</v>
      </c>
      <c r="D15" s="46">
        <v>64101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64101</v>
      </c>
      <c r="O15" s="47">
        <f t="shared" si="2"/>
        <v>12.718452380952382</v>
      </c>
      <c r="P15" s="9"/>
    </row>
    <row r="16" spans="1:133" ht="15.75">
      <c r="A16" s="29" t="s">
        <v>17</v>
      </c>
      <c r="B16" s="30"/>
      <c r="C16" s="31"/>
      <c r="D16" s="32">
        <f t="shared" ref="D16:M16" si="4">SUM(D17:D22)</f>
        <v>579875</v>
      </c>
      <c r="E16" s="32">
        <f t="shared" si="4"/>
        <v>0</v>
      </c>
      <c r="F16" s="32">
        <f t="shared" si="4"/>
        <v>0</v>
      </c>
      <c r="G16" s="32">
        <f t="shared" si="4"/>
        <v>654024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1233899</v>
      </c>
      <c r="O16" s="45">
        <f t="shared" si="2"/>
        <v>244.82123015873015</v>
      </c>
      <c r="P16" s="10"/>
    </row>
    <row r="17" spans="1:119">
      <c r="A17" s="12"/>
      <c r="B17" s="25">
        <v>334.1</v>
      </c>
      <c r="C17" s="20" t="s">
        <v>18</v>
      </c>
      <c r="D17" s="46">
        <v>4822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4822</v>
      </c>
      <c r="O17" s="47">
        <f t="shared" si="2"/>
        <v>0.95674603174603179</v>
      </c>
      <c r="P17" s="9"/>
    </row>
    <row r="18" spans="1:119">
      <c r="A18" s="12"/>
      <c r="B18" s="25">
        <v>335.12</v>
      </c>
      <c r="C18" s="20" t="s">
        <v>65</v>
      </c>
      <c r="D18" s="46">
        <v>211006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211006</v>
      </c>
      <c r="O18" s="47">
        <f t="shared" si="2"/>
        <v>41.86626984126984</v>
      </c>
      <c r="P18" s="9"/>
    </row>
    <row r="19" spans="1:119">
      <c r="A19" s="12"/>
      <c r="B19" s="25">
        <v>335.15</v>
      </c>
      <c r="C19" s="20" t="s">
        <v>66</v>
      </c>
      <c r="D19" s="46">
        <v>1400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1400</v>
      </c>
      <c r="O19" s="47">
        <f t="shared" si="2"/>
        <v>0.27777777777777779</v>
      </c>
      <c r="P19" s="9"/>
    </row>
    <row r="20" spans="1:119">
      <c r="A20" s="12"/>
      <c r="B20" s="25">
        <v>335.18</v>
      </c>
      <c r="C20" s="20" t="s">
        <v>67</v>
      </c>
      <c r="D20" s="46">
        <v>300751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300751</v>
      </c>
      <c r="O20" s="47">
        <f t="shared" si="2"/>
        <v>59.672817460317461</v>
      </c>
      <c r="P20" s="9"/>
    </row>
    <row r="21" spans="1:119">
      <c r="A21" s="12"/>
      <c r="B21" s="25">
        <v>335.9</v>
      </c>
      <c r="C21" s="20" t="s">
        <v>23</v>
      </c>
      <c r="D21" s="46">
        <v>807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807</v>
      </c>
      <c r="O21" s="47">
        <f t="shared" si="2"/>
        <v>0.16011904761904761</v>
      </c>
      <c r="P21" s="9"/>
    </row>
    <row r="22" spans="1:119">
      <c r="A22" s="12"/>
      <c r="B22" s="25">
        <v>338</v>
      </c>
      <c r="C22" s="20" t="s">
        <v>24</v>
      </c>
      <c r="D22" s="46">
        <v>61089</v>
      </c>
      <c r="E22" s="46">
        <v>0</v>
      </c>
      <c r="F22" s="46">
        <v>0</v>
      </c>
      <c r="G22" s="46">
        <v>654024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715113</v>
      </c>
      <c r="O22" s="47">
        <f t="shared" si="2"/>
        <v>141.88749999999999</v>
      </c>
      <c r="P22" s="9"/>
    </row>
    <row r="23" spans="1:119" ht="15.75">
      <c r="A23" s="29" t="s">
        <v>29</v>
      </c>
      <c r="B23" s="30"/>
      <c r="C23" s="31"/>
      <c r="D23" s="32">
        <f t="shared" ref="D23:M23" si="5">SUM(D24:D25)</f>
        <v>37452</v>
      </c>
      <c r="E23" s="32">
        <f t="shared" si="5"/>
        <v>724767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762219</v>
      </c>
      <c r="O23" s="45">
        <f t="shared" si="2"/>
        <v>151.23392857142858</v>
      </c>
      <c r="P23" s="10"/>
    </row>
    <row r="24" spans="1:119">
      <c r="A24" s="13"/>
      <c r="B24" s="39">
        <v>351.1</v>
      </c>
      <c r="C24" s="21" t="s">
        <v>32</v>
      </c>
      <c r="D24" s="46">
        <v>37452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37452</v>
      </c>
      <c r="O24" s="47">
        <f t="shared" si="2"/>
        <v>7.4309523809523812</v>
      </c>
      <c r="P24" s="9"/>
    </row>
    <row r="25" spans="1:119">
      <c r="A25" s="13"/>
      <c r="B25" s="39">
        <v>351.5</v>
      </c>
      <c r="C25" s="21" t="s">
        <v>68</v>
      </c>
      <c r="D25" s="46">
        <v>0</v>
      </c>
      <c r="E25" s="46">
        <v>724767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724767</v>
      </c>
      <c r="O25" s="47">
        <f t="shared" si="2"/>
        <v>143.80297619047619</v>
      </c>
      <c r="P25" s="9"/>
    </row>
    <row r="26" spans="1:119" ht="15.75">
      <c r="A26" s="29" t="s">
        <v>3</v>
      </c>
      <c r="B26" s="30"/>
      <c r="C26" s="31"/>
      <c r="D26" s="32">
        <f t="shared" ref="D26:M26" si="6">SUM(D27:D29)</f>
        <v>35503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35503</v>
      </c>
      <c r="O26" s="45">
        <f t="shared" si="2"/>
        <v>7.0442460317460318</v>
      </c>
      <c r="P26" s="10"/>
    </row>
    <row r="27" spans="1:119">
      <c r="A27" s="12"/>
      <c r="B27" s="25">
        <v>361.1</v>
      </c>
      <c r="C27" s="20" t="s">
        <v>33</v>
      </c>
      <c r="D27" s="46">
        <v>17073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17073</v>
      </c>
      <c r="O27" s="47">
        <f t="shared" si="2"/>
        <v>3.3875000000000002</v>
      </c>
      <c r="P27" s="9"/>
    </row>
    <row r="28" spans="1:119">
      <c r="A28" s="12"/>
      <c r="B28" s="25">
        <v>362</v>
      </c>
      <c r="C28" s="20" t="s">
        <v>34</v>
      </c>
      <c r="D28" s="46">
        <v>1756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1756</v>
      </c>
      <c r="O28" s="47">
        <f t="shared" si="2"/>
        <v>0.3484126984126984</v>
      </c>
      <c r="P28" s="9"/>
    </row>
    <row r="29" spans="1:119">
      <c r="A29" s="12"/>
      <c r="B29" s="25">
        <v>369.9</v>
      </c>
      <c r="C29" s="20" t="s">
        <v>35</v>
      </c>
      <c r="D29" s="46">
        <v>16674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16674</v>
      </c>
      <c r="O29" s="47">
        <f t="shared" si="2"/>
        <v>3.3083333333333331</v>
      </c>
      <c r="P29" s="9"/>
    </row>
    <row r="30" spans="1:119" ht="15.75">
      <c r="A30" s="29" t="s">
        <v>69</v>
      </c>
      <c r="B30" s="30"/>
      <c r="C30" s="31"/>
      <c r="D30" s="32">
        <f t="shared" ref="D30:M30" si="7">SUM(D31:D31)</f>
        <v>0</v>
      </c>
      <c r="E30" s="32">
        <f t="shared" si="7"/>
        <v>0</v>
      </c>
      <c r="F30" s="32">
        <f t="shared" si="7"/>
        <v>0</v>
      </c>
      <c r="G30" s="32">
        <f t="shared" si="7"/>
        <v>2214203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2214203</v>
      </c>
      <c r="O30" s="45">
        <f t="shared" si="2"/>
        <v>439.32599206349204</v>
      </c>
      <c r="P30" s="9"/>
    </row>
    <row r="31" spans="1:119" ht="15.75" thickBot="1">
      <c r="A31" s="12"/>
      <c r="B31" s="25">
        <v>381</v>
      </c>
      <c r="C31" s="20" t="s">
        <v>70</v>
      </c>
      <c r="D31" s="46">
        <v>0</v>
      </c>
      <c r="E31" s="46">
        <v>0</v>
      </c>
      <c r="F31" s="46">
        <v>0</v>
      </c>
      <c r="G31" s="46">
        <v>2214203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2214203</v>
      </c>
      <c r="O31" s="47">
        <f t="shared" si="2"/>
        <v>439.32599206349204</v>
      </c>
      <c r="P31" s="9"/>
    </row>
    <row r="32" spans="1:119" ht="16.5" thickBot="1">
      <c r="A32" s="14" t="s">
        <v>30</v>
      </c>
      <c r="B32" s="23"/>
      <c r="C32" s="22"/>
      <c r="D32" s="15">
        <f>SUM(D5,D11,D16,D23,D26,D30)</f>
        <v>2101262</v>
      </c>
      <c r="E32" s="15">
        <f t="shared" ref="E32:M32" si="8">SUM(E5,E11,E16,E23,E26,E30)</f>
        <v>724767</v>
      </c>
      <c r="F32" s="15">
        <f t="shared" si="8"/>
        <v>0</v>
      </c>
      <c r="G32" s="15">
        <f t="shared" si="8"/>
        <v>3284180</v>
      </c>
      <c r="H32" s="15">
        <f t="shared" si="8"/>
        <v>0</v>
      </c>
      <c r="I32" s="15">
        <f t="shared" si="8"/>
        <v>0</v>
      </c>
      <c r="J32" s="15">
        <f t="shared" si="8"/>
        <v>0</v>
      </c>
      <c r="K32" s="15">
        <f t="shared" si="8"/>
        <v>0</v>
      </c>
      <c r="L32" s="15">
        <f t="shared" si="8"/>
        <v>0</v>
      </c>
      <c r="M32" s="15">
        <f t="shared" si="8"/>
        <v>0</v>
      </c>
      <c r="N32" s="15">
        <f t="shared" si="1"/>
        <v>6110209</v>
      </c>
      <c r="O32" s="38">
        <f t="shared" si="2"/>
        <v>1212.3430555555556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48" t="s">
        <v>75</v>
      </c>
      <c r="M34" s="48"/>
      <c r="N34" s="48"/>
      <c r="O34" s="43">
        <v>5040</v>
      </c>
    </row>
    <row r="35" spans="1:1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1"/>
    </row>
    <row r="36" spans="1:15" ht="15.75" customHeight="1" thickBot="1">
      <c r="A36" s="52" t="s">
        <v>47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36</v>
      </c>
      <c r="B3" s="62"/>
      <c r="C3" s="63"/>
      <c r="D3" s="67" t="s">
        <v>25</v>
      </c>
      <c r="E3" s="68"/>
      <c r="F3" s="68"/>
      <c r="G3" s="68"/>
      <c r="H3" s="69"/>
      <c r="I3" s="67" t="s">
        <v>26</v>
      </c>
      <c r="J3" s="69"/>
      <c r="K3" s="67" t="s">
        <v>28</v>
      </c>
      <c r="L3" s="69"/>
      <c r="M3" s="36"/>
      <c r="N3" s="37"/>
      <c r="O3" s="70" t="s">
        <v>41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37</v>
      </c>
      <c r="F4" s="34" t="s">
        <v>38</v>
      </c>
      <c r="G4" s="34" t="s">
        <v>39</v>
      </c>
      <c r="H4" s="34" t="s">
        <v>5</v>
      </c>
      <c r="I4" s="34" t="s">
        <v>6</v>
      </c>
      <c r="J4" s="35" t="s">
        <v>40</v>
      </c>
      <c r="K4" s="35" t="s">
        <v>7</v>
      </c>
      <c r="L4" s="35" t="s">
        <v>8</v>
      </c>
      <c r="M4" s="35" t="s">
        <v>9</v>
      </c>
      <c r="N4" s="35" t="s">
        <v>27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1066110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1066110</v>
      </c>
      <c r="O5" s="33">
        <f t="shared" ref="O5:O30" si="2">(N5/O$32)</f>
        <v>212.75394132907604</v>
      </c>
      <c r="P5" s="6"/>
    </row>
    <row r="6" spans="1:133">
      <c r="A6" s="12"/>
      <c r="B6" s="25">
        <v>311</v>
      </c>
      <c r="C6" s="20" t="s">
        <v>2</v>
      </c>
      <c r="D6" s="46">
        <v>533275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533275</v>
      </c>
      <c r="O6" s="47">
        <f t="shared" si="2"/>
        <v>106.42087407703053</v>
      </c>
      <c r="P6" s="9"/>
    </row>
    <row r="7" spans="1:133">
      <c r="A7" s="12"/>
      <c r="B7" s="25">
        <v>314.10000000000002</v>
      </c>
      <c r="C7" s="20" t="s">
        <v>11</v>
      </c>
      <c r="D7" s="46">
        <v>335158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335158</v>
      </c>
      <c r="O7" s="47">
        <f t="shared" si="2"/>
        <v>66.884454200758327</v>
      </c>
      <c r="P7" s="9"/>
    </row>
    <row r="8" spans="1:133">
      <c r="A8" s="12"/>
      <c r="B8" s="25">
        <v>314.3</v>
      </c>
      <c r="C8" s="20" t="s">
        <v>62</v>
      </c>
      <c r="D8" s="46">
        <v>74623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74623</v>
      </c>
      <c r="O8" s="47">
        <f t="shared" si="2"/>
        <v>14.89183795649571</v>
      </c>
      <c r="P8" s="9"/>
    </row>
    <row r="9" spans="1:133">
      <c r="A9" s="12"/>
      <c r="B9" s="25">
        <v>315</v>
      </c>
      <c r="C9" s="20" t="s">
        <v>63</v>
      </c>
      <c r="D9" s="46">
        <v>123054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123054</v>
      </c>
      <c r="O9" s="47">
        <f t="shared" si="2"/>
        <v>24.556775094791458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SUM(D11:D14)</f>
        <v>372480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372480</v>
      </c>
      <c r="O10" s="45">
        <f t="shared" si="2"/>
        <v>74.332468569147878</v>
      </c>
      <c r="P10" s="10"/>
    </row>
    <row r="11" spans="1:133">
      <c r="A11" s="12"/>
      <c r="B11" s="25">
        <v>322</v>
      </c>
      <c r="C11" s="20" t="s">
        <v>0</v>
      </c>
      <c r="D11" s="46">
        <v>23563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23563</v>
      </c>
      <c r="O11" s="47">
        <f t="shared" si="2"/>
        <v>4.7022550389143882</v>
      </c>
      <c r="P11" s="9"/>
    </row>
    <row r="12" spans="1:133">
      <c r="A12" s="12"/>
      <c r="B12" s="25">
        <v>323.10000000000002</v>
      </c>
      <c r="C12" s="20" t="s">
        <v>13</v>
      </c>
      <c r="D12" s="46">
        <v>280206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280206</v>
      </c>
      <c r="O12" s="47">
        <f t="shared" si="2"/>
        <v>55.918180003991218</v>
      </c>
      <c r="P12" s="9"/>
    </row>
    <row r="13" spans="1:133">
      <c r="A13" s="12"/>
      <c r="B13" s="25">
        <v>323.39999999999998</v>
      </c>
      <c r="C13" s="20" t="s">
        <v>14</v>
      </c>
      <c r="D13" s="46">
        <v>5493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5493</v>
      </c>
      <c r="O13" s="47">
        <f t="shared" si="2"/>
        <v>1.096188385551786</v>
      </c>
      <c r="P13" s="9"/>
    </row>
    <row r="14" spans="1:133">
      <c r="A14" s="12"/>
      <c r="B14" s="25">
        <v>329</v>
      </c>
      <c r="C14" s="20" t="s">
        <v>16</v>
      </c>
      <c r="D14" s="46">
        <v>63218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63218</v>
      </c>
      <c r="O14" s="47">
        <f t="shared" si="2"/>
        <v>12.615845140690482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SUM(D16:D21)</f>
        <v>556295</v>
      </c>
      <c r="E15" s="32">
        <f t="shared" si="4"/>
        <v>0</v>
      </c>
      <c r="F15" s="32">
        <f t="shared" si="4"/>
        <v>0</v>
      </c>
      <c r="G15" s="32">
        <f t="shared" si="4"/>
        <v>384908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941203</v>
      </c>
      <c r="O15" s="45">
        <f t="shared" si="2"/>
        <v>187.82737976451807</v>
      </c>
      <c r="P15" s="10"/>
    </row>
    <row r="16" spans="1:133">
      <c r="A16" s="12"/>
      <c r="B16" s="25">
        <v>334.1</v>
      </c>
      <c r="C16" s="20" t="s">
        <v>18</v>
      </c>
      <c r="D16" s="46">
        <v>4775</v>
      </c>
      <c r="E16" s="46">
        <v>0</v>
      </c>
      <c r="F16" s="46">
        <v>0</v>
      </c>
      <c r="G16" s="46">
        <v>384908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389683</v>
      </c>
      <c r="O16" s="47">
        <f t="shared" si="2"/>
        <v>77.765515865096788</v>
      </c>
      <c r="P16" s="9"/>
    </row>
    <row r="17" spans="1:119">
      <c r="A17" s="12"/>
      <c r="B17" s="25">
        <v>335.12</v>
      </c>
      <c r="C17" s="20" t="s">
        <v>65</v>
      </c>
      <c r="D17" s="46">
        <v>198852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198852</v>
      </c>
      <c r="O17" s="47">
        <f t="shared" si="2"/>
        <v>39.683097186190381</v>
      </c>
      <c r="P17" s="9"/>
    </row>
    <row r="18" spans="1:119">
      <c r="A18" s="12"/>
      <c r="B18" s="25">
        <v>335.15</v>
      </c>
      <c r="C18" s="20" t="s">
        <v>66</v>
      </c>
      <c r="D18" s="46">
        <v>6257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6257</v>
      </c>
      <c r="O18" s="47">
        <f t="shared" si="2"/>
        <v>1.2486529634803432</v>
      </c>
      <c r="P18" s="9"/>
    </row>
    <row r="19" spans="1:119">
      <c r="A19" s="12"/>
      <c r="B19" s="25">
        <v>335.18</v>
      </c>
      <c r="C19" s="20" t="s">
        <v>67</v>
      </c>
      <c r="D19" s="46">
        <v>285097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285097</v>
      </c>
      <c r="O19" s="47">
        <f t="shared" si="2"/>
        <v>56.894232688086213</v>
      </c>
      <c r="P19" s="9"/>
    </row>
    <row r="20" spans="1:119">
      <c r="A20" s="12"/>
      <c r="B20" s="25">
        <v>335.9</v>
      </c>
      <c r="C20" s="20" t="s">
        <v>23</v>
      </c>
      <c r="D20" s="46">
        <v>1572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1572</v>
      </c>
      <c r="O20" s="47">
        <f t="shared" si="2"/>
        <v>0.31370983835561767</v>
      </c>
      <c r="P20" s="9"/>
    </row>
    <row r="21" spans="1:119">
      <c r="A21" s="12"/>
      <c r="B21" s="25">
        <v>338</v>
      </c>
      <c r="C21" s="20" t="s">
        <v>24</v>
      </c>
      <c r="D21" s="46">
        <v>59742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59742</v>
      </c>
      <c r="O21" s="47">
        <f t="shared" si="2"/>
        <v>11.922171223308721</v>
      </c>
      <c r="P21" s="9"/>
    </row>
    <row r="22" spans="1:119" ht="15.75">
      <c r="A22" s="29" t="s">
        <v>29</v>
      </c>
      <c r="B22" s="30"/>
      <c r="C22" s="31"/>
      <c r="D22" s="32">
        <f t="shared" ref="D22:M22" si="5">SUM(D23:D24)</f>
        <v>22808</v>
      </c>
      <c r="E22" s="32">
        <f t="shared" si="5"/>
        <v>709997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732805</v>
      </c>
      <c r="O22" s="45">
        <f t="shared" si="2"/>
        <v>146.23927359808422</v>
      </c>
      <c r="P22" s="10"/>
    </row>
    <row r="23" spans="1:119">
      <c r="A23" s="13"/>
      <c r="B23" s="39">
        <v>351.1</v>
      </c>
      <c r="C23" s="21" t="s">
        <v>32</v>
      </c>
      <c r="D23" s="46">
        <v>22808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22808</v>
      </c>
      <c r="O23" s="47">
        <f t="shared" si="2"/>
        <v>4.5515865096787067</v>
      </c>
      <c r="P23" s="9"/>
    </row>
    <row r="24" spans="1:119">
      <c r="A24" s="13"/>
      <c r="B24" s="39">
        <v>351.5</v>
      </c>
      <c r="C24" s="21" t="s">
        <v>68</v>
      </c>
      <c r="D24" s="46">
        <v>0</v>
      </c>
      <c r="E24" s="46">
        <v>709997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709997</v>
      </c>
      <c r="O24" s="47">
        <f t="shared" si="2"/>
        <v>141.68768708840551</v>
      </c>
      <c r="P24" s="9"/>
    </row>
    <row r="25" spans="1:119" ht="15.75">
      <c r="A25" s="29" t="s">
        <v>3</v>
      </c>
      <c r="B25" s="30"/>
      <c r="C25" s="31"/>
      <c r="D25" s="32">
        <f t="shared" ref="D25:M25" si="6">SUM(D26:D29)</f>
        <v>23536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23536</v>
      </c>
      <c r="O25" s="45">
        <f t="shared" si="2"/>
        <v>4.6968668928357618</v>
      </c>
      <c r="P25" s="10"/>
    </row>
    <row r="26" spans="1:119">
      <c r="A26" s="12"/>
      <c r="B26" s="25">
        <v>361.1</v>
      </c>
      <c r="C26" s="20" t="s">
        <v>33</v>
      </c>
      <c r="D26" s="46">
        <v>13768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13768</v>
      </c>
      <c r="O26" s="47">
        <f t="shared" si="2"/>
        <v>2.7475553781680304</v>
      </c>
      <c r="P26" s="9"/>
    </row>
    <row r="27" spans="1:119">
      <c r="A27" s="12"/>
      <c r="B27" s="25">
        <v>361.3</v>
      </c>
      <c r="C27" s="20" t="s">
        <v>45</v>
      </c>
      <c r="D27" s="46">
        <v>-1619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-1619</v>
      </c>
      <c r="O27" s="47">
        <f t="shared" si="2"/>
        <v>-0.32308920375174616</v>
      </c>
      <c r="P27" s="9"/>
    </row>
    <row r="28" spans="1:119">
      <c r="A28" s="12"/>
      <c r="B28" s="25">
        <v>362</v>
      </c>
      <c r="C28" s="20" t="s">
        <v>34</v>
      </c>
      <c r="D28" s="46">
        <v>3249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3249</v>
      </c>
      <c r="O28" s="47">
        <f t="shared" si="2"/>
        <v>0.64837357812811813</v>
      </c>
      <c r="P28" s="9"/>
    </row>
    <row r="29" spans="1:119" ht="15.75" thickBot="1">
      <c r="A29" s="12"/>
      <c r="B29" s="25">
        <v>369.9</v>
      </c>
      <c r="C29" s="20" t="s">
        <v>35</v>
      </c>
      <c r="D29" s="46">
        <v>8138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8138</v>
      </c>
      <c r="O29" s="47">
        <f t="shared" si="2"/>
        <v>1.6240271402913591</v>
      </c>
      <c r="P29" s="9"/>
    </row>
    <row r="30" spans="1:119" ht="16.5" thickBot="1">
      <c r="A30" s="14" t="s">
        <v>30</v>
      </c>
      <c r="B30" s="23"/>
      <c r="C30" s="22"/>
      <c r="D30" s="15">
        <f>SUM(D5,D10,D15,D22,D25)</f>
        <v>2041229</v>
      </c>
      <c r="E30" s="15">
        <f t="shared" ref="E30:M30" si="7">SUM(E5,E10,E15,E22,E25)</f>
        <v>709997</v>
      </c>
      <c r="F30" s="15">
        <f t="shared" si="7"/>
        <v>0</v>
      </c>
      <c r="G30" s="15">
        <f t="shared" si="7"/>
        <v>384908</v>
      </c>
      <c r="H30" s="15">
        <f t="shared" si="7"/>
        <v>0</v>
      </c>
      <c r="I30" s="15">
        <f t="shared" si="7"/>
        <v>0</v>
      </c>
      <c r="J30" s="15">
        <f t="shared" si="7"/>
        <v>0</v>
      </c>
      <c r="K30" s="15">
        <f t="shared" si="7"/>
        <v>0</v>
      </c>
      <c r="L30" s="15">
        <f t="shared" si="7"/>
        <v>0</v>
      </c>
      <c r="M30" s="15">
        <f t="shared" si="7"/>
        <v>0</v>
      </c>
      <c r="N30" s="15">
        <f t="shared" si="1"/>
        <v>3136134</v>
      </c>
      <c r="O30" s="38">
        <f t="shared" si="2"/>
        <v>625.84993015366194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48" t="s">
        <v>73</v>
      </c>
      <c r="M32" s="48"/>
      <c r="N32" s="48"/>
      <c r="O32" s="43">
        <v>5011</v>
      </c>
    </row>
    <row r="33" spans="1:15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1"/>
    </row>
    <row r="34" spans="1:15" ht="15.75" customHeight="1" thickBot="1">
      <c r="A34" s="52" t="s">
        <v>47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2024-08-22T14:52:19Z</cp:lastPrinted>
  <dcterms:created xsi:type="dcterms:W3CDTF">2000-08-31T21:26:31Z</dcterms:created>
  <dcterms:modified xsi:type="dcterms:W3CDTF">2024-08-22T18:26:31Z</dcterms:modified>
</cp:coreProperties>
</file>