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2" sheetId="49" r:id="rId1"/>
    <sheet name="2021" sheetId="48" r:id="rId2"/>
    <sheet name="2020" sheetId="46" r:id="rId3"/>
    <sheet name="2019" sheetId="45" r:id="rId4"/>
    <sheet name="2018" sheetId="44" r:id="rId5"/>
    <sheet name="2017" sheetId="43" r:id="rId6"/>
    <sheet name="2016" sheetId="42" r:id="rId7"/>
    <sheet name="2015" sheetId="41" r:id="rId8"/>
    <sheet name="2014" sheetId="39" r:id="rId9"/>
    <sheet name="2013" sheetId="38" r:id="rId10"/>
    <sheet name="2012" sheetId="36" r:id="rId11"/>
    <sheet name="2011" sheetId="35" r:id="rId12"/>
    <sheet name="2010" sheetId="34" r:id="rId13"/>
    <sheet name="2009" sheetId="33" r:id="rId14"/>
    <sheet name="2008" sheetId="37" r:id="rId15"/>
    <sheet name="2007" sheetId="40" r:id="rId16"/>
  </sheets>
  <definedNames>
    <definedName name="_xlnm.Print_Area" localSheetId="15">'2007'!$A$1:$O$31</definedName>
    <definedName name="_xlnm.Print_Area" localSheetId="14">'2008'!$A$1:$O$28</definedName>
    <definedName name="_xlnm.Print_Area" localSheetId="13">'2009'!$A$1:$O$30</definedName>
    <definedName name="_xlnm.Print_Area" localSheetId="12">'2010'!$A$1:$O$30</definedName>
    <definedName name="_xlnm.Print_Area" localSheetId="11">'2011'!$A$1:$O$29</definedName>
    <definedName name="_xlnm.Print_Area" localSheetId="10">'2012'!$A$1:$O$29</definedName>
    <definedName name="_xlnm.Print_Area" localSheetId="9">'2013'!$A$1:$O$30</definedName>
    <definedName name="_xlnm.Print_Area" localSheetId="8">'2014'!$A$1:$O$29</definedName>
    <definedName name="_xlnm.Print_Area" localSheetId="7">'2015'!$A$1:$O$30</definedName>
    <definedName name="_xlnm.Print_Area" localSheetId="6">'2016'!$A$1:$O$29</definedName>
    <definedName name="_xlnm.Print_Area" localSheetId="5">'2017'!$A$1:$O$27</definedName>
    <definedName name="_xlnm.Print_Area" localSheetId="4">'2018'!$A$1:$O$27</definedName>
    <definedName name="_xlnm.Print_Area" localSheetId="3">'2019'!$A$1:$O$27</definedName>
    <definedName name="_xlnm.Print_Area" localSheetId="2">'2020'!$A$1:$O$27</definedName>
    <definedName name="_xlnm.Print_Area" localSheetId="1">'2021'!$A$1:$P$26</definedName>
    <definedName name="_xlnm.Print_Area" localSheetId="0">'2022'!$A$1:$P$31</definedName>
    <definedName name="_xlnm.Print_Titles" localSheetId="15">'2007'!$1:$4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E27" i="49" l="1"/>
  <c r="F27" i="49"/>
  <c r="G27" i="49"/>
  <c r="H27" i="49"/>
  <c r="I27" i="49"/>
  <c r="J27" i="49"/>
  <c r="K27" i="49"/>
  <c r="L27" i="49"/>
  <c r="M27" i="49"/>
  <c r="N27" i="49"/>
  <c r="D27" i="49"/>
  <c r="O26" i="49" l="1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N21" i="49"/>
  <c r="M21" i="49"/>
  <c r="L21" i="49"/>
  <c r="K21" i="49"/>
  <c r="J21" i="49"/>
  <c r="I21" i="49"/>
  <c r="H21" i="49"/>
  <c r="G21" i="49"/>
  <c r="F21" i="49"/>
  <c r="E21" i="49"/>
  <c r="D21" i="49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7" i="49" l="1"/>
  <c r="P17" i="49" s="1"/>
  <c r="O19" i="49"/>
  <c r="P19" i="49" s="1"/>
  <c r="O25" i="49"/>
  <c r="P25" i="49" s="1"/>
  <c r="O21" i="49"/>
  <c r="P21" i="49" s="1"/>
  <c r="O12" i="49"/>
  <c r="P12" i="49" s="1"/>
  <c r="O5" i="49"/>
  <c r="P5" i="49" s="1"/>
  <c r="N22" i="48"/>
  <c r="D22" i="48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O20" i="48" s="1"/>
  <c r="P20" i="48" s="1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N16" i="48"/>
  <c r="M16" i="48"/>
  <c r="L16" i="48"/>
  <c r="K16" i="48"/>
  <c r="J16" i="48"/>
  <c r="I16" i="48"/>
  <c r="H16" i="48"/>
  <c r="G16" i="48"/>
  <c r="O16" i="48" s="1"/>
  <c r="P16" i="48" s="1"/>
  <c r="F16" i="48"/>
  <c r="E16" i="48"/>
  <c r="D16" i="48"/>
  <c r="O15" i="48"/>
  <c r="P15" i="48" s="1"/>
  <c r="O14" i="48"/>
  <c r="P14" i="48"/>
  <c r="O13" i="48"/>
  <c r="P13" i="48" s="1"/>
  <c r="N12" i="48"/>
  <c r="M12" i="48"/>
  <c r="L12" i="48"/>
  <c r="O12" i="48" s="1"/>
  <c r="P12" i="48" s="1"/>
  <c r="K12" i="48"/>
  <c r="J12" i="48"/>
  <c r="I12" i="48"/>
  <c r="H12" i="48"/>
  <c r="G12" i="48"/>
  <c r="F12" i="48"/>
  <c r="E12" i="48"/>
  <c r="D12" i="48"/>
  <c r="O11" i="48"/>
  <c r="P11" i="48"/>
  <c r="O10" i="48"/>
  <c r="P10" i="48"/>
  <c r="O9" i="48"/>
  <c r="P9" i="48" s="1"/>
  <c r="O8" i="48"/>
  <c r="P8" i="48" s="1"/>
  <c r="O7" i="48"/>
  <c r="P7" i="48" s="1"/>
  <c r="O6" i="48"/>
  <c r="P6" i="48" s="1"/>
  <c r="N5" i="48"/>
  <c r="M5" i="48"/>
  <c r="M22" i="48" s="1"/>
  <c r="L5" i="48"/>
  <c r="L22" i="48" s="1"/>
  <c r="K5" i="48"/>
  <c r="O5" i="48" s="1"/>
  <c r="P5" i="48" s="1"/>
  <c r="J5" i="48"/>
  <c r="J22" i="48" s="1"/>
  <c r="I5" i="48"/>
  <c r="I22" i="48" s="1"/>
  <c r="H5" i="48"/>
  <c r="H22" i="48" s="1"/>
  <c r="G5" i="48"/>
  <c r="G22" i="48" s="1"/>
  <c r="F5" i="48"/>
  <c r="F22" i="48" s="1"/>
  <c r="E5" i="48"/>
  <c r="E22" i="48" s="1"/>
  <c r="D5" i="48"/>
  <c r="G23" i="46"/>
  <c r="H23" i="46"/>
  <c r="I23" i="46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D20" i="46"/>
  <c r="N19" i="46"/>
  <c r="O19" i="46" s="1"/>
  <c r="M18" i="46"/>
  <c r="L18" i="46"/>
  <c r="K18" i="46"/>
  <c r="N18" i="46" s="1"/>
  <c r="O18" i="46" s="1"/>
  <c r="J18" i="46"/>
  <c r="I18" i="46"/>
  <c r="H18" i="46"/>
  <c r="G18" i="46"/>
  <c r="F18" i="46"/>
  <c r="E18" i="46"/>
  <c r="D18" i="46"/>
  <c r="N17" i="46"/>
  <c r="O17" i="46" s="1"/>
  <c r="M16" i="46"/>
  <c r="L16" i="46"/>
  <c r="K16" i="46"/>
  <c r="N16" i="46" s="1"/>
  <c r="O16" i="46" s="1"/>
  <c r="J16" i="46"/>
  <c r="J23" i="46" s="1"/>
  <c r="I16" i="46"/>
  <c r="H16" i="46"/>
  <c r="G16" i="46"/>
  <c r="F16" i="46"/>
  <c r="E16" i="46"/>
  <c r="D16" i="46"/>
  <c r="N15" i="46"/>
  <c r="O15" i="46" s="1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2" i="46" s="1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/>
  <c r="M5" i="46"/>
  <c r="N5" i="46" s="1"/>
  <c r="O5" i="46" s="1"/>
  <c r="L5" i="46"/>
  <c r="L23" i="46" s="1"/>
  <c r="K5" i="46"/>
  <c r="K23" i="46" s="1"/>
  <c r="J5" i="46"/>
  <c r="I5" i="46"/>
  <c r="H5" i="46"/>
  <c r="G5" i="46"/>
  <c r="F5" i="46"/>
  <c r="F23" i="46" s="1"/>
  <c r="E5" i="46"/>
  <c r="E23" i="46" s="1"/>
  <c r="D5" i="46"/>
  <c r="D23" i="46" s="1"/>
  <c r="G23" i="45"/>
  <c r="H23" i="45"/>
  <c r="N22" i="45"/>
  <c r="O22" i="45" s="1"/>
  <c r="N21" i="45"/>
  <c r="O21" i="45"/>
  <c r="M20" i="45"/>
  <c r="L20" i="45"/>
  <c r="K20" i="45"/>
  <c r="J20" i="45"/>
  <c r="I20" i="45"/>
  <c r="H20" i="45"/>
  <c r="G20" i="45"/>
  <c r="F20" i="45"/>
  <c r="E20" i="45"/>
  <c r="D20" i="45"/>
  <c r="N19" i="45"/>
  <c r="O19" i="45"/>
  <c r="M18" i="45"/>
  <c r="N18" i="45" s="1"/>
  <c r="O18" i="45" s="1"/>
  <c r="L18" i="45"/>
  <c r="K18" i="45"/>
  <c r="J18" i="45"/>
  <c r="I18" i="45"/>
  <c r="H18" i="45"/>
  <c r="G18" i="45"/>
  <c r="F18" i="45"/>
  <c r="E18" i="45"/>
  <c r="D18" i="45"/>
  <c r="N17" i="45"/>
  <c r="O17" i="45"/>
  <c r="M16" i="45"/>
  <c r="N16" i="45" s="1"/>
  <c r="O16" i="45" s="1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 s="1"/>
  <c r="N13" i="45"/>
  <c r="O13" i="45" s="1"/>
  <c r="M12" i="45"/>
  <c r="L12" i="45"/>
  <c r="K12" i="45"/>
  <c r="J12" i="45"/>
  <c r="I12" i="45"/>
  <c r="H12" i="45"/>
  <c r="G12" i="45"/>
  <c r="F12" i="45"/>
  <c r="F23" i="45" s="1"/>
  <c r="E12" i="45"/>
  <c r="N12" i="45" s="1"/>
  <c r="O12" i="45" s="1"/>
  <c r="D12" i="45"/>
  <c r="N11" i="45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M23" i="45" s="1"/>
  <c r="L5" i="45"/>
  <c r="L23" i="45" s="1"/>
  <c r="K5" i="45"/>
  <c r="K23" i="45" s="1"/>
  <c r="J5" i="45"/>
  <c r="J23" i="45" s="1"/>
  <c r="I5" i="45"/>
  <c r="I23" i="45" s="1"/>
  <c r="H5" i="45"/>
  <c r="G5" i="45"/>
  <c r="F5" i="45"/>
  <c r="E5" i="45"/>
  <c r="E23" i="45" s="1"/>
  <c r="D5" i="45"/>
  <c r="N5" i="45" s="1"/>
  <c r="O5" i="45" s="1"/>
  <c r="N22" i="44"/>
  <c r="O22" i="44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20" i="44" s="1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8" i="44" s="1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N12" i="44" s="1"/>
  <c r="O12" i="44" s="1"/>
  <c r="F12" i="44"/>
  <c r="E12" i="44"/>
  <c r="D12" i="44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M23" i="44" s="1"/>
  <c r="L5" i="44"/>
  <c r="L23" i="44" s="1"/>
  <c r="K5" i="44"/>
  <c r="K23" i="44" s="1"/>
  <c r="J5" i="44"/>
  <c r="J23" i="44" s="1"/>
  <c r="I5" i="44"/>
  <c r="I23" i="44" s="1"/>
  <c r="H5" i="44"/>
  <c r="H23" i="44" s="1"/>
  <c r="G5" i="44"/>
  <c r="G23" i="44" s="1"/>
  <c r="F5" i="44"/>
  <c r="F23" i="44" s="1"/>
  <c r="E5" i="44"/>
  <c r="N5" i="44" s="1"/>
  <c r="O5" i="44" s="1"/>
  <c r="D5" i="44"/>
  <c r="D23" i="44" s="1"/>
  <c r="D23" i="43"/>
  <c r="N22" i="43"/>
  <c r="O22" i="43" s="1"/>
  <c r="N21" i="43"/>
  <c r="O21" i="43" s="1"/>
  <c r="M20" i="43"/>
  <c r="L20" i="43"/>
  <c r="K20" i="43"/>
  <c r="J20" i="43"/>
  <c r="I20" i="43"/>
  <c r="H20" i="43"/>
  <c r="G20" i="43"/>
  <c r="F20" i="43"/>
  <c r="E20" i="43"/>
  <c r="D20" i="43"/>
  <c r="N19" i="43"/>
  <c r="O19" i="43" s="1"/>
  <c r="M18" i="43"/>
  <c r="L18" i="43"/>
  <c r="K18" i="43"/>
  <c r="J18" i="43"/>
  <c r="I18" i="43"/>
  <c r="H18" i="43"/>
  <c r="G18" i="43"/>
  <c r="F18" i="43"/>
  <c r="E18" i="43"/>
  <c r="N18" i="43" s="1"/>
  <c r="O18" i="43" s="1"/>
  <c r="D18" i="43"/>
  <c r="N17" i="43"/>
  <c r="O17" i="43" s="1"/>
  <c r="M16" i="43"/>
  <c r="L16" i="43"/>
  <c r="K16" i="43"/>
  <c r="J16" i="43"/>
  <c r="I16" i="43"/>
  <c r="H16" i="43"/>
  <c r="G16" i="43"/>
  <c r="F16" i="43"/>
  <c r="E16" i="43"/>
  <c r="N16" i="43" s="1"/>
  <c r="O16" i="43" s="1"/>
  <c r="D16" i="43"/>
  <c r="N15" i="43"/>
  <c r="O15" i="43" s="1"/>
  <c r="N14" i="43"/>
  <c r="O14" i="43" s="1"/>
  <c r="N13" i="43"/>
  <c r="O13" i="43" s="1"/>
  <c r="M12" i="43"/>
  <c r="L12" i="43"/>
  <c r="K12" i="43"/>
  <c r="J12" i="43"/>
  <c r="I12" i="43"/>
  <c r="N12" i="43" s="1"/>
  <c r="O12" i="43" s="1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M23" i="43" s="1"/>
  <c r="L5" i="43"/>
  <c r="L23" i="43" s="1"/>
  <c r="K5" i="43"/>
  <c r="K23" i="43" s="1"/>
  <c r="J5" i="43"/>
  <c r="J23" i="43" s="1"/>
  <c r="I5" i="43"/>
  <c r="I23" i="43" s="1"/>
  <c r="H5" i="43"/>
  <c r="H23" i="43" s="1"/>
  <c r="G5" i="43"/>
  <c r="G23" i="43" s="1"/>
  <c r="F5" i="43"/>
  <c r="F23" i="43" s="1"/>
  <c r="E5" i="43"/>
  <c r="E23" i="43" s="1"/>
  <c r="D5" i="43"/>
  <c r="M25" i="42"/>
  <c r="N24" i="42"/>
  <c r="O24" i="42" s="1"/>
  <c r="M23" i="42"/>
  <c r="L23" i="42"/>
  <c r="K23" i="42"/>
  <c r="J23" i="42"/>
  <c r="I23" i="42"/>
  <c r="H23" i="42"/>
  <c r="G23" i="42"/>
  <c r="F23" i="42"/>
  <c r="E23" i="42"/>
  <c r="N23" i="42" s="1"/>
  <c r="O23" i="42" s="1"/>
  <c r="D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M18" i="42"/>
  <c r="L18" i="42"/>
  <c r="K18" i="42"/>
  <c r="J18" i="42"/>
  <c r="I18" i="42"/>
  <c r="H18" i="42"/>
  <c r="G18" i="42"/>
  <c r="N18" i="42" s="1"/>
  <c r="O18" i="42" s="1"/>
  <c r="F18" i="42"/>
  <c r="E18" i="42"/>
  <c r="D18" i="42"/>
  <c r="N17" i="42"/>
  <c r="O17" i="42" s="1"/>
  <c r="M16" i="42"/>
  <c r="L16" i="42"/>
  <c r="K16" i="42"/>
  <c r="J16" i="42"/>
  <c r="I16" i="42"/>
  <c r="H16" i="42"/>
  <c r="G16" i="42"/>
  <c r="N16" i="42" s="1"/>
  <c r="O16" i="42" s="1"/>
  <c r="F16" i="42"/>
  <c r="E16" i="42"/>
  <c r="D16" i="42"/>
  <c r="N15" i="42"/>
  <c r="O15" i="42" s="1"/>
  <c r="N14" i="42"/>
  <c r="O14" i="42" s="1"/>
  <c r="N13" i="42"/>
  <c r="O13" i="42" s="1"/>
  <c r="M12" i="42"/>
  <c r="L12" i="42"/>
  <c r="L25" i="42" s="1"/>
  <c r="K12" i="42"/>
  <c r="N12" i="42" s="1"/>
  <c r="O12" i="42" s="1"/>
  <c r="J12" i="42"/>
  <c r="I12" i="42"/>
  <c r="H12" i="42"/>
  <c r="G12" i="42"/>
  <c r="F12" i="42"/>
  <c r="E12" i="42"/>
  <c r="D12" i="42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 s="1"/>
  <c r="M5" i="42"/>
  <c r="L5" i="42"/>
  <c r="K5" i="42"/>
  <c r="K25" i="42" s="1"/>
  <c r="J5" i="42"/>
  <c r="J25" i="42" s="1"/>
  <c r="I5" i="42"/>
  <c r="N5" i="42" s="1"/>
  <c r="O5" i="42" s="1"/>
  <c r="H5" i="42"/>
  <c r="H25" i="42" s="1"/>
  <c r="G5" i="42"/>
  <c r="G25" i="42" s="1"/>
  <c r="F5" i="42"/>
  <c r="F25" i="42" s="1"/>
  <c r="E5" i="42"/>
  <c r="E25" i="42" s="1"/>
  <c r="D5" i="42"/>
  <c r="D25" i="42" s="1"/>
  <c r="J26" i="41"/>
  <c r="N25" i="41"/>
  <c r="O25" i="41" s="1"/>
  <c r="N24" i="41"/>
  <c r="O24" i="41" s="1"/>
  <c r="M23" i="41"/>
  <c r="L23" i="41"/>
  <c r="K23" i="41"/>
  <c r="J23" i="41"/>
  <c r="I23" i="41"/>
  <c r="N23" i="41" s="1"/>
  <c r="O23" i="41" s="1"/>
  <c r="H23" i="41"/>
  <c r="G23" i="41"/>
  <c r="F23" i="41"/>
  <c r="E23" i="41"/>
  <c r="D23" i="41"/>
  <c r="N22" i="41"/>
  <c r="O22" i="41" s="1"/>
  <c r="N21" i="41"/>
  <c r="O21" i="41" s="1"/>
  <c r="M20" i="41"/>
  <c r="L20" i="41"/>
  <c r="K20" i="41"/>
  <c r="N20" i="41" s="1"/>
  <c r="O20" i="41" s="1"/>
  <c r="J20" i="41"/>
  <c r="I20" i="41"/>
  <c r="H20" i="41"/>
  <c r="G20" i="41"/>
  <c r="F20" i="4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M16" i="41"/>
  <c r="L16" i="41"/>
  <c r="K16" i="41"/>
  <c r="K26" i="41" s="1"/>
  <c r="J16" i="41"/>
  <c r="I16" i="41"/>
  <c r="H16" i="41"/>
  <c r="G16" i="41"/>
  <c r="F16" i="41"/>
  <c r="E16" i="41"/>
  <c r="D16" i="4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M26" i="41" s="1"/>
  <c r="L5" i="41"/>
  <c r="L26" i="41" s="1"/>
  <c r="K5" i="41"/>
  <c r="J5" i="41"/>
  <c r="I5" i="41"/>
  <c r="I26" i="41" s="1"/>
  <c r="H5" i="41"/>
  <c r="H26" i="41" s="1"/>
  <c r="G5" i="41"/>
  <c r="G26" i="41" s="1"/>
  <c r="F5" i="41"/>
  <c r="F26" i="41" s="1"/>
  <c r="E5" i="41"/>
  <c r="E26" i="41" s="1"/>
  <c r="D5" i="41"/>
  <c r="D26" i="41" s="1"/>
  <c r="N26" i="40"/>
  <c r="O26" i="40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N23" i="40" s="1"/>
  <c r="O23" i="40" s="1"/>
  <c r="D23" i="40"/>
  <c r="N22" i="40"/>
  <c r="O22" i="40" s="1"/>
  <c r="M21" i="40"/>
  <c r="L21" i="40"/>
  <c r="K21" i="40"/>
  <c r="J21" i="40"/>
  <c r="I21" i="40"/>
  <c r="H21" i="40"/>
  <c r="G21" i="40"/>
  <c r="F21" i="40"/>
  <c r="E21" i="40"/>
  <c r="N21" i="40" s="1"/>
  <c r="O21" i="40" s="1"/>
  <c r="D21" i="40"/>
  <c r="N20" i="40"/>
  <c r="O20" i="40" s="1"/>
  <c r="M19" i="40"/>
  <c r="L19" i="40"/>
  <c r="K19" i="40"/>
  <c r="J19" i="40"/>
  <c r="I19" i="40"/>
  <c r="H19" i="40"/>
  <c r="G19" i="40"/>
  <c r="F19" i="40"/>
  <c r="E19" i="40"/>
  <c r="N19" i="40" s="1"/>
  <c r="O19" i="40" s="1"/>
  <c r="D19" i="40"/>
  <c r="N18" i="40"/>
  <c r="O18" i="40" s="1"/>
  <c r="M17" i="40"/>
  <c r="L17" i="40"/>
  <c r="K17" i="40"/>
  <c r="J17" i="40"/>
  <c r="I17" i="40"/>
  <c r="H17" i="40"/>
  <c r="G17" i="40"/>
  <c r="F17" i="40"/>
  <c r="E17" i="40"/>
  <c r="N17" i="40" s="1"/>
  <c r="O17" i="40" s="1"/>
  <c r="D17" i="40"/>
  <c r="N16" i="40"/>
  <c r="O16" i="40" s="1"/>
  <c r="N15" i="40"/>
  <c r="O15" i="40" s="1"/>
  <c r="N14" i="40"/>
  <c r="O14" i="40" s="1"/>
  <c r="N13" i="40"/>
  <c r="O13" i="40"/>
  <c r="M12" i="40"/>
  <c r="M27" i="40" s="1"/>
  <c r="L12" i="40"/>
  <c r="K12" i="40"/>
  <c r="J12" i="40"/>
  <c r="I12" i="40"/>
  <c r="H12" i="40"/>
  <c r="G12" i="40"/>
  <c r="F12" i="40"/>
  <c r="E12" i="40"/>
  <c r="D12" i="40"/>
  <c r="N12" i="40" s="1"/>
  <c r="O12" i="40" s="1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L27" i="40" s="1"/>
  <c r="K5" i="40"/>
  <c r="J5" i="40"/>
  <c r="J27" i="40" s="1"/>
  <c r="I5" i="40"/>
  <c r="I27" i="40" s="1"/>
  <c r="H5" i="40"/>
  <c r="H27" i="40" s="1"/>
  <c r="G5" i="40"/>
  <c r="F5" i="40"/>
  <c r="N5" i="40" s="1"/>
  <c r="O5" i="40" s="1"/>
  <c r="E5" i="40"/>
  <c r="E27" i="40" s="1"/>
  <c r="D5" i="40"/>
  <c r="D27" i="40"/>
  <c r="N24" i="39"/>
  <c r="O24" i="39" s="1"/>
  <c r="M23" i="39"/>
  <c r="L23" i="39"/>
  <c r="K23" i="39"/>
  <c r="K25" i="39"/>
  <c r="J23" i="39"/>
  <c r="I23" i="39"/>
  <c r="H23" i="39"/>
  <c r="G23" i="39"/>
  <c r="F23" i="39"/>
  <c r="E23" i="39"/>
  <c r="D23" i="39"/>
  <c r="N23" i="39" s="1"/>
  <c r="O23" i="39" s="1"/>
  <c r="N22" i="39"/>
  <c r="O22" i="39" s="1"/>
  <c r="N21" i="39"/>
  <c r="O21" i="39"/>
  <c r="M20" i="39"/>
  <c r="L20" i="39"/>
  <c r="K20" i="39"/>
  <c r="J20" i="39"/>
  <c r="I20" i="39"/>
  <c r="H20" i="39"/>
  <c r="G20" i="39"/>
  <c r="F20" i="39"/>
  <c r="E20" i="39"/>
  <c r="D20" i="39"/>
  <c r="N19" i="39"/>
  <c r="O19" i="39"/>
  <c r="M18" i="39"/>
  <c r="L18" i="39"/>
  <c r="K18" i="39"/>
  <c r="J18" i="39"/>
  <c r="I18" i="39"/>
  <c r="H18" i="39"/>
  <c r="G18" i="39"/>
  <c r="F18" i="39"/>
  <c r="E18" i="39"/>
  <c r="D18" i="39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L25" i="39"/>
  <c r="K5" i="39"/>
  <c r="J5" i="39"/>
  <c r="J25" i="39" s="1"/>
  <c r="I5" i="39"/>
  <c r="H5" i="39"/>
  <c r="N5" i="39" s="1"/>
  <c r="O5" i="39" s="1"/>
  <c r="H25" i="39"/>
  <c r="G5" i="39"/>
  <c r="G25" i="39" s="1"/>
  <c r="F5" i="39"/>
  <c r="F25" i="39" s="1"/>
  <c r="N25" i="39" s="1"/>
  <c r="O25" i="39" s="1"/>
  <c r="E5" i="39"/>
  <c r="E25" i="39"/>
  <c r="D5" i="39"/>
  <c r="D25" i="39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D26" i="38" s="1"/>
  <c r="N22" i="38"/>
  <c r="O22" i="38" s="1"/>
  <c r="N21" i="38"/>
  <c r="O21" i="38" s="1"/>
  <c r="M20" i="38"/>
  <c r="L20" i="38"/>
  <c r="K20" i="38"/>
  <c r="J20" i="38"/>
  <c r="I20" i="38"/>
  <c r="H20" i="38"/>
  <c r="G20" i="38"/>
  <c r="F20" i="38"/>
  <c r="F26" i="38" s="1"/>
  <c r="E20" i="38"/>
  <c r="E26" i="38" s="1"/>
  <c r="D20" i="38"/>
  <c r="N19" i="38"/>
  <c r="O19" i="38"/>
  <c r="M18" i="38"/>
  <c r="L18" i="38"/>
  <c r="K18" i="38"/>
  <c r="J18" i="38"/>
  <c r="I18" i="38"/>
  <c r="H18" i="38"/>
  <c r="H26" i="38" s="1"/>
  <c r="G18" i="38"/>
  <c r="F18" i="38"/>
  <c r="E18" i="38"/>
  <c r="N18" i="38" s="1"/>
  <c r="O18" i="38" s="1"/>
  <c r="D18" i="38"/>
  <c r="N17" i="38"/>
  <c r="O17" i="38"/>
  <c r="M16" i="38"/>
  <c r="L16" i="38"/>
  <c r="K16" i="38"/>
  <c r="J16" i="38"/>
  <c r="J26" i="38" s="1"/>
  <c r="I16" i="38"/>
  <c r="H16" i="38"/>
  <c r="G16" i="38"/>
  <c r="F16" i="38"/>
  <c r="N16" i="38" s="1"/>
  <c r="O16" i="38" s="1"/>
  <c r="E16" i="38"/>
  <c r="D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G26" i="38"/>
  <c r="F12" i="38"/>
  <c r="E12" i="38"/>
  <c r="N12" i="38" s="1"/>
  <c r="O12" i="38" s="1"/>
  <c r="D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/>
  <c r="M5" i="38"/>
  <c r="M26" i="38" s="1"/>
  <c r="L5" i="38"/>
  <c r="L26" i="38"/>
  <c r="K5" i="38"/>
  <c r="K26" i="38" s="1"/>
  <c r="J5" i="38"/>
  <c r="I5" i="38"/>
  <c r="I26" i="38" s="1"/>
  <c r="H5" i="38"/>
  <c r="G5" i="38"/>
  <c r="F5" i="38"/>
  <c r="E5" i="38"/>
  <c r="N5" i="38" s="1"/>
  <c r="O5" i="38" s="1"/>
  <c r="D5" i="38"/>
  <c r="N23" i="37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D24" i="37" s="1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N17" i="37" s="1"/>
  <c r="O17" i="37" s="1"/>
  <c r="D17" i="37"/>
  <c r="N16" i="37"/>
  <c r="O16" i="37" s="1"/>
  <c r="N15" i="37"/>
  <c r="O15" i="37" s="1"/>
  <c r="N14" i="37"/>
  <c r="O14" i="37" s="1"/>
  <c r="N13" i="37"/>
  <c r="O13" i="37" s="1"/>
  <c r="M12" i="37"/>
  <c r="L12" i="37"/>
  <c r="L24" i="37" s="1"/>
  <c r="K12" i="37"/>
  <c r="J12" i="37"/>
  <c r="I12" i="37"/>
  <c r="H12" i="37"/>
  <c r="G12" i="37"/>
  <c r="F12" i="37"/>
  <c r="E12" i="37"/>
  <c r="N12" i="37" s="1"/>
  <c r="O12" i="37" s="1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M24" i="37" s="1"/>
  <c r="L5" i="37"/>
  <c r="K5" i="37"/>
  <c r="K24" i="37" s="1"/>
  <c r="J5" i="37"/>
  <c r="J24" i="37"/>
  <c r="I5" i="37"/>
  <c r="I24" i="37" s="1"/>
  <c r="H5" i="37"/>
  <c r="H24" i="37"/>
  <c r="G5" i="37"/>
  <c r="G24" i="37" s="1"/>
  <c r="F5" i="37"/>
  <c r="F24" i="37"/>
  <c r="E5" i="37"/>
  <c r="E24" i="37" s="1"/>
  <c r="D5" i="37"/>
  <c r="N24" i="36"/>
  <c r="O24" i="36" s="1"/>
  <c r="M23" i="36"/>
  <c r="L23" i="36"/>
  <c r="K23" i="36"/>
  <c r="J23" i="36"/>
  <c r="I23" i="36"/>
  <c r="H23" i="36"/>
  <c r="G23" i="36"/>
  <c r="F23" i="36"/>
  <c r="E23" i="36"/>
  <c r="N23" i="36" s="1"/>
  <c r="O23" i="36" s="1"/>
  <c r="D23" i="36"/>
  <c r="N22" i="36"/>
  <c r="O22" i="36" s="1"/>
  <c r="N21" i="36"/>
  <c r="O21" i="36" s="1"/>
  <c r="M20" i="36"/>
  <c r="L20" i="36"/>
  <c r="K20" i="36"/>
  <c r="J20" i="36"/>
  <c r="I20" i="36"/>
  <c r="N20" i="36" s="1"/>
  <c r="O20" i="36" s="1"/>
  <c r="H20" i="36"/>
  <c r="G20" i="36"/>
  <c r="F20" i="36"/>
  <c r="E20" i="36"/>
  <c r="D20" i="36"/>
  <c r="N19" i="36"/>
  <c r="O19" i="36" s="1"/>
  <c r="M18" i="36"/>
  <c r="L18" i="36"/>
  <c r="K18" i="36"/>
  <c r="N18" i="36" s="1"/>
  <c r="O18" i="36" s="1"/>
  <c r="J18" i="36"/>
  <c r="I18" i="36"/>
  <c r="H18" i="36"/>
  <c r="G18" i="36"/>
  <c r="F18" i="36"/>
  <c r="E18" i="36"/>
  <c r="D18" i="36"/>
  <c r="N17" i="36"/>
  <c r="O17" i="36" s="1"/>
  <c r="M16" i="36"/>
  <c r="L16" i="36"/>
  <c r="L25" i="36" s="1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N13" i="36"/>
  <c r="O13" i="36" s="1"/>
  <c r="M12" i="36"/>
  <c r="L12" i="36"/>
  <c r="K12" i="36"/>
  <c r="J12" i="36"/>
  <c r="I12" i="36"/>
  <c r="H12" i="36"/>
  <c r="G12" i="36"/>
  <c r="G25" i="36"/>
  <c r="F12" i="36"/>
  <c r="E12" i="36"/>
  <c r="D12" i="36"/>
  <c r="N11" i="36"/>
  <c r="O11" i="36"/>
  <c r="N10" i="36"/>
  <c r="O10" i="36" s="1"/>
  <c r="N9" i="36"/>
  <c r="O9" i="36" s="1"/>
  <c r="N8" i="36"/>
  <c r="O8" i="36"/>
  <c r="N7" i="36"/>
  <c r="O7" i="36" s="1"/>
  <c r="N6" i="36"/>
  <c r="O6" i="36" s="1"/>
  <c r="M5" i="36"/>
  <c r="M25" i="36" s="1"/>
  <c r="L5" i="36"/>
  <c r="K5" i="36"/>
  <c r="K25" i="36" s="1"/>
  <c r="J5" i="36"/>
  <c r="I5" i="36"/>
  <c r="H5" i="36"/>
  <c r="N5" i="36" s="1"/>
  <c r="O5" i="36" s="1"/>
  <c r="G5" i="36"/>
  <c r="F5" i="36"/>
  <c r="F25" i="36" s="1"/>
  <c r="E5" i="36"/>
  <c r="D5" i="36"/>
  <c r="N24" i="35"/>
  <c r="O24" i="35" s="1"/>
  <c r="M23" i="35"/>
  <c r="L23" i="35"/>
  <c r="K23" i="35"/>
  <c r="J23" i="35"/>
  <c r="I23" i="35"/>
  <c r="I25" i="35" s="1"/>
  <c r="H23" i="35"/>
  <c r="G23" i="35"/>
  <c r="F23" i="35"/>
  <c r="E23" i="35"/>
  <c r="D23" i="35"/>
  <c r="N23" i="35" s="1"/>
  <c r="O23" i="35" s="1"/>
  <c r="N22" i="35"/>
  <c r="O22" i="35" s="1"/>
  <c r="N21" i="35"/>
  <c r="O21" i="35"/>
  <c r="M20" i="35"/>
  <c r="N20" i="35" s="1"/>
  <c r="O20" i="35" s="1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D25" i="35" s="1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J25" i="35" s="1"/>
  <c r="I12" i="35"/>
  <c r="H12" i="35"/>
  <c r="G12" i="35"/>
  <c r="F12" i="35"/>
  <c r="E12" i="35"/>
  <c r="D12" i="35"/>
  <c r="N12" i="35" s="1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/>
  <c r="M5" i="35"/>
  <c r="L5" i="35"/>
  <c r="L25" i="35" s="1"/>
  <c r="K5" i="35"/>
  <c r="K25" i="35" s="1"/>
  <c r="J5" i="35"/>
  <c r="I5" i="35"/>
  <c r="H5" i="35"/>
  <c r="H25" i="35" s="1"/>
  <c r="G5" i="35"/>
  <c r="G25" i="35"/>
  <c r="F5" i="35"/>
  <c r="E5" i="35"/>
  <c r="N5" i="35" s="1"/>
  <c r="O5" i="35" s="1"/>
  <c r="E25" i="35"/>
  <c r="D5" i="35"/>
  <c r="N25" i="34"/>
  <c r="O25" i="34"/>
  <c r="M24" i="34"/>
  <c r="L24" i="34"/>
  <c r="K24" i="34"/>
  <c r="J24" i="34"/>
  <c r="I24" i="34"/>
  <c r="H24" i="34"/>
  <c r="G24" i="34"/>
  <c r="F24" i="34"/>
  <c r="N24" i="34"/>
  <c r="O24" i="34" s="1"/>
  <c r="E24" i="34"/>
  <c r="D24" i="34"/>
  <c r="N23" i="34"/>
  <c r="O23" i="34" s="1"/>
  <c r="N22" i="34"/>
  <c r="O22" i="34" s="1"/>
  <c r="M21" i="34"/>
  <c r="L21" i="34"/>
  <c r="K21" i="34"/>
  <c r="J21" i="34"/>
  <c r="J26" i="34" s="1"/>
  <c r="I21" i="34"/>
  <c r="H21" i="34"/>
  <c r="G21" i="34"/>
  <c r="F21" i="34"/>
  <c r="E21" i="34"/>
  <c r="D21" i="34"/>
  <c r="N21" i="34" s="1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9" i="34" s="1"/>
  <c r="O19" i="34" s="1"/>
  <c r="N18" i="34"/>
  <c r="O18" i="34" s="1"/>
  <c r="M17" i="34"/>
  <c r="L17" i="34"/>
  <c r="K17" i="34"/>
  <c r="J17" i="34"/>
  <c r="I17" i="34"/>
  <c r="H17" i="34"/>
  <c r="G17" i="34"/>
  <c r="F17" i="34"/>
  <c r="E17" i="34"/>
  <c r="N17" i="34" s="1"/>
  <c r="O17" i="34" s="1"/>
  <c r="D17" i="34"/>
  <c r="N16" i="34"/>
  <c r="O16" i="34" s="1"/>
  <c r="N15" i="34"/>
  <c r="O15" i="34" s="1"/>
  <c r="N14" i="34"/>
  <c r="O14" i="34" s="1"/>
  <c r="N13" i="34"/>
  <c r="O13" i="34" s="1"/>
  <c r="M12" i="34"/>
  <c r="L12" i="34"/>
  <c r="K12" i="34"/>
  <c r="K26" i="34" s="1"/>
  <c r="J12" i="34"/>
  <c r="I12" i="34"/>
  <c r="H12" i="34"/>
  <c r="G12" i="34"/>
  <c r="F12" i="34"/>
  <c r="E12" i="34"/>
  <c r="D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 s="1"/>
  <c r="M5" i="34"/>
  <c r="M26" i="34" s="1"/>
  <c r="L5" i="34"/>
  <c r="L26" i="34"/>
  <c r="K5" i="34"/>
  <c r="J5" i="34"/>
  <c r="I5" i="34"/>
  <c r="H5" i="34"/>
  <c r="H26" i="34" s="1"/>
  <c r="G5" i="34"/>
  <c r="F5" i="34"/>
  <c r="F26" i="34" s="1"/>
  <c r="E5" i="34"/>
  <c r="D5" i="34"/>
  <c r="D26" i="34" s="1"/>
  <c r="E23" i="33"/>
  <c r="F23" i="33"/>
  <c r="G23" i="33"/>
  <c r="H23" i="33"/>
  <c r="I23" i="33"/>
  <c r="J23" i="33"/>
  <c r="K23" i="33"/>
  <c r="K26" i="33" s="1"/>
  <c r="L23" i="33"/>
  <c r="M23" i="33"/>
  <c r="D23" i="33"/>
  <c r="N23" i="33" s="1"/>
  <c r="O23" i="33" s="1"/>
  <c r="E21" i="33"/>
  <c r="F21" i="33"/>
  <c r="G21" i="33"/>
  <c r="H21" i="33"/>
  <c r="I21" i="33"/>
  <c r="J21" i="33"/>
  <c r="K21" i="33"/>
  <c r="L21" i="33"/>
  <c r="M21" i="33"/>
  <c r="N21" i="33" s="1"/>
  <c r="O21" i="33" s="1"/>
  <c r="E19" i="33"/>
  <c r="N19" i="33" s="1"/>
  <c r="O19" i="33" s="1"/>
  <c r="F19" i="33"/>
  <c r="G19" i="33"/>
  <c r="H19" i="33"/>
  <c r="I19" i="33"/>
  <c r="J19" i="33"/>
  <c r="K19" i="33"/>
  <c r="L19" i="33"/>
  <c r="M19" i="33"/>
  <c r="E17" i="33"/>
  <c r="F17" i="33"/>
  <c r="G17" i="33"/>
  <c r="H17" i="33"/>
  <c r="I17" i="33"/>
  <c r="J17" i="33"/>
  <c r="K17" i="33"/>
  <c r="L17" i="33"/>
  <c r="M17" i="33"/>
  <c r="E12" i="33"/>
  <c r="F12" i="33"/>
  <c r="G12" i="33"/>
  <c r="H12" i="33"/>
  <c r="I12" i="33"/>
  <c r="N12" i="33" s="1"/>
  <c r="O12" i="33" s="1"/>
  <c r="J12" i="33"/>
  <c r="K12" i="33"/>
  <c r="L12" i="33"/>
  <c r="M12" i="33"/>
  <c r="E5" i="33"/>
  <c r="E26" i="33" s="1"/>
  <c r="F5" i="33"/>
  <c r="F26" i="33" s="1"/>
  <c r="G5" i="33"/>
  <c r="G26" i="33" s="1"/>
  <c r="H5" i="33"/>
  <c r="H26" i="33" s="1"/>
  <c r="I5" i="33"/>
  <c r="N5" i="33" s="1"/>
  <c r="O5" i="33" s="1"/>
  <c r="I26" i="33"/>
  <c r="J5" i="33"/>
  <c r="J26" i="33" s="1"/>
  <c r="K5" i="33"/>
  <c r="L5" i="33"/>
  <c r="L26" i="33" s="1"/>
  <c r="M5" i="33"/>
  <c r="D21" i="33"/>
  <c r="D19" i="33"/>
  <c r="D17" i="33"/>
  <c r="D26" i="33" s="1"/>
  <c r="N17" i="33"/>
  <c r="O17" i="33" s="1"/>
  <c r="D12" i="33"/>
  <c r="D5" i="33"/>
  <c r="N24" i="33"/>
  <c r="O24" i="33" s="1"/>
  <c r="N25" i="33"/>
  <c r="O25" i="33" s="1"/>
  <c r="N20" i="33"/>
  <c r="N22" i="33"/>
  <c r="O22" i="33"/>
  <c r="N18" i="33"/>
  <c r="O18" i="33" s="1"/>
  <c r="O20" i="33"/>
  <c r="N14" i="33"/>
  <c r="O14" i="33" s="1"/>
  <c r="N15" i="33"/>
  <c r="O15" i="33" s="1"/>
  <c r="N16" i="33"/>
  <c r="O16" i="33" s="1"/>
  <c r="N7" i="33"/>
  <c r="O7" i="33"/>
  <c r="N8" i="33"/>
  <c r="O8" i="33" s="1"/>
  <c r="N9" i="33"/>
  <c r="O9" i="33"/>
  <c r="N10" i="33"/>
  <c r="O10" i="33" s="1"/>
  <c r="N11" i="33"/>
  <c r="O11" i="33" s="1"/>
  <c r="N6" i="33"/>
  <c r="O6" i="33" s="1"/>
  <c r="N13" i="33"/>
  <c r="O13" i="33"/>
  <c r="G26" i="34"/>
  <c r="N18" i="39"/>
  <c r="O18" i="39" s="1"/>
  <c r="N20" i="39"/>
  <c r="O20" i="39" s="1"/>
  <c r="N16" i="39"/>
  <c r="O16" i="39"/>
  <c r="N12" i="39"/>
  <c r="O12" i="39" s="1"/>
  <c r="N18" i="41"/>
  <c r="O18" i="41" s="1"/>
  <c r="N19" i="37"/>
  <c r="O19" i="37" s="1"/>
  <c r="G27" i="40"/>
  <c r="K27" i="40"/>
  <c r="F25" i="35"/>
  <c r="I26" i="34"/>
  <c r="J25" i="36"/>
  <c r="N12" i="36"/>
  <c r="O12" i="36" s="1"/>
  <c r="D25" i="36"/>
  <c r="I25" i="39"/>
  <c r="M25" i="39"/>
  <c r="N20" i="42"/>
  <c r="O20" i="42" s="1"/>
  <c r="N20" i="43"/>
  <c r="O20" i="43" s="1"/>
  <c r="N16" i="44"/>
  <c r="O16" i="44" s="1"/>
  <c r="N20" i="45"/>
  <c r="O20" i="45" s="1"/>
  <c r="N20" i="46"/>
  <c r="O20" i="46" s="1"/>
  <c r="O18" i="48"/>
  <c r="P18" i="48" s="1"/>
  <c r="O27" i="49" l="1"/>
  <c r="P27" i="49" s="1"/>
  <c r="N26" i="33"/>
  <c r="O26" i="33" s="1"/>
  <c r="N26" i="34"/>
  <c r="O26" i="34" s="1"/>
  <c r="N26" i="41"/>
  <c r="O26" i="41" s="1"/>
  <c r="N23" i="43"/>
  <c r="O23" i="43" s="1"/>
  <c r="O22" i="48"/>
  <c r="P22" i="48" s="1"/>
  <c r="N25" i="35"/>
  <c r="O25" i="35" s="1"/>
  <c r="N24" i="37"/>
  <c r="O24" i="37" s="1"/>
  <c r="N26" i="38"/>
  <c r="O26" i="38" s="1"/>
  <c r="N23" i="44"/>
  <c r="O23" i="44" s="1"/>
  <c r="M26" i="33"/>
  <c r="N5" i="34"/>
  <c r="O5" i="34" s="1"/>
  <c r="H25" i="36"/>
  <c r="N20" i="38"/>
  <c r="O20" i="38" s="1"/>
  <c r="F27" i="40"/>
  <c r="N27" i="40" s="1"/>
  <c r="O27" i="40" s="1"/>
  <c r="M25" i="35"/>
  <c r="N21" i="37"/>
  <c r="O21" i="37" s="1"/>
  <c r="I25" i="36"/>
  <c r="N5" i="41"/>
  <c r="O5" i="41" s="1"/>
  <c r="N12" i="34"/>
  <c r="O12" i="34" s="1"/>
  <c r="N23" i="38"/>
  <c r="O23" i="38" s="1"/>
  <c r="I25" i="42"/>
  <c r="N25" i="42" s="1"/>
  <c r="O25" i="42" s="1"/>
  <c r="K22" i="48"/>
  <c r="D23" i="45"/>
  <c r="N23" i="45" s="1"/>
  <c r="O23" i="45" s="1"/>
  <c r="E23" i="44"/>
  <c r="E26" i="34"/>
  <c r="N5" i="37"/>
  <c r="O5" i="37" s="1"/>
  <c r="N16" i="36"/>
  <c r="O16" i="36" s="1"/>
  <c r="N5" i="43"/>
  <c r="O5" i="43" s="1"/>
  <c r="N16" i="41"/>
  <c r="O16" i="41" s="1"/>
  <c r="M23" i="46"/>
  <c r="N23" i="46" s="1"/>
  <c r="O23" i="46" s="1"/>
  <c r="E25" i="36"/>
  <c r="N25" i="36" s="1"/>
  <c r="O25" i="36" s="1"/>
</calcChain>
</file>

<file path=xl/sharedStrings.xml><?xml version="1.0" encoding="utf-8"?>
<sst xmlns="http://schemas.openxmlformats.org/spreadsheetml/2006/main" count="654" uniqueCount="87">
  <si>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</si>
  <si>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</si>
  <si>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</si>
  <si>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</si>
  <si>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</si>
  <si>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</si>
  <si>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</si>
  <si>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</si>
  <si>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</si>
  <si>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</si>
  <si>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</si>
  <si>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</si>
  <si>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</si>
  <si>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</si>
  <si>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</si>
  <si>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</si>
  <si>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</si>
  <si>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</si>
  <si>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</si>
  <si>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</si>
  <si>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</si>
  <si>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</si>
  <si>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</si>
  <si>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</si>
  <si>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</si>
  <si>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</si>
  <si>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</si>
  <si>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</si>
  <si>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</si>
  <si>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</si>
  <si>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Transportation</t>
  </si>
  <si>
    <t>Road and Street Facilities</t>
  </si>
  <si>
    <t>Human Services</t>
  </si>
  <si>
    <t>Other Human Services</t>
  </si>
  <si>
    <t>Culture / Recreation</t>
  </si>
  <si>
    <t>Parks and Recreation</t>
  </si>
  <si>
    <t>Proprietary - Other Non-Operating Disbursements</t>
  </si>
  <si>
    <t>Special Items (Loss)</t>
  </si>
  <si>
    <t>Other Uses and Non-Operating</t>
  </si>
  <si>
    <t>2009 Municipal Population:</t>
  </si>
  <si>
    <t>Kenneth City Expenditures Reported by Account Code and Fund Type</t>
  </si>
  <si>
    <t>Local Fiscal Year Ended September 30, 2010</t>
  </si>
  <si>
    <t>Special Events</t>
  </si>
  <si>
    <t>2010 Municipal Census Population:</t>
  </si>
  <si>
    <t>Local Fiscal Year Ended September 30, 2011</t>
  </si>
  <si>
    <t>2011 Municipal Population:</t>
  </si>
  <si>
    <t>Compiled from data obtained from the Florida Department of Financial Services, Division of Accounting and Auditing, Bureau of Local Government.</t>
  </si>
  <si>
    <t>Local Fiscal Year Ended September 30, 2012</t>
  </si>
  <si>
    <t>2012 Municipal Population:</t>
  </si>
  <si>
    <t>Local Fiscal Year Ended September 30, 2008</t>
  </si>
  <si>
    <t>Physical Environment</t>
  </si>
  <si>
    <t>Garbage / Solid Waste Control Services</t>
  </si>
  <si>
    <t>2008 Municipal Population:</t>
  </si>
  <si>
    <t>Local Fiscal Year Ended September 30, 2013</t>
  </si>
  <si>
    <t>Inter-Fund Group Transfers Out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</si>
  <si>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</si>
  <si>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</si>
  <si>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</si>
  <si>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</si>
  <si>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</si>
  <si>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Other Uses</t>
  </si>
  <si>
    <t>Other Non-Operating Disbursements</t>
  </si>
  <si>
    <t>2014 Municipal Population:</t>
  </si>
  <si>
    <t>Local Fiscal Year Ended September 30, 2007</t>
  </si>
  <si>
    <t>Libraries</t>
  </si>
  <si>
    <t>2007 Municipal Population:</t>
  </si>
  <si>
    <t>Local Fiscal Year Ended September 30, 2015</t>
  </si>
  <si>
    <t>Interfund Transfers Out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</si>
  <si>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</si>
  <si>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</si>
  <si>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</si>
  <si>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</si>
  <si>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</si>
  <si>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</si>
  <si>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</si>
  <si>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</si>
  <si>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</si>
  <si>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</si>
  <si>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</si>
  <si>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</si>
  <si>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</si>
  <si>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</si>
  <si>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</si>
  <si>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</si>
  <si>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Local Fiscal Year Ended September 30, 2022</t>
  </si>
  <si>
    <t>Inter-fund Group Transfers Out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</si>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</sst>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1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676455</v>
      </c>
      <c r="E5" s="24">
        <f t="shared" si="0"/>
        <v>155360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831815</v>
      </c>
      <c r="P5" s="30">
        <f t="shared" ref="P5:P27" si="1">(O5/P$29)</f>
        <v>164.61804868395012</v>
      </c>
      <c r="Q5" s="6"/>
    </row>
    <row r="6" spans="1:134">
      <c r="A6" s="12"/>
      <c r="B6" s="42">
        <v>511</v>
      </c>
      <c r="C6" s="19" t="s">
        <v>19</v>
      </c>
      <c r="D6" s="43">
        <v>15502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15502</v>
      </c>
      <c r="P6" s="44">
        <f t="shared" si="1"/>
        <v>3.0678804670492776</v>
      </c>
      <c r="Q6" s="9"/>
    </row>
    <row r="7" spans="1:134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6459</v>
      </c>
      <c r="P7" s="44">
        <f t="shared" si="1"/>
        <v>1.2782505442311498</v>
      </c>
      <c r="Q7" s="9"/>
    </row>
    <row r="8" spans="1:134">
      <c r="A8" s="12"/>
      <c r="B8" s="42">
        <v>513</v>
      </c>
      <c r="C8" s="19" t="s">
        <v>21</v>
      </c>
      <c r="D8" s="43">
        <v>274029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274029</v>
      </c>
      <c r="P8" s="44">
        <f t="shared" si="1"/>
        <v>54.230951909756577</v>
      </c>
      <c r="Q8" s="9"/>
    </row>
    <row r="9" spans="1:134">
      <c r="A9" s="12"/>
      <c r="B9" s="42">
        <v>514</v>
      </c>
      <c r="C9" s="19" t="s">
        <v>22</v>
      </c>
      <c r="D9" s="43">
        <v>82962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82962</v>
      </c>
      <c r="P9" s="44">
        <f t="shared" si="1"/>
        <v>16.4183653275282</v>
      </c>
      <c r="Q9" s="9"/>
    </row>
    <row r="10" spans="1:134">
      <c r="A10" s="12"/>
      <c r="B10" s="42">
        <v>515</v>
      </c>
      <c r="C10" s="19" t="s">
        <v>23</v>
      </c>
      <c r="D10" s="43">
        <v>32118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32118</v>
      </c>
      <c r="P10" s="44">
        <f t="shared" si="1"/>
        <v>6.3562240253314863</v>
      </c>
      <c r="Q10" s="9"/>
    </row>
    <row r="11" spans="1:134">
      <c r="A11" s="12"/>
      <c r="B11" s="42">
        <v>519</v>
      </c>
      <c r="C11" s="19" t="s">
        <v>24</v>
      </c>
      <c r="D11" s="43">
        <v>265385</v>
      </c>
      <c r="E11" s="43">
        <v>155360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420745</v>
      </c>
      <c r="P11" s="44">
        <f t="shared" si="1"/>
        <v>83.266376410053439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SUM(D13:D16)</f>
        <v>2088441</v>
      </c>
      <c r="E12" s="29">
        <f t="shared" si="3"/>
        <v>0</v>
      </c>
      <c r="F12" s="29">
        <f t="shared" si="3"/>
        <v>0</v>
      </c>
      <c r="G12" s="29">
        <f t="shared" si="3"/>
        <v>63690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2152131</v>
      </c>
      <c r="P12" s="41">
        <f t="shared" si="1"/>
        <v>425.91153770037602</v>
      </c>
      <c r="Q12" s="10"/>
    </row>
    <row r="13" spans="1:134">
      <c r="A13" s="12"/>
      <c r="B13" s="42">
        <v>521</v>
      </c>
      <c r="C13" s="19" t="s">
        <v>26</v>
      </c>
      <c r="D13" s="43">
        <v>1666082</v>
      </c>
      <c r="E13" s="43">
        <v>0</v>
      </c>
      <c r="F13" s="43">
        <v>0</v>
      </c>
      <c r="G13" s="43">
        <v>63690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1729772</v>
      </c>
      <c r="P13" s="44">
        <f t="shared" si="1"/>
        <v>342.32574708094199</v>
      </c>
      <c r="Q13" s="9"/>
    </row>
    <row r="14" spans="1:134">
      <c r="A14" s="12"/>
      <c r="B14" s="42">
        <v>522</v>
      </c>
      <c r="C14" s="19" t="s">
        <v>27</v>
      </c>
      <c r="D14" s="43">
        <v>328628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4">SUM(D14:N14)</f>
        <v>328628</v>
      </c>
      <c r="P14" s="44">
        <f t="shared" si="1"/>
        <v>65.036216109242034</v>
      </c>
      <c r="Q14" s="9"/>
    </row>
    <row r="15" spans="1:134">
      <c r="A15" s="12"/>
      <c r="B15" s="42">
        <v>524</v>
      </c>
      <c r="C15" s="19" t="s">
        <v>28</v>
      </c>
      <c r="D15" s="43">
        <v>91517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91517</v>
      </c>
      <c r="P15" s="44">
        <f t="shared" si="1"/>
        <v>18.111418959034236</v>
      </c>
      <c r="Q15" s="9"/>
    </row>
    <row r="16" spans="1:134">
      <c r="A16" s="12"/>
      <c r="B16" s="42">
        <v>525</v>
      </c>
      <c r="C16" s="19" t="s">
        <v>29</v>
      </c>
      <c r="D16" s="43">
        <v>2214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2214</v>
      </c>
      <c r="P16" s="44">
        <f t="shared" si="1"/>
        <v>0.43815555115772808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SUM(D18:D18)</f>
        <v>420330</v>
      </c>
      <c r="E17" s="29">
        <f t="shared" si="5"/>
        <v>0</v>
      </c>
      <c r="F17" s="29">
        <f t="shared" si="5"/>
        <v>0</v>
      </c>
      <c r="G17" s="29">
        <f t="shared" si="5"/>
        <v>41388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ref="O17:O24" si="6">SUM(D17:N17)</f>
        <v>461718</v>
      </c>
      <c r="P17" s="41">
        <f t="shared" si="1"/>
        <v>91.37502473777954</v>
      </c>
      <c r="Q17" s="10"/>
    </row>
    <row r="18" spans="1:120">
      <c r="A18" s="12"/>
      <c r="B18" s="42">
        <v>541</v>
      </c>
      <c r="C18" s="19" t="s">
        <v>31</v>
      </c>
      <c r="D18" s="43">
        <v>420330</v>
      </c>
      <c r="E18" s="43">
        <v>0</v>
      </c>
      <c r="F18" s="43">
        <v>0</v>
      </c>
      <c r="G18" s="43">
        <v>41388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461718</v>
      </c>
      <c r="P18" s="44">
        <f t="shared" si="1"/>
        <v>91.37502473777954</v>
      </c>
      <c r="Q18" s="9"/>
    </row>
    <row r="19" spans="1:120" ht="15.75">
      <c r="A19" s="26" t="s">
        <v>32</v>
      </c>
      <c r="B19" s="27"/>
      <c r="C19" s="28"/>
      <c r="D19" s="29">
        <f t="shared" ref="D19:N19" si="7">SUM(D20:D20)</f>
        <v>2600</v>
      </c>
      <c r="E19" s="29">
        <f t="shared" si="7"/>
        <v>0</v>
      </c>
      <c r="F19" s="29">
        <f t="shared" si="7"/>
        <v>0</v>
      </c>
      <c r="G19" s="29">
        <f t="shared" si="7"/>
        <v>0</v>
      </c>
      <c r="H19" s="29">
        <f t="shared" si="7"/>
        <v>0</v>
      </c>
      <c r="I19" s="29">
        <f t="shared" si="7"/>
        <v>0</v>
      </c>
      <c r="J19" s="29">
        <f t="shared" si="7"/>
        <v>0</v>
      </c>
      <c r="K19" s="29">
        <f t="shared" si="7"/>
        <v>0</v>
      </c>
      <c r="L19" s="29">
        <f t="shared" si="7"/>
        <v>0</v>
      </c>
      <c r="M19" s="29">
        <f t="shared" si="7"/>
        <v>0</v>
      </c>
      <c r="N19" s="29">
        <f t="shared" si="7"/>
        <v>0</v>
      </c>
      <c r="O19" s="29">
        <f t="shared" si="6"/>
        <v>2600</v>
      </c>
      <c r="P19" s="41">
        <f t="shared" si="1"/>
        <v>0.5145458143677023</v>
      </c>
      <c r="Q19" s="10"/>
    </row>
    <row r="20" spans="1:120">
      <c r="A20" s="12"/>
      <c r="B20" s="42">
        <v>569</v>
      </c>
      <c r="C20" s="19" t="s">
        <v>33</v>
      </c>
      <c r="D20" s="43">
        <v>2600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2600</v>
      </c>
      <c r="P20" s="44">
        <f t="shared" si="1"/>
        <v>0.5145458143677023</v>
      </c>
      <c r="Q20" s="9"/>
    </row>
    <row r="21" spans="1:120" ht="15.75">
      <c r="A21" s="26" t="s">
        <v>34</v>
      </c>
      <c r="B21" s="27"/>
      <c r="C21" s="28"/>
      <c r="D21" s="29">
        <f t="shared" ref="D21:N21" si="8">SUM(D22:D24)</f>
        <v>16696</v>
      </c>
      <c r="E21" s="29">
        <f t="shared" si="8"/>
        <v>0</v>
      </c>
      <c r="F21" s="29">
        <f t="shared" si="8"/>
        <v>0</v>
      </c>
      <c r="G21" s="29">
        <f t="shared" si="8"/>
        <v>35649</v>
      </c>
      <c r="H21" s="29">
        <f t="shared" si="8"/>
        <v>0</v>
      </c>
      <c r="I21" s="29">
        <f t="shared" si="8"/>
        <v>0</v>
      </c>
      <c r="J21" s="29">
        <f t="shared" si="8"/>
        <v>0</v>
      </c>
      <c r="K21" s="29">
        <f t="shared" si="8"/>
        <v>0</v>
      </c>
      <c r="L21" s="29">
        <f t="shared" si="8"/>
        <v>0</v>
      </c>
      <c r="M21" s="29">
        <f t="shared" si="8"/>
        <v>0</v>
      </c>
      <c r="N21" s="29">
        <f t="shared" si="8"/>
        <v>0</v>
      </c>
      <c r="O21" s="29">
        <f>SUM(D21:N21)</f>
        <v>52345</v>
      </c>
      <c r="P21" s="41">
        <f t="shared" si="1"/>
        <v>10.359192558875915</v>
      </c>
      <c r="Q21" s="9"/>
    </row>
    <row r="22" spans="1:120">
      <c r="A22" s="12"/>
      <c r="B22" s="42">
        <v>571</v>
      </c>
      <c r="C22" s="19" t="s">
        <v>64</v>
      </c>
      <c r="D22" s="43">
        <v>5900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5900</v>
      </c>
      <c r="P22" s="44">
        <f t="shared" si="1"/>
        <v>1.1676231941420938</v>
      </c>
      <c r="Q22" s="9"/>
    </row>
    <row r="23" spans="1:120">
      <c r="A23" s="12"/>
      <c r="B23" s="42">
        <v>572</v>
      </c>
      <c r="C23" s="19" t="s">
        <v>35</v>
      </c>
      <c r="D23" s="43">
        <v>35</v>
      </c>
      <c r="E23" s="43">
        <v>0</v>
      </c>
      <c r="F23" s="43">
        <v>0</v>
      </c>
      <c r="G23" s="43">
        <v>35649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35684</v>
      </c>
      <c r="P23" s="44">
        <f t="shared" si="1"/>
        <v>7.0619433999604198</v>
      </c>
      <c r="Q23" s="9"/>
    </row>
    <row r="24" spans="1:120">
      <c r="A24" s="12"/>
      <c r="B24" s="42">
        <v>574</v>
      </c>
      <c r="C24" s="19" t="s">
        <v>42</v>
      </c>
      <c r="D24" s="43">
        <v>10761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10761</v>
      </c>
      <c r="P24" s="44">
        <f t="shared" si="1"/>
        <v>2.1296259647734019</v>
      </c>
      <c r="Q24" s="9"/>
    </row>
    <row r="25" spans="1:120" ht="15.75">
      <c r="A25" s="26" t="s">
        <v>38</v>
      </c>
      <c r="B25" s="27"/>
      <c r="C25" s="28"/>
      <c r="D25" s="29">
        <f t="shared" ref="D25:N25" si="9">SUM(D26:D26)</f>
        <v>0</v>
      </c>
      <c r="E25" s="29">
        <f t="shared" si="9"/>
        <v>390448</v>
      </c>
      <c r="F25" s="29">
        <f t="shared" si="9"/>
        <v>0</v>
      </c>
      <c r="G25" s="29">
        <f t="shared" si="9"/>
        <v>0</v>
      </c>
      <c r="H25" s="29">
        <f t="shared" si="9"/>
        <v>0</v>
      </c>
      <c r="I25" s="29">
        <f t="shared" si="9"/>
        <v>0</v>
      </c>
      <c r="J25" s="29">
        <f t="shared" si="9"/>
        <v>0</v>
      </c>
      <c r="K25" s="29">
        <f t="shared" si="9"/>
        <v>0</v>
      </c>
      <c r="L25" s="29">
        <f t="shared" si="9"/>
        <v>0</v>
      </c>
      <c r="M25" s="29">
        <f t="shared" si="9"/>
        <v>0</v>
      </c>
      <c r="N25" s="29">
        <f t="shared" si="9"/>
        <v>0</v>
      </c>
      <c r="O25" s="29">
        <f>SUM(D25:N25)</f>
        <v>390448</v>
      </c>
      <c r="P25" s="41">
        <f t="shared" si="1"/>
        <v>77.270532357015639</v>
      </c>
      <c r="Q25" s="9"/>
    </row>
    <row r="26" spans="1:120" ht="15.75" thickBot="1">
      <c r="A26" s="12"/>
      <c r="B26" s="42">
        <v>581</v>
      </c>
      <c r="C26" s="19" t="s">
        <v>85</v>
      </c>
      <c r="D26" s="43">
        <v>0</v>
      </c>
      <c r="E26" s="43">
        <v>390448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>SUM(D26:N26)</f>
        <v>390448</v>
      </c>
      <c r="P26" s="44">
        <f t="shared" si="1"/>
        <v>77.270532357015639</v>
      </c>
      <c r="Q26" s="9"/>
    </row>
    <row r="27" spans="1:120" ht="16.5" thickBot="1">
      <c r="A27" s="13" t="s">
        <v>10</v>
      </c>
      <c r="B27" s="21"/>
      <c r="C27" s="20"/>
      <c r="D27" s="14">
        <f>SUM(D5,D12,D17,D19,D21,D25)</f>
        <v>3204522</v>
      </c>
      <c r="E27" s="14">
        <f t="shared" ref="E27:N27" si="10">SUM(E5,E12,E17,E19,E21,E25)</f>
        <v>545808</v>
      </c>
      <c r="F27" s="14">
        <f t="shared" si="10"/>
        <v>0</v>
      </c>
      <c r="G27" s="14">
        <f t="shared" si="10"/>
        <v>140727</v>
      </c>
      <c r="H27" s="14">
        <f t="shared" si="10"/>
        <v>0</v>
      </c>
      <c r="I27" s="14">
        <f t="shared" si="10"/>
        <v>0</v>
      </c>
      <c r="J27" s="14">
        <f t="shared" si="10"/>
        <v>0</v>
      </c>
      <c r="K27" s="14">
        <f t="shared" si="10"/>
        <v>0</v>
      </c>
      <c r="L27" s="14">
        <f t="shared" si="10"/>
        <v>0</v>
      </c>
      <c r="M27" s="14">
        <f t="shared" si="10"/>
        <v>0</v>
      </c>
      <c r="N27" s="14">
        <f t="shared" si="10"/>
        <v>0</v>
      </c>
      <c r="O27" s="14">
        <f>SUM(D27:N27)</f>
        <v>3891057</v>
      </c>
      <c r="P27" s="35">
        <f t="shared" si="1"/>
        <v>770.04888185236496</v>
      </c>
      <c r="Q27" s="6"/>
      <c r="R27" s="2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</row>
    <row r="28" spans="1:120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8"/>
    </row>
    <row r="29" spans="1:120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38"/>
      <c r="M29" s="90" t="s">
        <v>86</v>
      </c>
      <c r="N29" s="90"/>
      <c r="O29" s="90"/>
      <c r="P29" s="39">
        <v>5053</v>
      </c>
    </row>
    <row r="30" spans="1:120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3"/>
    </row>
    <row r="31" spans="1:120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6"/>
    </row>
  </sheetData>
  <mergeCells count="10">
    <mergeCell ref="M29:O29"/>
    <mergeCell ref="A30:P30"/>
    <mergeCell ref="A31:P3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53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312264</v>
      </c>
      <c r="E5" s="24">
        <f t="shared" si="0"/>
        <v>5745</v>
      </c>
      <c r="F5" s="24">
        <f t="shared" si="0"/>
        <v>0</v>
      </c>
      <c r="G5" s="24">
        <f t="shared" si="0"/>
        <v>125973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443982</v>
      </c>
      <c r="O5" s="30">
        <f t="shared" ref="O5:O26" si="2">(N5/O$28)</f>
        <v>89.242613065326637</v>
      </c>
      <c r="P5" s="6"/>
    </row>
    <row r="6" spans="1:133">
      <c r="A6" s="12"/>
      <c r="B6" s="42">
        <v>511</v>
      </c>
      <c r="C6" s="19" t="s">
        <v>19</v>
      </c>
      <c r="D6" s="43">
        <v>15502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15502</v>
      </c>
      <c r="O6" s="44">
        <f t="shared" si="2"/>
        <v>3.1159798994974874</v>
      </c>
      <c r="P6" s="9"/>
    </row>
    <row r="7" spans="1:133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6459</v>
      </c>
      <c r="O7" s="44">
        <f t="shared" si="2"/>
        <v>1.2982914572864321</v>
      </c>
      <c r="P7" s="9"/>
    </row>
    <row r="8" spans="1:133">
      <c r="A8" s="12"/>
      <c r="B8" s="42">
        <v>513</v>
      </c>
      <c r="C8" s="19" t="s">
        <v>21</v>
      </c>
      <c r="D8" s="43">
        <v>106852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106852</v>
      </c>
      <c r="O8" s="44">
        <f t="shared" si="2"/>
        <v>21.477788944723617</v>
      </c>
      <c r="P8" s="9"/>
    </row>
    <row r="9" spans="1:133">
      <c r="A9" s="12"/>
      <c r="B9" s="42">
        <v>514</v>
      </c>
      <c r="C9" s="19" t="s">
        <v>22</v>
      </c>
      <c r="D9" s="43">
        <v>65159</v>
      </c>
      <c r="E9" s="43">
        <v>5745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70904</v>
      </c>
      <c r="O9" s="44">
        <f t="shared" si="2"/>
        <v>14.252060301507537</v>
      </c>
      <c r="P9" s="9"/>
    </row>
    <row r="10" spans="1:133">
      <c r="A10" s="12"/>
      <c r="B10" s="42">
        <v>515</v>
      </c>
      <c r="C10" s="19" t="s">
        <v>23</v>
      </c>
      <c r="D10" s="43">
        <v>5234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5234</v>
      </c>
      <c r="O10" s="44">
        <f t="shared" si="2"/>
        <v>1.0520603015075376</v>
      </c>
      <c r="P10" s="9"/>
    </row>
    <row r="11" spans="1:133">
      <c r="A11" s="12"/>
      <c r="B11" s="42">
        <v>519</v>
      </c>
      <c r="C11" s="19" t="s">
        <v>24</v>
      </c>
      <c r="D11" s="43">
        <v>113058</v>
      </c>
      <c r="E11" s="43">
        <v>0</v>
      </c>
      <c r="F11" s="43">
        <v>0</v>
      </c>
      <c r="G11" s="43">
        <v>125973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239031</v>
      </c>
      <c r="O11" s="44">
        <f t="shared" si="2"/>
        <v>48.046432160804017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1386886</v>
      </c>
      <c r="E12" s="29">
        <f t="shared" si="3"/>
        <v>746583</v>
      </c>
      <c r="F12" s="29">
        <f t="shared" si="3"/>
        <v>0</v>
      </c>
      <c r="G12" s="29">
        <f t="shared" si="3"/>
        <v>10381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2143850</v>
      </c>
      <c r="O12" s="41">
        <f t="shared" si="2"/>
        <v>430.9246231155779</v>
      </c>
      <c r="P12" s="10"/>
    </row>
    <row r="13" spans="1:133">
      <c r="A13" s="12"/>
      <c r="B13" s="42">
        <v>521</v>
      </c>
      <c r="C13" s="19" t="s">
        <v>26</v>
      </c>
      <c r="D13" s="43">
        <v>1080144</v>
      </c>
      <c r="E13" s="43">
        <v>746583</v>
      </c>
      <c r="F13" s="43">
        <v>0</v>
      </c>
      <c r="G13" s="43">
        <v>10381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1837108</v>
      </c>
      <c r="O13" s="44">
        <f t="shared" si="2"/>
        <v>369.26793969849246</v>
      </c>
      <c r="P13" s="9"/>
    </row>
    <row r="14" spans="1:133">
      <c r="A14" s="12"/>
      <c r="B14" s="42">
        <v>522</v>
      </c>
      <c r="C14" s="19" t="s">
        <v>27</v>
      </c>
      <c r="D14" s="43">
        <v>229557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229557</v>
      </c>
      <c r="O14" s="44">
        <f t="shared" si="2"/>
        <v>46.142110552763818</v>
      </c>
      <c r="P14" s="9"/>
    </row>
    <row r="15" spans="1:133">
      <c r="A15" s="12"/>
      <c r="B15" s="42">
        <v>524</v>
      </c>
      <c r="C15" s="19" t="s">
        <v>28</v>
      </c>
      <c r="D15" s="43">
        <v>77185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77185</v>
      </c>
      <c r="O15" s="44">
        <f t="shared" si="2"/>
        <v>15.514572864321607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207161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207161</v>
      </c>
      <c r="O16" s="41">
        <f t="shared" si="2"/>
        <v>41.640402010050252</v>
      </c>
      <c r="P16" s="10"/>
    </row>
    <row r="17" spans="1:119">
      <c r="A17" s="12"/>
      <c r="B17" s="42">
        <v>541</v>
      </c>
      <c r="C17" s="19" t="s">
        <v>31</v>
      </c>
      <c r="D17" s="43">
        <v>207161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207161</v>
      </c>
      <c r="O17" s="44">
        <f t="shared" si="2"/>
        <v>41.640402010050252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2200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2200</v>
      </c>
      <c r="O18" s="41">
        <f t="shared" si="2"/>
        <v>0.44221105527638194</v>
      </c>
      <c r="P18" s="10"/>
    </row>
    <row r="19" spans="1:119">
      <c r="A19" s="12"/>
      <c r="B19" s="42">
        <v>569</v>
      </c>
      <c r="C19" s="19" t="s">
        <v>33</v>
      </c>
      <c r="D19" s="43">
        <v>2200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2200</v>
      </c>
      <c r="O19" s="44">
        <f t="shared" si="2"/>
        <v>0.44221105527638194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2799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2799</v>
      </c>
      <c r="O20" s="41">
        <f t="shared" si="2"/>
        <v>0.56261306532663313</v>
      </c>
      <c r="P20" s="9"/>
    </row>
    <row r="21" spans="1:119">
      <c r="A21" s="12"/>
      <c r="B21" s="42">
        <v>572</v>
      </c>
      <c r="C21" s="19" t="s">
        <v>35</v>
      </c>
      <c r="D21" s="43">
        <v>1894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1894</v>
      </c>
      <c r="O21" s="44">
        <f t="shared" si="2"/>
        <v>0.38070351758793969</v>
      </c>
      <c r="P21" s="9"/>
    </row>
    <row r="22" spans="1:119">
      <c r="A22" s="12"/>
      <c r="B22" s="42">
        <v>574</v>
      </c>
      <c r="C22" s="19" t="s">
        <v>42</v>
      </c>
      <c r="D22" s="43">
        <v>905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905</v>
      </c>
      <c r="O22" s="44">
        <f t="shared" si="2"/>
        <v>0.18190954773869347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546479</v>
      </c>
      <c r="E23" s="29">
        <f t="shared" si="7"/>
        <v>0</v>
      </c>
      <c r="F23" s="29">
        <f t="shared" si="7"/>
        <v>0</v>
      </c>
      <c r="G23" s="29">
        <f t="shared" si="7"/>
        <v>2214203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2760682</v>
      </c>
      <c r="O23" s="41">
        <f t="shared" si="2"/>
        <v>554.91095477386932</v>
      </c>
      <c r="P23" s="9"/>
    </row>
    <row r="24" spans="1:119">
      <c r="A24" s="12"/>
      <c r="B24" s="42">
        <v>581</v>
      </c>
      <c r="C24" s="19" t="s">
        <v>54</v>
      </c>
      <c r="D24" s="43">
        <v>542202</v>
      </c>
      <c r="E24" s="43">
        <v>0</v>
      </c>
      <c r="F24" s="43">
        <v>0</v>
      </c>
      <c r="G24" s="43">
        <v>2214203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2756405</v>
      </c>
      <c r="O24" s="44">
        <f t="shared" si="2"/>
        <v>554.05125628140706</v>
      </c>
      <c r="P24" s="9"/>
    </row>
    <row r="25" spans="1:119" ht="15.75" thickBot="1">
      <c r="A25" s="12"/>
      <c r="B25" s="42">
        <v>590</v>
      </c>
      <c r="C25" s="19" t="s">
        <v>36</v>
      </c>
      <c r="D25" s="43">
        <v>4277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4277</v>
      </c>
      <c r="O25" s="44">
        <f t="shared" si="2"/>
        <v>0.85969849246231156</v>
      </c>
      <c r="P25" s="9"/>
    </row>
    <row r="26" spans="1:119" ht="16.5" thickBot="1">
      <c r="A26" s="13" t="s">
        <v>10</v>
      </c>
      <c r="B26" s="21"/>
      <c r="C26" s="20"/>
      <c r="D26" s="14">
        <f>SUM(D5,D12,D16,D18,D20,D23)</f>
        <v>2457789</v>
      </c>
      <c r="E26" s="14">
        <f t="shared" ref="E26:M26" si="8">SUM(E5,E12,E16,E18,E20,E23)</f>
        <v>752328</v>
      </c>
      <c r="F26" s="14">
        <f t="shared" si="8"/>
        <v>0</v>
      </c>
      <c r="G26" s="14">
        <f t="shared" si="8"/>
        <v>2350557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5560674</v>
      </c>
      <c r="O26" s="35">
        <f t="shared" si="2"/>
        <v>1117.7234170854272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55</v>
      </c>
      <c r="M28" s="90"/>
      <c r="N28" s="90"/>
      <c r="O28" s="39">
        <v>4975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291123</v>
      </c>
      <c r="E5" s="24">
        <f t="shared" si="0"/>
        <v>14236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305359</v>
      </c>
      <c r="O5" s="30">
        <f t="shared" ref="O5:O25" si="2">(N5/O$27)</f>
        <v>61.701151747827844</v>
      </c>
      <c r="P5" s="6"/>
    </row>
    <row r="6" spans="1:133">
      <c r="A6" s="12"/>
      <c r="B6" s="42">
        <v>511</v>
      </c>
      <c r="C6" s="19" t="s">
        <v>19</v>
      </c>
      <c r="D6" s="43">
        <v>15502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15502</v>
      </c>
      <c r="O6" s="44">
        <f t="shared" si="2"/>
        <v>3.1323499696908468</v>
      </c>
      <c r="P6" s="9"/>
    </row>
    <row r="7" spans="1:133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6459</v>
      </c>
      <c r="O7" s="44">
        <f t="shared" si="2"/>
        <v>1.305112143867448</v>
      </c>
      <c r="P7" s="9"/>
    </row>
    <row r="8" spans="1:133">
      <c r="A8" s="12"/>
      <c r="B8" s="42">
        <v>513</v>
      </c>
      <c r="C8" s="19" t="s">
        <v>21</v>
      </c>
      <c r="D8" s="43">
        <v>107018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107018</v>
      </c>
      <c r="O8" s="44">
        <f t="shared" si="2"/>
        <v>21.624166498282481</v>
      </c>
      <c r="P8" s="9"/>
    </row>
    <row r="9" spans="1:133">
      <c r="A9" s="12"/>
      <c r="B9" s="42">
        <v>514</v>
      </c>
      <c r="C9" s="19" t="s">
        <v>22</v>
      </c>
      <c r="D9" s="43">
        <v>34540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34540</v>
      </c>
      <c r="O9" s="44">
        <f t="shared" si="2"/>
        <v>6.9791877146898367</v>
      </c>
      <c r="P9" s="9"/>
    </row>
    <row r="10" spans="1:133">
      <c r="A10" s="12"/>
      <c r="B10" s="42">
        <v>515</v>
      </c>
      <c r="C10" s="19" t="s">
        <v>23</v>
      </c>
      <c r="D10" s="43">
        <v>4517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4517</v>
      </c>
      <c r="O10" s="44">
        <f t="shared" si="2"/>
        <v>0.9127096383107699</v>
      </c>
      <c r="P10" s="9"/>
    </row>
    <row r="11" spans="1:133">
      <c r="A11" s="12"/>
      <c r="B11" s="42">
        <v>519</v>
      </c>
      <c r="C11" s="19" t="s">
        <v>24</v>
      </c>
      <c r="D11" s="43">
        <v>123087</v>
      </c>
      <c r="E11" s="43">
        <v>14236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137323</v>
      </c>
      <c r="O11" s="44">
        <f t="shared" si="2"/>
        <v>27.747625782986461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1799875</v>
      </c>
      <c r="E12" s="29">
        <f t="shared" si="3"/>
        <v>110397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1910272</v>
      </c>
      <c r="O12" s="41">
        <f t="shared" si="2"/>
        <v>385.99151343705802</v>
      </c>
      <c r="P12" s="10"/>
    </row>
    <row r="13" spans="1:133">
      <c r="A13" s="12"/>
      <c r="B13" s="42">
        <v>521</v>
      </c>
      <c r="C13" s="19" t="s">
        <v>26</v>
      </c>
      <c r="D13" s="43">
        <v>1497053</v>
      </c>
      <c r="E13" s="43">
        <v>110397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1607450</v>
      </c>
      <c r="O13" s="44">
        <f t="shared" si="2"/>
        <v>324.80299050313192</v>
      </c>
      <c r="P13" s="9"/>
    </row>
    <row r="14" spans="1:133">
      <c r="A14" s="12"/>
      <c r="B14" s="42">
        <v>522</v>
      </c>
      <c r="C14" s="19" t="s">
        <v>27</v>
      </c>
      <c r="D14" s="43">
        <v>222725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222725</v>
      </c>
      <c r="O14" s="44">
        <f t="shared" si="2"/>
        <v>45.004041220448578</v>
      </c>
      <c r="P14" s="9"/>
    </row>
    <row r="15" spans="1:133">
      <c r="A15" s="12"/>
      <c r="B15" s="42">
        <v>524</v>
      </c>
      <c r="C15" s="19" t="s">
        <v>28</v>
      </c>
      <c r="D15" s="43">
        <v>80097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80097</v>
      </c>
      <c r="O15" s="44">
        <f t="shared" si="2"/>
        <v>16.184481713477471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207923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207923</v>
      </c>
      <c r="O16" s="41">
        <f t="shared" si="2"/>
        <v>42.013133966457872</v>
      </c>
      <c r="P16" s="10"/>
    </row>
    <row r="17" spans="1:119">
      <c r="A17" s="12"/>
      <c r="B17" s="42">
        <v>541</v>
      </c>
      <c r="C17" s="19" t="s">
        <v>31</v>
      </c>
      <c r="D17" s="43">
        <v>207923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207923</v>
      </c>
      <c r="O17" s="44">
        <f t="shared" si="2"/>
        <v>42.013133966457872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2250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2250</v>
      </c>
      <c r="O18" s="41">
        <f t="shared" si="2"/>
        <v>0.45463730046474038</v>
      </c>
      <c r="P18" s="10"/>
    </row>
    <row r="19" spans="1:119">
      <c r="A19" s="12"/>
      <c r="B19" s="42">
        <v>569</v>
      </c>
      <c r="C19" s="19" t="s">
        <v>33</v>
      </c>
      <c r="D19" s="43">
        <v>2250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2250</v>
      </c>
      <c r="O19" s="44">
        <f t="shared" si="2"/>
        <v>0.45463730046474038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3524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3524</v>
      </c>
      <c r="O20" s="41">
        <f t="shared" si="2"/>
        <v>0.71206304303899781</v>
      </c>
      <c r="P20" s="9"/>
    </row>
    <row r="21" spans="1:119">
      <c r="A21" s="12"/>
      <c r="B21" s="42">
        <v>572</v>
      </c>
      <c r="C21" s="19" t="s">
        <v>35</v>
      </c>
      <c r="D21" s="43">
        <v>2419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2419</v>
      </c>
      <c r="O21" s="44">
        <f t="shared" si="2"/>
        <v>0.48878561325520309</v>
      </c>
      <c r="P21" s="9"/>
    </row>
    <row r="22" spans="1:119">
      <c r="A22" s="12"/>
      <c r="B22" s="42">
        <v>574</v>
      </c>
      <c r="C22" s="19" t="s">
        <v>42</v>
      </c>
      <c r="D22" s="43">
        <v>1105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1105</v>
      </c>
      <c r="O22" s="44">
        <f t="shared" si="2"/>
        <v>0.2232774297837947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SUM(D24:D24)</f>
        <v>4189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4189</v>
      </c>
      <c r="O23" s="41">
        <f t="shared" si="2"/>
        <v>0.84643362295413216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4189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4189</v>
      </c>
      <c r="O24" s="44">
        <f t="shared" si="2"/>
        <v>0.84643362295413216</v>
      </c>
      <c r="P24" s="9"/>
    </row>
    <row r="25" spans="1:119" ht="16.5" thickBot="1">
      <c r="A25" s="13" t="s">
        <v>10</v>
      </c>
      <c r="B25" s="21"/>
      <c r="C25" s="20"/>
      <c r="D25" s="14">
        <f>SUM(D5,D12,D16,D18,D20,D23)</f>
        <v>2308884</v>
      </c>
      <c r="E25" s="14">
        <f t="shared" ref="E25:M25" si="8">SUM(E5,E12,E16,E18,E20,E23)</f>
        <v>124633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2433517</v>
      </c>
      <c r="O25" s="35">
        <f t="shared" si="2"/>
        <v>491.71893311780155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48</v>
      </c>
      <c r="M27" s="90"/>
      <c r="N27" s="90"/>
      <c r="O27" s="39">
        <v>4949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270860</v>
      </c>
      <c r="E5" s="24">
        <f t="shared" si="0"/>
        <v>11495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282355</v>
      </c>
      <c r="O5" s="30">
        <f t="shared" ref="O5:O25" si="2">(N5/O$27)</f>
        <v>56.59551012226899</v>
      </c>
      <c r="P5" s="6"/>
    </row>
    <row r="6" spans="1:133">
      <c r="A6" s="12"/>
      <c r="B6" s="42">
        <v>511</v>
      </c>
      <c r="C6" s="19" t="s">
        <v>19</v>
      </c>
      <c r="D6" s="43">
        <v>15502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15502</v>
      </c>
      <c r="O6" s="44">
        <f t="shared" si="2"/>
        <v>3.1072359190218481</v>
      </c>
      <c r="P6" s="9"/>
    </row>
    <row r="7" spans="1:133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6459</v>
      </c>
      <c r="O7" s="44">
        <f t="shared" si="2"/>
        <v>1.2946482260974144</v>
      </c>
      <c r="P7" s="9"/>
    </row>
    <row r="8" spans="1:133">
      <c r="A8" s="12"/>
      <c r="B8" s="42">
        <v>513</v>
      </c>
      <c r="C8" s="19" t="s">
        <v>21</v>
      </c>
      <c r="D8" s="43">
        <v>108154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108154</v>
      </c>
      <c r="O8" s="44">
        <f t="shared" si="2"/>
        <v>21.67849268390459</v>
      </c>
      <c r="P8" s="9"/>
    </row>
    <row r="9" spans="1:133">
      <c r="A9" s="12"/>
      <c r="B9" s="42">
        <v>514</v>
      </c>
      <c r="C9" s="19" t="s">
        <v>22</v>
      </c>
      <c r="D9" s="43">
        <v>34678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34678</v>
      </c>
      <c r="O9" s="44">
        <f t="shared" si="2"/>
        <v>6.9508919623170975</v>
      </c>
      <c r="P9" s="9"/>
    </row>
    <row r="10" spans="1:133">
      <c r="A10" s="12"/>
      <c r="B10" s="42">
        <v>515</v>
      </c>
      <c r="C10" s="19" t="s">
        <v>23</v>
      </c>
      <c r="D10" s="43">
        <v>8545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8545</v>
      </c>
      <c r="O10" s="44">
        <f t="shared" si="2"/>
        <v>1.7127680897975546</v>
      </c>
      <c r="P10" s="9"/>
    </row>
    <row r="11" spans="1:133">
      <c r="A11" s="12"/>
      <c r="B11" s="42">
        <v>519</v>
      </c>
      <c r="C11" s="19" t="s">
        <v>24</v>
      </c>
      <c r="D11" s="43">
        <v>97522</v>
      </c>
      <c r="E11" s="43">
        <v>11495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109017</v>
      </c>
      <c r="O11" s="44">
        <f t="shared" si="2"/>
        <v>21.851473241130488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1800898</v>
      </c>
      <c r="E12" s="29">
        <f t="shared" si="3"/>
        <v>28222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1829120</v>
      </c>
      <c r="O12" s="41">
        <f t="shared" si="2"/>
        <v>366.63058729204249</v>
      </c>
      <c r="P12" s="10"/>
    </row>
    <row r="13" spans="1:133">
      <c r="A13" s="12"/>
      <c r="B13" s="42">
        <v>521</v>
      </c>
      <c r="C13" s="19" t="s">
        <v>26</v>
      </c>
      <c r="D13" s="43">
        <v>1509346</v>
      </c>
      <c r="E13" s="43">
        <v>28222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1537568</v>
      </c>
      <c r="O13" s="44">
        <f t="shared" si="2"/>
        <v>308.19162156744841</v>
      </c>
      <c r="P13" s="9"/>
    </row>
    <row r="14" spans="1:133">
      <c r="A14" s="12"/>
      <c r="B14" s="42">
        <v>522</v>
      </c>
      <c r="C14" s="19" t="s">
        <v>27</v>
      </c>
      <c r="D14" s="43">
        <v>216092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216092</v>
      </c>
      <c r="O14" s="44">
        <f t="shared" si="2"/>
        <v>43.313690118260169</v>
      </c>
      <c r="P14" s="9"/>
    </row>
    <row r="15" spans="1:133">
      <c r="A15" s="12"/>
      <c r="B15" s="42">
        <v>524</v>
      </c>
      <c r="C15" s="19" t="s">
        <v>28</v>
      </c>
      <c r="D15" s="43">
        <v>75460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75460</v>
      </c>
      <c r="O15" s="44">
        <f t="shared" si="2"/>
        <v>15.125275606333934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183049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183049</v>
      </c>
      <c r="O16" s="41">
        <f t="shared" si="2"/>
        <v>36.690519142112649</v>
      </c>
      <c r="P16" s="10"/>
    </row>
    <row r="17" spans="1:119">
      <c r="A17" s="12"/>
      <c r="B17" s="42">
        <v>541</v>
      </c>
      <c r="C17" s="19" t="s">
        <v>31</v>
      </c>
      <c r="D17" s="43">
        <v>183049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183049</v>
      </c>
      <c r="O17" s="44">
        <f t="shared" si="2"/>
        <v>36.690519142112649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2300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2300</v>
      </c>
      <c r="O18" s="41">
        <f t="shared" si="2"/>
        <v>0.46101423130887953</v>
      </c>
      <c r="P18" s="10"/>
    </row>
    <row r="19" spans="1:119">
      <c r="A19" s="12"/>
      <c r="B19" s="42">
        <v>569</v>
      </c>
      <c r="C19" s="19" t="s">
        <v>33</v>
      </c>
      <c r="D19" s="43">
        <v>2300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2300</v>
      </c>
      <c r="O19" s="44">
        <f t="shared" si="2"/>
        <v>0.46101423130887953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3428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3428</v>
      </c>
      <c r="O20" s="41">
        <f t="shared" si="2"/>
        <v>0.68711164562036475</v>
      </c>
      <c r="P20" s="9"/>
    </row>
    <row r="21" spans="1:119">
      <c r="A21" s="12"/>
      <c r="B21" s="42">
        <v>572</v>
      </c>
      <c r="C21" s="19" t="s">
        <v>35</v>
      </c>
      <c r="D21" s="43">
        <v>1725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1725</v>
      </c>
      <c r="O21" s="44">
        <f t="shared" si="2"/>
        <v>0.34576067348165967</v>
      </c>
      <c r="P21" s="9"/>
    </row>
    <row r="22" spans="1:119">
      <c r="A22" s="12"/>
      <c r="B22" s="42">
        <v>574</v>
      </c>
      <c r="C22" s="19" t="s">
        <v>42</v>
      </c>
      <c r="D22" s="43">
        <v>1703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1703</v>
      </c>
      <c r="O22" s="44">
        <f t="shared" si="2"/>
        <v>0.34135097213870513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SUM(D24:D24)</f>
        <v>5762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5762</v>
      </c>
      <c r="O23" s="41">
        <f t="shared" si="2"/>
        <v>1.1549408699138104</v>
      </c>
      <c r="P23" s="9"/>
    </row>
    <row r="24" spans="1:119" ht="15.75" thickBot="1">
      <c r="A24" s="12"/>
      <c r="B24" s="42">
        <v>590</v>
      </c>
      <c r="C24" s="19" t="s">
        <v>36</v>
      </c>
      <c r="D24" s="43">
        <v>5762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5762</v>
      </c>
      <c r="O24" s="44">
        <f t="shared" si="2"/>
        <v>1.1549408699138104</v>
      </c>
      <c r="P24" s="9"/>
    </row>
    <row r="25" spans="1:119" ht="16.5" thickBot="1">
      <c r="A25" s="13" t="s">
        <v>10</v>
      </c>
      <c r="B25" s="21"/>
      <c r="C25" s="20"/>
      <c r="D25" s="14">
        <f>SUM(D5,D12,D16,D18,D20,D23)</f>
        <v>2266297</v>
      </c>
      <c r="E25" s="14">
        <f t="shared" ref="E25:M25" si="8">SUM(E5,E12,E16,E18,E20,E23)</f>
        <v>39717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2306014</v>
      </c>
      <c r="O25" s="35">
        <f t="shared" si="2"/>
        <v>462.21968330326717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45</v>
      </c>
      <c r="M27" s="90"/>
      <c r="N27" s="90"/>
      <c r="O27" s="39">
        <v>4989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322757</v>
      </c>
      <c r="E5" s="24">
        <f t="shared" si="0"/>
        <v>97440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420197</v>
      </c>
      <c r="O5" s="30">
        <f t="shared" ref="O5:O26" si="2">(N5/O$28)</f>
        <v>84.376907630522084</v>
      </c>
      <c r="P5" s="6"/>
    </row>
    <row r="6" spans="1:133">
      <c r="A6" s="12"/>
      <c r="B6" s="42">
        <v>511</v>
      </c>
      <c r="C6" s="19" t="s">
        <v>19</v>
      </c>
      <c r="D6" s="43">
        <v>15502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15502</v>
      </c>
      <c r="O6" s="44">
        <f t="shared" si="2"/>
        <v>3.1128514056224899</v>
      </c>
      <c r="P6" s="9"/>
    </row>
    <row r="7" spans="1:133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6459</v>
      </c>
      <c r="O7" s="44">
        <f t="shared" si="2"/>
        <v>1.2969879518072289</v>
      </c>
      <c r="P7" s="9"/>
    </row>
    <row r="8" spans="1:133">
      <c r="A8" s="12"/>
      <c r="B8" s="42">
        <v>513</v>
      </c>
      <c r="C8" s="19" t="s">
        <v>21</v>
      </c>
      <c r="D8" s="43">
        <v>112692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112692</v>
      </c>
      <c r="O8" s="44">
        <f t="shared" si="2"/>
        <v>22.628915662650602</v>
      </c>
      <c r="P8" s="9"/>
    </row>
    <row r="9" spans="1:133">
      <c r="A9" s="12"/>
      <c r="B9" s="42">
        <v>514</v>
      </c>
      <c r="C9" s="19" t="s">
        <v>22</v>
      </c>
      <c r="D9" s="43">
        <v>28678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28678</v>
      </c>
      <c r="O9" s="44">
        <f t="shared" si="2"/>
        <v>5.7586345381526103</v>
      </c>
      <c r="P9" s="9"/>
    </row>
    <row r="10" spans="1:133">
      <c r="A10" s="12"/>
      <c r="B10" s="42">
        <v>515</v>
      </c>
      <c r="C10" s="19" t="s">
        <v>23</v>
      </c>
      <c r="D10" s="43">
        <v>7302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7302</v>
      </c>
      <c r="O10" s="44">
        <f t="shared" si="2"/>
        <v>1.4662650602409639</v>
      </c>
      <c r="P10" s="9"/>
    </row>
    <row r="11" spans="1:133">
      <c r="A11" s="12"/>
      <c r="B11" s="42">
        <v>519</v>
      </c>
      <c r="C11" s="19" t="s">
        <v>24</v>
      </c>
      <c r="D11" s="43">
        <v>152124</v>
      </c>
      <c r="E11" s="43">
        <v>97440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249564</v>
      </c>
      <c r="O11" s="44">
        <f t="shared" si="2"/>
        <v>50.11325301204819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1474262</v>
      </c>
      <c r="E12" s="29">
        <f t="shared" si="3"/>
        <v>2917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1477179</v>
      </c>
      <c r="O12" s="41">
        <f t="shared" si="2"/>
        <v>296.62228915662649</v>
      </c>
      <c r="P12" s="10"/>
    </row>
    <row r="13" spans="1:133">
      <c r="A13" s="12"/>
      <c r="B13" s="42">
        <v>521</v>
      </c>
      <c r="C13" s="19" t="s">
        <v>26</v>
      </c>
      <c r="D13" s="43">
        <v>1194201</v>
      </c>
      <c r="E13" s="43">
        <v>2917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1197118</v>
      </c>
      <c r="O13" s="44">
        <f t="shared" si="2"/>
        <v>240.38514056224901</v>
      </c>
      <c r="P13" s="9"/>
    </row>
    <row r="14" spans="1:133">
      <c r="A14" s="12"/>
      <c r="B14" s="42">
        <v>522</v>
      </c>
      <c r="C14" s="19" t="s">
        <v>27</v>
      </c>
      <c r="D14" s="43">
        <v>208890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208890</v>
      </c>
      <c r="O14" s="44">
        <f t="shared" si="2"/>
        <v>41.945783132530117</v>
      </c>
      <c r="P14" s="9"/>
    </row>
    <row r="15" spans="1:133">
      <c r="A15" s="12"/>
      <c r="B15" s="42">
        <v>524</v>
      </c>
      <c r="C15" s="19" t="s">
        <v>28</v>
      </c>
      <c r="D15" s="43">
        <v>71059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71059</v>
      </c>
      <c r="O15" s="44">
        <f t="shared" si="2"/>
        <v>14.268875502008033</v>
      </c>
      <c r="P15" s="9"/>
    </row>
    <row r="16" spans="1:133">
      <c r="A16" s="12"/>
      <c r="B16" s="42">
        <v>525</v>
      </c>
      <c r="C16" s="19" t="s">
        <v>29</v>
      </c>
      <c r="D16" s="43">
        <v>112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112</v>
      </c>
      <c r="O16" s="44">
        <f t="shared" si="2"/>
        <v>2.2489959839357431E-2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SUM(D18:D18)</f>
        <v>184074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1"/>
        <v>184074</v>
      </c>
      <c r="O17" s="41">
        <f t="shared" si="2"/>
        <v>36.962650602409639</v>
      </c>
      <c r="P17" s="10"/>
    </row>
    <row r="18" spans="1:119">
      <c r="A18" s="12"/>
      <c r="B18" s="42">
        <v>541</v>
      </c>
      <c r="C18" s="19" t="s">
        <v>31</v>
      </c>
      <c r="D18" s="43">
        <v>184074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184074</v>
      </c>
      <c r="O18" s="44">
        <f t="shared" si="2"/>
        <v>36.962650602409639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550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550</v>
      </c>
      <c r="O19" s="41">
        <f t="shared" si="2"/>
        <v>0.11044176706827309</v>
      </c>
      <c r="P19" s="10"/>
    </row>
    <row r="20" spans="1:119">
      <c r="A20" s="12"/>
      <c r="B20" s="42">
        <v>569</v>
      </c>
      <c r="C20" s="19" t="s">
        <v>33</v>
      </c>
      <c r="D20" s="43">
        <v>550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550</v>
      </c>
      <c r="O20" s="44">
        <f t="shared" si="2"/>
        <v>0.11044176706827309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45034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45034</v>
      </c>
      <c r="O21" s="41">
        <f t="shared" si="2"/>
        <v>9.0429718875502001</v>
      </c>
      <c r="P21" s="9"/>
    </row>
    <row r="22" spans="1:119">
      <c r="A22" s="12"/>
      <c r="B22" s="42">
        <v>572</v>
      </c>
      <c r="C22" s="19" t="s">
        <v>35</v>
      </c>
      <c r="D22" s="43">
        <v>43188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43188</v>
      </c>
      <c r="O22" s="44">
        <f t="shared" si="2"/>
        <v>8.6722891566265066</v>
      </c>
      <c r="P22" s="9"/>
    </row>
    <row r="23" spans="1:119">
      <c r="A23" s="12"/>
      <c r="B23" s="42">
        <v>574</v>
      </c>
      <c r="C23" s="19" t="s">
        <v>42</v>
      </c>
      <c r="D23" s="43">
        <v>1846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1846</v>
      </c>
      <c r="O23" s="44">
        <f t="shared" si="2"/>
        <v>0.3706827309236948</v>
      </c>
      <c r="P23" s="9"/>
    </row>
    <row r="24" spans="1:119" ht="15.75">
      <c r="A24" s="26" t="s">
        <v>38</v>
      </c>
      <c r="B24" s="27"/>
      <c r="C24" s="28"/>
      <c r="D24" s="29">
        <f t="shared" ref="D24:M24" si="7">SUM(D25:D25)</f>
        <v>13366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13366</v>
      </c>
      <c r="O24" s="41">
        <f t="shared" si="2"/>
        <v>2.6839357429718875</v>
      </c>
      <c r="P24" s="9"/>
    </row>
    <row r="25" spans="1:119" ht="15.75" thickBot="1">
      <c r="A25" s="12"/>
      <c r="B25" s="42">
        <v>590</v>
      </c>
      <c r="C25" s="19" t="s">
        <v>36</v>
      </c>
      <c r="D25" s="43">
        <v>13366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13366</v>
      </c>
      <c r="O25" s="44">
        <f t="shared" si="2"/>
        <v>2.6839357429718875</v>
      </c>
      <c r="P25" s="9"/>
    </row>
    <row r="26" spans="1:119" ht="16.5" thickBot="1">
      <c r="A26" s="13" t="s">
        <v>10</v>
      </c>
      <c r="B26" s="21"/>
      <c r="C26" s="20"/>
      <c r="D26" s="14">
        <f>SUM(D5,D12,D17,D19,D21,D24)</f>
        <v>2040043</v>
      </c>
      <c r="E26" s="14">
        <f t="shared" ref="E26:M26" si="8">SUM(E5,E12,E17,E19,E21,E24)</f>
        <v>100357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2140400</v>
      </c>
      <c r="O26" s="35">
        <f t="shared" si="2"/>
        <v>429.79919678714862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43</v>
      </c>
      <c r="M28" s="90"/>
      <c r="N28" s="90"/>
      <c r="O28" s="39">
        <v>4980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434158</v>
      </c>
      <c r="E5" s="24">
        <f t="shared" si="0"/>
        <v>790780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1224938</v>
      </c>
      <c r="O5" s="30">
        <f t="shared" ref="O5:O26" si="2">(N5/O$28)</f>
        <v>273.36264226735102</v>
      </c>
      <c r="P5" s="6"/>
    </row>
    <row r="6" spans="1:133">
      <c r="A6" s="12"/>
      <c r="B6" s="42">
        <v>511</v>
      </c>
      <c r="C6" s="19" t="s">
        <v>19</v>
      </c>
      <c r="D6" s="43">
        <v>15624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15624</v>
      </c>
      <c r="O6" s="44">
        <f t="shared" si="2"/>
        <v>3.4867217139031466</v>
      </c>
      <c r="P6" s="9"/>
    </row>
    <row r="7" spans="1:133">
      <c r="A7" s="12"/>
      <c r="B7" s="42">
        <v>512</v>
      </c>
      <c r="C7" s="19" t="s">
        <v>20</v>
      </c>
      <c r="D7" s="43">
        <v>5701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5701</v>
      </c>
      <c r="O7" s="44">
        <f t="shared" si="2"/>
        <v>1.2722606561035483</v>
      </c>
      <c r="P7" s="9"/>
    </row>
    <row r="8" spans="1:133">
      <c r="A8" s="12"/>
      <c r="B8" s="42">
        <v>513</v>
      </c>
      <c r="C8" s="19" t="s">
        <v>21</v>
      </c>
      <c r="D8" s="43">
        <v>155872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155872</v>
      </c>
      <c r="O8" s="44">
        <f t="shared" si="2"/>
        <v>34.785092613255969</v>
      </c>
      <c r="P8" s="9"/>
    </row>
    <row r="9" spans="1:133">
      <c r="A9" s="12"/>
      <c r="B9" s="42">
        <v>514</v>
      </c>
      <c r="C9" s="19" t="s">
        <v>22</v>
      </c>
      <c r="D9" s="43">
        <v>69820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69820</v>
      </c>
      <c r="O9" s="44">
        <f t="shared" si="2"/>
        <v>15.581343450122741</v>
      </c>
      <c r="P9" s="9"/>
    </row>
    <row r="10" spans="1:133">
      <c r="A10" s="12"/>
      <c r="B10" s="42">
        <v>515</v>
      </c>
      <c r="C10" s="19" t="s">
        <v>23</v>
      </c>
      <c r="D10" s="43">
        <v>7229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7229</v>
      </c>
      <c r="O10" s="44">
        <f t="shared" si="2"/>
        <v>1.6132559696496318</v>
      </c>
      <c r="P10" s="9"/>
    </row>
    <row r="11" spans="1:133">
      <c r="A11" s="12"/>
      <c r="B11" s="42">
        <v>519</v>
      </c>
      <c r="C11" s="19" t="s">
        <v>24</v>
      </c>
      <c r="D11" s="43">
        <v>179912</v>
      </c>
      <c r="E11" s="43">
        <v>790780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970692</v>
      </c>
      <c r="O11" s="44">
        <f t="shared" si="2"/>
        <v>216.623967864316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1440697</v>
      </c>
      <c r="E12" s="29">
        <f t="shared" si="3"/>
        <v>76602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1517299</v>
      </c>
      <c r="O12" s="41">
        <f t="shared" si="2"/>
        <v>338.60723052889978</v>
      </c>
      <c r="P12" s="10"/>
    </row>
    <row r="13" spans="1:133">
      <c r="A13" s="12"/>
      <c r="B13" s="42">
        <v>521</v>
      </c>
      <c r="C13" s="19" t="s">
        <v>26</v>
      </c>
      <c r="D13" s="43">
        <v>1172088</v>
      </c>
      <c r="E13" s="43">
        <v>76602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1248690</v>
      </c>
      <c r="O13" s="44">
        <f t="shared" si="2"/>
        <v>278.66324481142601</v>
      </c>
      <c r="P13" s="9"/>
    </row>
    <row r="14" spans="1:133">
      <c r="A14" s="12"/>
      <c r="B14" s="42">
        <v>522</v>
      </c>
      <c r="C14" s="19" t="s">
        <v>27</v>
      </c>
      <c r="D14" s="43">
        <v>200070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200070</v>
      </c>
      <c r="O14" s="44">
        <f t="shared" si="2"/>
        <v>44.648515956259764</v>
      </c>
      <c r="P14" s="9"/>
    </row>
    <row r="15" spans="1:133">
      <c r="A15" s="12"/>
      <c r="B15" s="42">
        <v>524</v>
      </c>
      <c r="C15" s="19" t="s">
        <v>28</v>
      </c>
      <c r="D15" s="43">
        <v>68396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68396</v>
      </c>
      <c r="O15" s="44">
        <f t="shared" si="2"/>
        <v>15.263557241687124</v>
      </c>
      <c r="P15" s="9"/>
    </row>
    <row r="16" spans="1:133">
      <c r="A16" s="12"/>
      <c r="B16" s="42">
        <v>525</v>
      </c>
      <c r="C16" s="19" t="s">
        <v>29</v>
      </c>
      <c r="D16" s="43">
        <v>143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143</v>
      </c>
      <c r="O16" s="44">
        <f t="shared" si="2"/>
        <v>3.1912519526891316E-2</v>
      </c>
      <c r="P16" s="9"/>
    </row>
    <row r="17" spans="1:119" ht="15.75">
      <c r="A17" s="26" t="s">
        <v>30</v>
      </c>
      <c r="B17" s="27"/>
      <c r="C17" s="28"/>
      <c r="D17" s="29">
        <f t="shared" ref="D17:M17" si="4">SUM(D18:D18)</f>
        <v>248831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1"/>
        <v>248831</v>
      </c>
      <c r="O17" s="41">
        <f t="shared" si="2"/>
        <v>55.530238785985269</v>
      </c>
      <c r="P17" s="10"/>
    </row>
    <row r="18" spans="1:119">
      <c r="A18" s="12"/>
      <c r="B18" s="42">
        <v>541</v>
      </c>
      <c r="C18" s="19" t="s">
        <v>31</v>
      </c>
      <c r="D18" s="43">
        <v>248831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248831</v>
      </c>
      <c r="O18" s="44">
        <f t="shared" si="2"/>
        <v>55.530238785985269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2000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2000</v>
      </c>
      <c r="O19" s="41">
        <f t="shared" si="2"/>
        <v>0.4463289444320464</v>
      </c>
      <c r="P19" s="10"/>
    </row>
    <row r="20" spans="1:119">
      <c r="A20" s="12"/>
      <c r="B20" s="42">
        <v>569</v>
      </c>
      <c r="C20" s="19" t="s">
        <v>33</v>
      </c>
      <c r="D20" s="43">
        <v>2000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2000</v>
      </c>
      <c r="O20" s="44">
        <f t="shared" si="2"/>
        <v>0.4463289444320464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SUM(D22:D22)</f>
        <v>11414</v>
      </c>
      <c r="E21" s="29">
        <f t="shared" si="6"/>
        <v>5299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16713</v>
      </c>
      <c r="O21" s="41">
        <f t="shared" si="2"/>
        <v>3.7297478241463957</v>
      </c>
      <c r="P21" s="9"/>
    </row>
    <row r="22" spans="1:119">
      <c r="A22" s="12"/>
      <c r="B22" s="42">
        <v>572</v>
      </c>
      <c r="C22" s="19" t="s">
        <v>35</v>
      </c>
      <c r="D22" s="43">
        <v>11414</v>
      </c>
      <c r="E22" s="43">
        <v>5299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16713</v>
      </c>
      <c r="O22" s="44">
        <f t="shared" si="2"/>
        <v>3.7297478241463957</v>
      </c>
      <c r="P22" s="9"/>
    </row>
    <row r="23" spans="1:119" ht="15.75">
      <c r="A23" s="26" t="s">
        <v>38</v>
      </c>
      <c r="B23" s="27"/>
      <c r="C23" s="28"/>
      <c r="D23" s="29">
        <f t="shared" ref="D23:M23" si="7">SUM(D24:D25)</f>
        <v>11730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11730</v>
      </c>
      <c r="O23" s="41">
        <f t="shared" si="2"/>
        <v>2.6177192590939522</v>
      </c>
      <c r="P23" s="9"/>
    </row>
    <row r="24" spans="1:119">
      <c r="A24" s="12"/>
      <c r="B24" s="42">
        <v>590</v>
      </c>
      <c r="C24" s="19" t="s">
        <v>36</v>
      </c>
      <c r="D24" s="43">
        <v>840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840</v>
      </c>
      <c r="O24" s="44">
        <f t="shared" si="2"/>
        <v>0.18745815666145949</v>
      </c>
      <c r="P24" s="9"/>
    </row>
    <row r="25" spans="1:119" ht="15.75" thickBot="1">
      <c r="A25" s="12"/>
      <c r="B25" s="42">
        <v>593</v>
      </c>
      <c r="C25" s="19" t="s">
        <v>37</v>
      </c>
      <c r="D25" s="43">
        <v>10890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10890</v>
      </c>
      <c r="O25" s="44">
        <f t="shared" si="2"/>
        <v>2.4302611024324929</v>
      </c>
      <c r="P25" s="9"/>
    </row>
    <row r="26" spans="1:119" ht="16.5" thickBot="1">
      <c r="A26" s="13" t="s">
        <v>10</v>
      </c>
      <c r="B26" s="21"/>
      <c r="C26" s="20"/>
      <c r="D26" s="14">
        <f>SUM(D5,D12,D17,D19,D21,D23)</f>
        <v>2148830</v>
      </c>
      <c r="E26" s="14">
        <f t="shared" ref="E26:M26" si="8">SUM(E5,E12,E17,E19,E21,E23)</f>
        <v>872681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3021511</v>
      </c>
      <c r="O26" s="35">
        <f t="shared" si="2"/>
        <v>674.2939076099085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39</v>
      </c>
      <c r="M28" s="90"/>
      <c r="N28" s="90"/>
      <c r="O28" s="39">
        <v>4481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thickBot="1">
      <c r="A30" s="94" t="s">
        <v>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0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447073</v>
      </c>
      <c r="E5" s="24">
        <f t="shared" si="0"/>
        <v>316020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763093</v>
      </c>
      <c r="O5" s="30">
        <f t="shared" ref="O5:O24" si="2">(N5/O$26)</f>
        <v>169.87822796081923</v>
      </c>
      <c r="P5" s="6"/>
    </row>
    <row r="6" spans="1:133">
      <c r="A6" s="12"/>
      <c r="B6" s="42">
        <v>511</v>
      </c>
      <c r="C6" s="19" t="s">
        <v>19</v>
      </c>
      <c r="D6" s="43">
        <v>15503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15503</v>
      </c>
      <c r="O6" s="44">
        <f t="shared" si="2"/>
        <v>3.4512466607301868</v>
      </c>
      <c r="P6" s="9"/>
    </row>
    <row r="7" spans="1:133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6459</v>
      </c>
      <c r="O7" s="44">
        <f t="shared" si="2"/>
        <v>1.4378895814781834</v>
      </c>
      <c r="P7" s="9"/>
    </row>
    <row r="8" spans="1:133">
      <c r="A8" s="12"/>
      <c r="B8" s="42">
        <v>513</v>
      </c>
      <c r="C8" s="19" t="s">
        <v>21</v>
      </c>
      <c r="D8" s="43">
        <v>147806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147806</v>
      </c>
      <c r="O8" s="44">
        <f t="shared" si="2"/>
        <v>32.904274265360641</v>
      </c>
      <c r="P8" s="9"/>
    </row>
    <row r="9" spans="1:133">
      <c r="A9" s="12"/>
      <c r="B9" s="42">
        <v>514</v>
      </c>
      <c r="C9" s="19" t="s">
        <v>22</v>
      </c>
      <c r="D9" s="43">
        <v>10195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10195</v>
      </c>
      <c r="O9" s="44">
        <f t="shared" si="2"/>
        <v>2.2695903829029387</v>
      </c>
      <c r="P9" s="9"/>
    </row>
    <row r="10" spans="1:133">
      <c r="A10" s="12"/>
      <c r="B10" s="42">
        <v>515</v>
      </c>
      <c r="C10" s="19" t="s">
        <v>23</v>
      </c>
      <c r="D10" s="43">
        <v>17383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17383</v>
      </c>
      <c r="O10" s="44">
        <f t="shared" si="2"/>
        <v>3.8697684772929652</v>
      </c>
      <c r="P10" s="9"/>
    </row>
    <row r="11" spans="1:133">
      <c r="A11" s="12"/>
      <c r="B11" s="42">
        <v>519</v>
      </c>
      <c r="C11" s="19" t="s">
        <v>24</v>
      </c>
      <c r="D11" s="43">
        <v>249727</v>
      </c>
      <c r="E11" s="43">
        <v>316020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565747</v>
      </c>
      <c r="O11" s="44">
        <f t="shared" si="2"/>
        <v>125.94545859305431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1424509</v>
      </c>
      <c r="E12" s="29">
        <f t="shared" si="3"/>
        <v>47533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1472042</v>
      </c>
      <c r="O12" s="41">
        <f t="shared" si="2"/>
        <v>327.70302760463045</v>
      </c>
      <c r="P12" s="10"/>
    </row>
    <row r="13" spans="1:133">
      <c r="A13" s="12"/>
      <c r="B13" s="42">
        <v>521</v>
      </c>
      <c r="C13" s="19" t="s">
        <v>26</v>
      </c>
      <c r="D13" s="43">
        <v>1163372</v>
      </c>
      <c r="E13" s="43">
        <v>47533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1210905</v>
      </c>
      <c r="O13" s="44">
        <f t="shared" si="2"/>
        <v>269.56923419412288</v>
      </c>
      <c r="P13" s="9"/>
    </row>
    <row r="14" spans="1:133">
      <c r="A14" s="12"/>
      <c r="B14" s="42">
        <v>522</v>
      </c>
      <c r="C14" s="19" t="s">
        <v>27</v>
      </c>
      <c r="D14" s="43">
        <v>194244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194244</v>
      </c>
      <c r="O14" s="44">
        <f t="shared" si="2"/>
        <v>43.24220837043633</v>
      </c>
      <c r="P14" s="9"/>
    </row>
    <row r="15" spans="1:133">
      <c r="A15" s="12"/>
      <c r="B15" s="42">
        <v>524</v>
      </c>
      <c r="C15" s="19" t="s">
        <v>28</v>
      </c>
      <c r="D15" s="43">
        <v>66292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66292</v>
      </c>
      <c r="O15" s="44">
        <f t="shared" si="2"/>
        <v>14.757791629563668</v>
      </c>
      <c r="P15" s="9"/>
    </row>
    <row r="16" spans="1:133">
      <c r="A16" s="12"/>
      <c r="B16" s="42">
        <v>525</v>
      </c>
      <c r="C16" s="19" t="s">
        <v>29</v>
      </c>
      <c r="D16" s="43">
        <v>601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601</v>
      </c>
      <c r="O16" s="44">
        <f t="shared" si="2"/>
        <v>0.13379341050756902</v>
      </c>
      <c r="P16" s="9"/>
    </row>
    <row r="17" spans="1:119" ht="15.75">
      <c r="A17" s="26" t="s">
        <v>50</v>
      </c>
      <c r="B17" s="27"/>
      <c r="C17" s="28"/>
      <c r="D17" s="29">
        <f t="shared" ref="D17:M17" si="4">SUM(D18:D18)</f>
        <v>960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960</v>
      </c>
      <c r="O17" s="41">
        <f t="shared" si="2"/>
        <v>0.21371326803205698</v>
      </c>
      <c r="P17" s="10"/>
    </row>
    <row r="18" spans="1:119">
      <c r="A18" s="12"/>
      <c r="B18" s="42">
        <v>534</v>
      </c>
      <c r="C18" s="19" t="s">
        <v>51</v>
      </c>
      <c r="D18" s="43">
        <v>960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960</v>
      </c>
      <c r="O18" s="44">
        <f t="shared" si="2"/>
        <v>0.21371326803205698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247346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247346</v>
      </c>
      <c r="O19" s="41">
        <f t="shared" si="2"/>
        <v>55.063668744434551</v>
      </c>
      <c r="P19" s="10"/>
    </row>
    <row r="20" spans="1:119">
      <c r="A20" s="12"/>
      <c r="B20" s="42">
        <v>541</v>
      </c>
      <c r="C20" s="19" t="s">
        <v>31</v>
      </c>
      <c r="D20" s="43">
        <v>247346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247346</v>
      </c>
      <c r="O20" s="44">
        <f t="shared" si="2"/>
        <v>55.063668744434551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3429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3429</v>
      </c>
      <c r="O21" s="41">
        <f t="shared" si="2"/>
        <v>0.76335707925200358</v>
      </c>
      <c r="P21" s="9"/>
    </row>
    <row r="22" spans="1:119">
      <c r="A22" s="12"/>
      <c r="B22" s="42">
        <v>572</v>
      </c>
      <c r="C22" s="19" t="s">
        <v>35</v>
      </c>
      <c r="D22" s="43">
        <v>3403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3403</v>
      </c>
      <c r="O22" s="44">
        <f t="shared" si="2"/>
        <v>0.75756901157613532</v>
      </c>
      <c r="P22" s="9"/>
    </row>
    <row r="23" spans="1:119" ht="15.75" thickBot="1">
      <c r="A23" s="12"/>
      <c r="B23" s="42">
        <v>574</v>
      </c>
      <c r="C23" s="19" t="s">
        <v>42</v>
      </c>
      <c r="D23" s="43">
        <v>26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</v>
      </c>
      <c r="O23" s="44">
        <f t="shared" si="2"/>
        <v>5.7880676758682104E-3</v>
      </c>
      <c r="P23" s="9"/>
    </row>
    <row r="24" spans="1:119" ht="16.5" thickBot="1">
      <c r="A24" s="13" t="s">
        <v>10</v>
      </c>
      <c r="B24" s="21"/>
      <c r="C24" s="20"/>
      <c r="D24" s="14">
        <f>SUM(D5,D12,D17,D19,D21)</f>
        <v>2123317</v>
      </c>
      <c r="E24" s="14">
        <f t="shared" ref="E24:M24" si="7">SUM(E5,E12,E17,E19,E21)</f>
        <v>363553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0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2486870</v>
      </c>
      <c r="O24" s="35">
        <f t="shared" si="2"/>
        <v>553.62199465716833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52</v>
      </c>
      <c r="M26" s="90"/>
      <c r="N26" s="90"/>
      <c r="O26" s="39">
        <v>4492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46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408845</v>
      </c>
      <c r="E5" s="24">
        <f t="shared" si="0"/>
        <v>556299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965144</v>
      </c>
      <c r="O5" s="30">
        <f t="shared" ref="O5:O27" si="2">(N5/O$29)</f>
        <v>211.32997591416685</v>
      </c>
      <c r="P5" s="6"/>
    </row>
    <row r="6" spans="1:133">
      <c r="A6" s="12"/>
      <c r="B6" s="42">
        <v>511</v>
      </c>
      <c r="C6" s="19" t="s">
        <v>19</v>
      </c>
      <c r="D6" s="43">
        <v>15503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15503</v>
      </c>
      <c r="O6" s="44">
        <f t="shared" si="2"/>
        <v>3.3945697394350778</v>
      </c>
      <c r="P6" s="9"/>
    </row>
    <row r="7" spans="1:133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6459</v>
      </c>
      <c r="O7" s="44">
        <f t="shared" si="2"/>
        <v>1.4142763301948762</v>
      </c>
      <c r="P7" s="9"/>
    </row>
    <row r="8" spans="1:133">
      <c r="A8" s="12"/>
      <c r="B8" s="42">
        <v>513</v>
      </c>
      <c r="C8" s="19" t="s">
        <v>21</v>
      </c>
      <c r="D8" s="43">
        <v>144529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144529</v>
      </c>
      <c r="O8" s="44">
        <f t="shared" si="2"/>
        <v>31.646376176921393</v>
      </c>
      <c r="P8" s="9"/>
    </row>
    <row r="9" spans="1:133">
      <c r="A9" s="12"/>
      <c r="B9" s="42">
        <v>514</v>
      </c>
      <c r="C9" s="19" t="s">
        <v>22</v>
      </c>
      <c r="D9" s="43">
        <v>19384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19384</v>
      </c>
      <c r="O9" s="44">
        <f t="shared" si="2"/>
        <v>4.244361725421502</v>
      </c>
      <c r="P9" s="9"/>
    </row>
    <row r="10" spans="1:133">
      <c r="A10" s="12"/>
      <c r="B10" s="42">
        <v>515</v>
      </c>
      <c r="C10" s="19" t="s">
        <v>23</v>
      </c>
      <c r="D10" s="43">
        <v>9321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9321</v>
      </c>
      <c r="O10" s="44">
        <f t="shared" si="2"/>
        <v>2.0409459163564705</v>
      </c>
      <c r="P10" s="9"/>
    </row>
    <row r="11" spans="1:133">
      <c r="A11" s="12"/>
      <c r="B11" s="42">
        <v>519</v>
      </c>
      <c r="C11" s="19" t="s">
        <v>24</v>
      </c>
      <c r="D11" s="43">
        <v>213649</v>
      </c>
      <c r="E11" s="43">
        <v>556299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769948</v>
      </c>
      <c r="O11" s="44">
        <f t="shared" si="2"/>
        <v>168.58944602583753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1312208</v>
      </c>
      <c r="E12" s="29">
        <f t="shared" si="3"/>
        <v>70624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1382832</v>
      </c>
      <c r="O12" s="41">
        <f t="shared" si="2"/>
        <v>302.78782570615283</v>
      </c>
      <c r="P12" s="10"/>
    </row>
    <row r="13" spans="1:133">
      <c r="A13" s="12"/>
      <c r="B13" s="42">
        <v>521</v>
      </c>
      <c r="C13" s="19" t="s">
        <v>26</v>
      </c>
      <c r="D13" s="43">
        <v>1059035</v>
      </c>
      <c r="E13" s="43">
        <v>70624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1129659</v>
      </c>
      <c r="O13" s="44">
        <f t="shared" si="2"/>
        <v>247.35252901248083</v>
      </c>
      <c r="P13" s="9"/>
    </row>
    <row r="14" spans="1:133">
      <c r="A14" s="12"/>
      <c r="B14" s="42">
        <v>522</v>
      </c>
      <c r="C14" s="19" t="s">
        <v>27</v>
      </c>
      <c r="D14" s="43">
        <v>189001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189001</v>
      </c>
      <c r="O14" s="44">
        <f t="shared" si="2"/>
        <v>41.384059557696517</v>
      </c>
      <c r="P14" s="9"/>
    </row>
    <row r="15" spans="1:133">
      <c r="A15" s="12"/>
      <c r="B15" s="42">
        <v>524</v>
      </c>
      <c r="C15" s="19" t="s">
        <v>28</v>
      </c>
      <c r="D15" s="43">
        <v>63566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63566</v>
      </c>
      <c r="O15" s="44">
        <f t="shared" si="2"/>
        <v>13.918546091526165</v>
      </c>
      <c r="P15" s="9"/>
    </row>
    <row r="16" spans="1:133">
      <c r="A16" s="12"/>
      <c r="B16" s="42">
        <v>525</v>
      </c>
      <c r="C16" s="19" t="s">
        <v>29</v>
      </c>
      <c r="D16" s="43">
        <v>606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606</v>
      </c>
      <c r="O16" s="44">
        <f t="shared" si="2"/>
        <v>0.13269104444931026</v>
      </c>
      <c r="P16" s="9"/>
    </row>
    <row r="17" spans="1:119" ht="15.75">
      <c r="A17" s="26" t="s">
        <v>50</v>
      </c>
      <c r="B17" s="27"/>
      <c r="C17" s="28"/>
      <c r="D17" s="29">
        <f t="shared" ref="D17:M17" si="4">SUM(D18:D18)</f>
        <v>857</v>
      </c>
      <c r="E17" s="29">
        <f t="shared" si="4"/>
        <v>0</v>
      </c>
      <c r="F17" s="29">
        <f t="shared" si="4"/>
        <v>0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857</v>
      </c>
      <c r="O17" s="41">
        <f t="shared" si="2"/>
        <v>0.1876505364571929</v>
      </c>
      <c r="P17" s="10"/>
    </row>
    <row r="18" spans="1:119">
      <c r="A18" s="12"/>
      <c r="B18" s="42">
        <v>534</v>
      </c>
      <c r="C18" s="19" t="s">
        <v>51</v>
      </c>
      <c r="D18" s="43">
        <v>857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857</v>
      </c>
      <c r="O18" s="44">
        <f t="shared" si="2"/>
        <v>0.1876505364571929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SUM(D20:D20)</f>
        <v>281211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281211</v>
      </c>
      <c r="O19" s="41">
        <f t="shared" si="2"/>
        <v>61.574556601707904</v>
      </c>
      <c r="P19" s="10"/>
    </row>
    <row r="20" spans="1:119">
      <c r="A20" s="12"/>
      <c r="B20" s="42">
        <v>541</v>
      </c>
      <c r="C20" s="19" t="s">
        <v>31</v>
      </c>
      <c r="D20" s="43">
        <v>281211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281211</v>
      </c>
      <c r="O20" s="44">
        <f t="shared" si="2"/>
        <v>61.574556601707904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SUM(D22:D22)</f>
        <v>5727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5727</v>
      </c>
      <c r="O21" s="41">
        <f t="shared" si="2"/>
        <v>1.2539960586818479</v>
      </c>
      <c r="P21" s="10"/>
    </row>
    <row r="22" spans="1:119">
      <c r="A22" s="12"/>
      <c r="B22" s="42">
        <v>569</v>
      </c>
      <c r="C22" s="19" t="s">
        <v>33</v>
      </c>
      <c r="D22" s="43">
        <v>5727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5727</v>
      </c>
      <c r="O22" s="44">
        <f t="shared" si="2"/>
        <v>1.2539960586818479</v>
      </c>
      <c r="P22" s="9"/>
    </row>
    <row r="23" spans="1:119" ht="15.75">
      <c r="A23" s="26" t="s">
        <v>34</v>
      </c>
      <c r="B23" s="27"/>
      <c r="C23" s="28"/>
      <c r="D23" s="29">
        <f t="shared" ref="D23:M23" si="7">SUM(D24:D26)</f>
        <v>18264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18264</v>
      </c>
      <c r="O23" s="41">
        <f t="shared" si="2"/>
        <v>3.9991241515217868</v>
      </c>
      <c r="P23" s="9"/>
    </row>
    <row r="24" spans="1:119">
      <c r="A24" s="12"/>
      <c r="B24" s="42">
        <v>571</v>
      </c>
      <c r="C24" s="19" t="s">
        <v>64</v>
      </c>
      <c r="D24" s="43">
        <v>8551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8551</v>
      </c>
      <c r="O24" s="44">
        <f t="shared" si="2"/>
        <v>1.8723450843004161</v>
      </c>
      <c r="P24" s="9"/>
    </row>
    <row r="25" spans="1:119">
      <c r="A25" s="12"/>
      <c r="B25" s="42">
        <v>572</v>
      </c>
      <c r="C25" s="19" t="s">
        <v>35</v>
      </c>
      <c r="D25" s="43">
        <v>7494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7494</v>
      </c>
      <c r="O25" s="44">
        <f t="shared" si="2"/>
        <v>1.6409021239325596</v>
      </c>
      <c r="P25" s="9"/>
    </row>
    <row r="26" spans="1:119" ht="15.75" thickBot="1">
      <c r="A26" s="12"/>
      <c r="B26" s="42">
        <v>574</v>
      </c>
      <c r="C26" s="19" t="s">
        <v>42</v>
      </c>
      <c r="D26" s="43">
        <v>2219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2219</v>
      </c>
      <c r="O26" s="44">
        <f t="shared" si="2"/>
        <v>0.48587694328881104</v>
      </c>
      <c r="P26" s="9"/>
    </row>
    <row r="27" spans="1:119" ht="16.5" thickBot="1">
      <c r="A27" s="13" t="s">
        <v>10</v>
      </c>
      <c r="B27" s="21"/>
      <c r="C27" s="20"/>
      <c r="D27" s="14">
        <f>SUM(D5,D12,D17,D19,D21,D23)</f>
        <v>2027112</v>
      </c>
      <c r="E27" s="14">
        <f t="shared" ref="E27:M27" si="8">SUM(E5,E12,E17,E19,E21,E23)</f>
        <v>626923</v>
      </c>
      <c r="F27" s="14">
        <f t="shared" si="8"/>
        <v>0</v>
      </c>
      <c r="G27" s="14">
        <f t="shared" si="8"/>
        <v>0</v>
      </c>
      <c r="H27" s="14">
        <f t="shared" si="8"/>
        <v>0</v>
      </c>
      <c r="I27" s="14">
        <f t="shared" si="8"/>
        <v>0</v>
      </c>
      <c r="J27" s="14">
        <f t="shared" si="8"/>
        <v>0</v>
      </c>
      <c r="K27" s="14">
        <f t="shared" si="8"/>
        <v>0</v>
      </c>
      <c r="L27" s="14">
        <f t="shared" si="8"/>
        <v>0</v>
      </c>
      <c r="M27" s="14">
        <f t="shared" si="8"/>
        <v>0</v>
      </c>
      <c r="N27" s="14">
        <f t="shared" si="1"/>
        <v>2654035</v>
      </c>
      <c r="O27" s="35">
        <f t="shared" si="2"/>
        <v>581.13312896868842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90" t="s">
        <v>65</v>
      </c>
      <c r="M29" s="90"/>
      <c r="N29" s="90"/>
      <c r="O29" s="39">
        <v>4567</v>
      </c>
    </row>
    <row r="30" spans="1:119">
      <c r="A30" s="91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3"/>
    </row>
    <row r="31" spans="1:119" ht="15.75" customHeight="1" thickBot="1">
      <c r="A31" s="94" t="s">
        <v>46</v>
      </c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81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82</v>
      </c>
      <c r="N4" s="32" t="s">
        <v>5</v>
      </c>
      <c r="O4" s="32" t="s">
        <v>83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815104</v>
      </c>
      <c r="E5" s="24">
        <f t="shared" si="0"/>
        <v>5706</v>
      </c>
      <c r="F5" s="24">
        <f t="shared" si="0"/>
        <v>0</v>
      </c>
      <c r="G5" s="24">
        <f t="shared" si="0"/>
        <v>1418803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2" si="1">SUM(D5:N5)</f>
        <v>2239613</v>
      </c>
      <c r="P5" s="30">
        <f t="shared" ref="P5:P22" si="2">(O5/P$24)</f>
        <v>444.89729837107666</v>
      </c>
      <c r="Q5" s="6"/>
    </row>
    <row r="6" spans="1:134">
      <c r="A6" s="12"/>
      <c r="B6" s="42">
        <v>511</v>
      </c>
      <c r="C6" s="19" t="s">
        <v>19</v>
      </c>
      <c r="D6" s="43">
        <v>15158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15158</v>
      </c>
      <c r="P6" s="44">
        <f t="shared" si="2"/>
        <v>3.0111243543901471</v>
      </c>
      <c r="Q6" s="9"/>
    </row>
    <row r="7" spans="1:134">
      <c r="A7" s="12"/>
      <c r="B7" s="42">
        <v>512</v>
      </c>
      <c r="C7" s="19" t="s">
        <v>20</v>
      </c>
      <c r="D7" s="43">
        <v>6316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6316</v>
      </c>
      <c r="P7" s="44">
        <f t="shared" si="2"/>
        <v>1.254668255860151</v>
      </c>
      <c r="Q7" s="9"/>
    </row>
    <row r="8" spans="1:134">
      <c r="A8" s="12"/>
      <c r="B8" s="42">
        <v>513</v>
      </c>
      <c r="C8" s="19" t="s">
        <v>21</v>
      </c>
      <c r="D8" s="43">
        <v>369150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369150</v>
      </c>
      <c r="P8" s="44">
        <f t="shared" si="2"/>
        <v>73.331346841477952</v>
      </c>
      <c r="Q8" s="9"/>
    </row>
    <row r="9" spans="1:134">
      <c r="A9" s="12"/>
      <c r="B9" s="42">
        <v>514</v>
      </c>
      <c r="C9" s="19" t="s">
        <v>22</v>
      </c>
      <c r="D9" s="43">
        <v>122923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122923</v>
      </c>
      <c r="P9" s="44">
        <f t="shared" si="2"/>
        <v>24.41855383392928</v>
      </c>
      <c r="Q9" s="9"/>
    </row>
    <row r="10" spans="1:134">
      <c r="A10" s="12"/>
      <c r="B10" s="42">
        <v>515</v>
      </c>
      <c r="C10" s="19" t="s">
        <v>23</v>
      </c>
      <c r="D10" s="43">
        <v>12327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12327</v>
      </c>
      <c r="P10" s="44">
        <f t="shared" si="2"/>
        <v>2.4487485101311086</v>
      </c>
      <c r="Q10" s="9"/>
    </row>
    <row r="11" spans="1:134">
      <c r="A11" s="12"/>
      <c r="B11" s="42">
        <v>519</v>
      </c>
      <c r="C11" s="19" t="s">
        <v>24</v>
      </c>
      <c r="D11" s="43">
        <v>289230</v>
      </c>
      <c r="E11" s="43">
        <v>5706</v>
      </c>
      <c r="F11" s="43">
        <v>0</v>
      </c>
      <c r="G11" s="43">
        <v>1418803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1713739</v>
      </c>
      <c r="P11" s="44">
        <f t="shared" si="2"/>
        <v>340.43285657528804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SUM(D13:D15)</f>
        <v>1888445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1888445</v>
      </c>
      <c r="P12" s="41">
        <f t="shared" si="2"/>
        <v>375.13806118394916</v>
      </c>
      <c r="Q12" s="10"/>
    </row>
    <row r="13" spans="1:134">
      <c r="A13" s="12"/>
      <c r="B13" s="42">
        <v>521</v>
      </c>
      <c r="C13" s="19" t="s">
        <v>26</v>
      </c>
      <c r="D13" s="43">
        <v>1526154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1526154</v>
      </c>
      <c r="P13" s="44">
        <f t="shared" si="2"/>
        <v>303.16924910607867</v>
      </c>
      <c r="Q13" s="9"/>
    </row>
    <row r="14" spans="1:134">
      <c r="A14" s="12"/>
      <c r="B14" s="42">
        <v>522</v>
      </c>
      <c r="C14" s="19" t="s">
        <v>27</v>
      </c>
      <c r="D14" s="43">
        <v>270563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270563</v>
      </c>
      <c r="P14" s="44">
        <f t="shared" si="2"/>
        <v>53.747119586809696</v>
      </c>
      <c r="Q14" s="9"/>
    </row>
    <row r="15" spans="1:134">
      <c r="A15" s="12"/>
      <c r="B15" s="42">
        <v>524</v>
      </c>
      <c r="C15" s="19" t="s">
        <v>28</v>
      </c>
      <c r="D15" s="43">
        <v>91728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91728</v>
      </c>
      <c r="P15" s="44">
        <f t="shared" si="2"/>
        <v>18.221692491060786</v>
      </c>
      <c r="Q15" s="9"/>
    </row>
    <row r="16" spans="1:134" ht="15.75">
      <c r="A16" s="26" t="s">
        <v>30</v>
      </c>
      <c r="B16" s="27"/>
      <c r="C16" s="28"/>
      <c r="D16" s="29">
        <f t="shared" ref="D16:N16" si="4">SUM(D17:D17)</f>
        <v>314123</v>
      </c>
      <c r="E16" s="29">
        <f t="shared" si="4"/>
        <v>0</v>
      </c>
      <c r="F16" s="29">
        <f t="shared" si="4"/>
        <v>0</v>
      </c>
      <c r="G16" s="29">
        <f t="shared" si="4"/>
        <v>1114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29">
        <f t="shared" si="1"/>
        <v>315237</v>
      </c>
      <c r="P16" s="41">
        <f t="shared" si="2"/>
        <v>62.621573301549461</v>
      </c>
      <c r="Q16" s="10"/>
    </row>
    <row r="17" spans="1:120">
      <c r="A17" s="12"/>
      <c r="B17" s="42">
        <v>541</v>
      </c>
      <c r="C17" s="19" t="s">
        <v>31</v>
      </c>
      <c r="D17" s="43">
        <v>314123</v>
      </c>
      <c r="E17" s="43">
        <v>0</v>
      </c>
      <c r="F17" s="43">
        <v>0</v>
      </c>
      <c r="G17" s="43">
        <v>1114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315237</v>
      </c>
      <c r="P17" s="44">
        <f t="shared" si="2"/>
        <v>62.621573301549461</v>
      </c>
      <c r="Q17" s="9"/>
    </row>
    <row r="18" spans="1:120" ht="15.75">
      <c r="A18" s="26" t="s">
        <v>32</v>
      </c>
      <c r="B18" s="27"/>
      <c r="C18" s="28"/>
      <c r="D18" s="29">
        <f t="shared" ref="D18:N18" si="5">SUM(D19:D19)</f>
        <v>4900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29">
        <f t="shared" si="1"/>
        <v>4900</v>
      </c>
      <c r="P18" s="41">
        <f t="shared" si="2"/>
        <v>0.97338100913786252</v>
      </c>
      <c r="Q18" s="10"/>
    </row>
    <row r="19" spans="1:120">
      <c r="A19" s="12"/>
      <c r="B19" s="42">
        <v>569</v>
      </c>
      <c r="C19" s="19" t="s">
        <v>33</v>
      </c>
      <c r="D19" s="43">
        <v>4900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4900</v>
      </c>
      <c r="P19" s="44">
        <f t="shared" si="2"/>
        <v>0.97338100913786252</v>
      </c>
      <c r="Q19" s="9"/>
    </row>
    <row r="20" spans="1:120" ht="15.75">
      <c r="A20" s="26" t="s">
        <v>34</v>
      </c>
      <c r="B20" s="27"/>
      <c r="C20" s="28"/>
      <c r="D20" s="29">
        <f t="shared" ref="D20:N20" si="6">SUM(D21:D21)</f>
        <v>2734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6"/>
        <v>0</v>
      </c>
      <c r="O20" s="29">
        <f t="shared" si="1"/>
        <v>2734</v>
      </c>
      <c r="P20" s="41">
        <f t="shared" si="2"/>
        <v>0.54310687326181961</v>
      </c>
      <c r="Q20" s="9"/>
    </row>
    <row r="21" spans="1:120" ht="15.75" thickBot="1">
      <c r="A21" s="12"/>
      <c r="B21" s="42">
        <v>574</v>
      </c>
      <c r="C21" s="19" t="s">
        <v>42</v>
      </c>
      <c r="D21" s="43">
        <v>2734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2734</v>
      </c>
      <c r="P21" s="44">
        <f t="shared" si="2"/>
        <v>0.54310687326181961</v>
      </c>
      <c r="Q21" s="9"/>
    </row>
    <row r="22" spans="1:120" ht="16.5" thickBot="1">
      <c r="A22" s="13" t="s">
        <v>10</v>
      </c>
      <c r="B22" s="21"/>
      <c r="C22" s="20"/>
      <c r="D22" s="14">
        <f>SUM(D5,D12,D16,D18,D20)</f>
        <v>3025306</v>
      </c>
      <c r="E22" s="14">
        <f t="shared" ref="E22:N22" si="7">SUM(E5,E12,E16,E18,E20)</f>
        <v>5706</v>
      </c>
      <c r="F22" s="14">
        <f t="shared" si="7"/>
        <v>0</v>
      </c>
      <c r="G22" s="14">
        <f t="shared" si="7"/>
        <v>1419917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7"/>
        <v>0</v>
      </c>
      <c r="O22" s="14">
        <f t="shared" si="1"/>
        <v>4450929</v>
      </c>
      <c r="P22" s="35">
        <f t="shared" si="2"/>
        <v>884.17342073897498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80</v>
      </c>
      <c r="N24" s="90"/>
      <c r="O24" s="90"/>
      <c r="P24" s="39">
        <v>5034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46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635387</v>
      </c>
      <c r="E5" s="24">
        <f t="shared" si="0"/>
        <v>2392</v>
      </c>
      <c r="F5" s="24">
        <f t="shared" si="0"/>
        <v>0</v>
      </c>
      <c r="G5" s="24">
        <f t="shared" si="0"/>
        <v>509132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1146911</v>
      </c>
      <c r="O5" s="30">
        <f t="shared" ref="O5:O23" si="2">(N5/O$25)</f>
        <v>222.91758989310009</v>
      </c>
      <c r="P5" s="6"/>
    </row>
    <row r="6" spans="1:133">
      <c r="A6" s="12"/>
      <c r="B6" s="42">
        <v>511</v>
      </c>
      <c r="C6" s="19" t="s">
        <v>19</v>
      </c>
      <c r="D6" s="43">
        <v>14704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14704</v>
      </c>
      <c r="O6" s="44">
        <f t="shared" si="2"/>
        <v>2.8579203109815356</v>
      </c>
      <c r="P6" s="9"/>
    </row>
    <row r="7" spans="1:133">
      <c r="A7" s="12"/>
      <c r="B7" s="42">
        <v>512</v>
      </c>
      <c r="C7" s="19" t="s">
        <v>20</v>
      </c>
      <c r="D7" s="43">
        <v>6530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6530</v>
      </c>
      <c r="O7" s="44">
        <f t="shared" si="2"/>
        <v>1.2691933916423712</v>
      </c>
      <c r="P7" s="9"/>
    </row>
    <row r="8" spans="1:133">
      <c r="A8" s="12"/>
      <c r="B8" s="42">
        <v>513</v>
      </c>
      <c r="C8" s="19" t="s">
        <v>21</v>
      </c>
      <c r="D8" s="43">
        <v>308551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308551</v>
      </c>
      <c r="O8" s="44">
        <f t="shared" si="2"/>
        <v>59.971039844509235</v>
      </c>
      <c r="P8" s="9"/>
    </row>
    <row r="9" spans="1:133">
      <c r="A9" s="12"/>
      <c r="B9" s="42">
        <v>514</v>
      </c>
      <c r="C9" s="19" t="s">
        <v>22</v>
      </c>
      <c r="D9" s="43">
        <v>70505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70505</v>
      </c>
      <c r="O9" s="44">
        <f t="shared" si="2"/>
        <v>13.703595724003888</v>
      </c>
      <c r="P9" s="9"/>
    </row>
    <row r="10" spans="1:133">
      <c r="A10" s="12"/>
      <c r="B10" s="42">
        <v>515</v>
      </c>
      <c r="C10" s="19" t="s">
        <v>23</v>
      </c>
      <c r="D10" s="43">
        <v>30048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30048</v>
      </c>
      <c r="O10" s="44">
        <f t="shared" si="2"/>
        <v>5.8402332361516036</v>
      </c>
      <c r="P10" s="9"/>
    </row>
    <row r="11" spans="1:133">
      <c r="A11" s="12"/>
      <c r="B11" s="42">
        <v>519</v>
      </c>
      <c r="C11" s="19" t="s">
        <v>57</v>
      </c>
      <c r="D11" s="43">
        <v>205049</v>
      </c>
      <c r="E11" s="43">
        <v>2392</v>
      </c>
      <c r="F11" s="43">
        <v>0</v>
      </c>
      <c r="G11" s="43">
        <v>509132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716573</v>
      </c>
      <c r="O11" s="44">
        <f t="shared" si="2"/>
        <v>139.27560738581147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1796718</v>
      </c>
      <c r="E12" s="29">
        <f t="shared" si="3"/>
        <v>0</v>
      </c>
      <c r="F12" s="29">
        <f t="shared" si="3"/>
        <v>0</v>
      </c>
      <c r="G12" s="29">
        <f t="shared" si="3"/>
        <v>2103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1798821</v>
      </c>
      <c r="O12" s="41">
        <f t="shared" si="2"/>
        <v>349.6250728862974</v>
      </c>
      <c r="P12" s="10"/>
    </row>
    <row r="13" spans="1:133">
      <c r="A13" s="12"/>
      <c r="B13" s="42">
        <v>521</v>
      </c>
      <c r="C13" s="19" t="s">
        <v>26</v>
      </c>
      <c r="D13" s="43">
        <v>1422766</v>
      </c>
      <c r="E13" s="43">
        <v>0</v>
      </c>
      <c r="F13" s="43">
        <v>0</v>
      </c>
      <c r="G13" s="43">
        <v>2103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1424869</v>
      </c>
      <c r="O13" s="44">
        <f t="shared" si="2"/>
        <v>276.94246841593781</v>
      </c>
      <c r="P13" s="9"/>
    </row>
    <row r="14" spans="1:133">
      <c r="A14" s="12"/>
      <c r="B14" s="42">
        <v>522</v>
      </c>
      <c r="C14" s="19" t="s">
        <v>27</v>
      </c>
      <c r="D14" s="43">
        <v>280674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280674</v>
      </c>
      <c r="O14" s="44">
        <f t="shared" si="2"/>
        <v>54.55276967930029</v>
      </c>
      <c r="P14" s="9"/>
    </row>
    <row r="15" spans="1:133">
      <c r="A15" s="12"/>
      <c r="B15" s="42">
        <v>524</v>
      </c>
      <c r="C15" s="19" t="s">
        <v>28</v>
      </c>
      <c r="D15" s="43">
        <v>93278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93278</v>
      </c>
      <c r="O15" s="44">
        <f t="shared" si="2"/>
        <v>18.129834791059281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332768</v>
      </c>
      <c r="E16" s="29">
        <f t="shared" si="4"/>
        <v>0</v>
      </c>
      <c r="F16" s="29">
        <f t="shared" si="4"/>
        <v>0</v>
      </c>
      <c r="G16" s="29">
        <f t="shared" si="4"/>
        <v>14842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347610</v>
      </c>
      <c r="O16" s="41">
        <f t="shared" si="2"/>
        <v>67.562682215743436</v>
      </c>
      <c r="P16" s="10"/>
    </row>
    <row r="17" spans="1:119">
      <c r="A17" s="12"/>
      <c r="B17" s="42">
        <v>541</v>
      </c>
      <c r="C17" s="19" t="s">
        <v>58</v>
      </c>
      <c r="D17" s="43">
        <v>332768</v>
      </c>
      <c r="E17" s="43">
        <v>0</v>
      </c>
      <c r="F17" s="43">
        <v>0</v>
      </c>
      <c r="G17" s="43">
        <v>14842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347610</v>
      </c>
      <c r="O17" s="44">
        <f t="shared" si="2"/>
        <v>67.562682215743436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8040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8040</v>
      </c>
      <c r="O18" s="41">
        <f t="shared" si="2"/>
        <v>1.5626822157434401</v>
      </c>
      <c r="P18" s="10"/>
    </row>
    <row r="19" spans="1:119">
      <c r="A19" s="12"/>
      <c r="B19" s="42">
        <v>569</v>
      </c>
      <c r="C19" s="19" t="s">
        <v>33</v>
      </c>
      <c r="D19" s="43">
        <v>8040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8040</v>
      </c>
      <c r="O19" s="44">
        <f t="shared" si="2"/>
        <v>1.5626822157434401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6613</v>
      </c>
      <c r="E20" s="29">
        <f t="shared" si="6"/>
        <v>0</v>
      </c>
      <c r="F20" s="29">
        <f t="shared" si="6"/>
        <v>0</v>
      </c>
      <c r="G20" s="29">
        <f t="shared" si="6"/>
        <v>2211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8824</v>
      </c>
      <c r="O20" s="41">
        <f t="shared" si="2"/>
        <v>1.7150631681243926</v>
      </c>
      <c r="P20" s="9"/>
    </row>
    <row r="21" spans="1:119">
      <c r="A21" s="12"/>
      <c r="B21" s="42">
        <v>572</v>
      </c>
      <c r="C21" s="19" t="s">
        <v>59</v>
      </c>
      <c r="D21" s="43">
        <v>170</v>
      </c>
      <c r="E21" s="43">
        <v>0</v>
      </c>
      <c r="F21" s="43">
        <v>0</v>
      </c>
      <c r="G21" s="43">
        <v>2211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2381</v>
      </c>
      <c r="O21" s="44">
        <f t="shared" si="2"/>
        <v>0.46277939747327501</v>
      </c>
      <c r="P21" s="9"/>
    </row>
    <row r="22" spans="1:119" ht="15.75" thickBot="1">
      <c r="A22" s="12"/>
      <c r="B22" s="42">
        <v>574</v>
      </c>
      <c r="C22" s="19" t="s">
        <v>42</v>
      </c>
      <c r="D22" s="43">
        <v>6443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6443</v>
      </c>
      <c r="O22" s="44">
        <f t="shared" si="2"/>
        <v>1.2522837706511176</v>
      </c>
      <c r="P22" s="9"/>
    </row>
    <row r="23" spans="1:119" ht="16.5" thickBot="1">
      <c r="A23" s="13" t="s">
        <v>10</v>
      </c>
      <c r="B23" s="21"/>
      <c r="C23" s="20"/>
      <c r="D23" s="14">
        <f>SUM(D5,D12,D16,D18,D20)</f>
        <v>2779526</v>
      </c>
      <c r="E23" s="14">
        <f t="shared" ref="E23:M23" si="7">SUM(E5,E12,E16,E18,E20)</f>
        <v>2392</v>
      </c>
      <c r="F23" s="14">
        <f t="shared" si="7"/>
        <v>0</v>
      </c>
      <c r="G23" s="14">
        <f t="shared" si="7"/>
        <v>528288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3310206</v>
      </c>
      <c r="O23" s="35">
        <f t="shared" si="2"/>
        <v>643.38309037900876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78</v>
      </c>
      <c r="M25" s="90"/>
      <c r="N25" s="90"/>
      <c r="O25" s="39">
        <v>5145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620452</v>
      </c>
      <c r="E5" s="24">
        <f t="shared" si="0"/>
        <v>12770</v>
      </c>
      <c r="F5" s="24">
        <f t="shared" si="0"/>
        <v>0</v>
      </c>
      <c r="G5" s="24">
        <f t="shared" si="0"/>
        <v>467760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1100982</v>
      </c>
      <c r="O5" s="30">
        <f t="shared" ref="O5:O23" si="2">(N5/O$25)</f>
        <v>215.4563600782779</v>
      </c>
      <c r="P5" s="6"/>
    </row>
    <row r="6" spans="1:133">
      <c r="A6" s="12"/>
      <c r="B6" s="42">
        <v>511</v>
      </c>
      <c r="C6" s="19" t="s">
        <v>19</v>
      </c>
      <c r="D6" s="43">
        <v>15673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15673</v>
      </c>
      <c r="O6" s="44">
        <f t="shared" si="2"/>
        <v>3.0671232876712327</v>
      </c>
      <c r="P6" s="9"/>
    </row>
    <row r="7" spans="1:133">
      <c r="A7" s="12"/>
      <c r="B7" s="42">
        <v>512</v>
      </c>
      <c r="C7" s="19" t="s">
        <v>20</v>
      </c>
      <c r="D7" s="43">
        <v>6530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6530</v>
      </c>
      <c r="O7" s="44">
        <f t="shared" si="2"/>
        <v>1.2778864970645794</v>
      </c>
      <c r="P7" s="9"/>
    </row>
    <row r="8" spans="1:133">
      <c r="A8" s="12"/>
      <c r="B8" s="42">
        <v>513</v>
      </c>
      <c r="C8" s="19" t="s">
        <v>21</v>
      </c>
      <c r="D8" s="43">
        <v>299078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299078</v>
      </c>
      <c r="O8" s="44">
        <f t="shared" si="2"/>
        <v>58.527984344422698</v>
      </c>
      <c r="P8" s="9"/>
    </row>
    <row r="9" spans="1:133">
      <c r="A9" s="12"/>
      <c r="B9" s="42">
        <v>514</v>
      </c>
      <c r="C9" s="19" t="s">
        <v>22</v>
      </c>
      <c r="D9" s="43">
        <v>59759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59759</v>
      </c>
      <c r="O9" s="44">
        <f t="shared" si="2"/>
        <v>11.694520547945206</v>
      </c>
      <c r="P9" s="9"/>
    </row>
    <row r="10" spans="1:133">
      <c r="A10" s="12"/>
      <c r="B10" s="42">
        <v>515</v>
      </c>
      <c r="C10" s="19" t="s">
        <v>23</v>
      </c>
      <c r="D10" s="43">
        <v>5914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5914</v>
      </c>
      <c r="O10" s="44">
        <f t="shared" si="2"/>
        <v>1.1573385518590997</v>
      </c>
      <c r="P10" s="9"/>
    </row>
    <row r="11" spans="1:133">
      <c r="A11" s="12"/>
      <c r="B11" s="42">
        <v>519</v>
      </c>
      <c r="C11" s="19" t="s">
        <v>57</v>
      </c>
      <c r="D11" s="43">
        <v>233498</v>
      </c>
      <c r="E11" s="43">
        <v>12770</v>
      </c>
      <c r="F11" s="43">
        <v>0</v>
      </c>
      <c r="G11" s="43">
        <v>467760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714028</v>
      </c>
      <c r="O11" s="44">
        <f t="shared" si="2"/>
        <v>139.73150684931508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1673733</v>
      </c>
      <c r="E12" s="29">
        <f t="shared" si="3"/>
        <v>0</v>
      </c>
      <c r="F12" s="29">
        <f t="shared" si="3"/>
        <v>0</v>
      </c>
      <c r="G12" s="29">
        <f t="shared" si="3"/>
        <v>2676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1676409</v>
      </c>
      <c r="O12" s="41">
        <f t="shared" si="2"/>
        <v>328.06438356164381</v>
      </c>
      <c r="P12" s="10"/>
    </row>
    <row r="13" spans="1:133">
      <c r="A13" s="12"/>
      <c r="B13" s="42">
        <v>521</v>
      </c>
      <c r="C13" s="19" t="s">
        <v>26</v>
      </c>
      <c r="D13" s="43">
        <v>1311349</v>
      </c>
      <c r="E13" s="43">
        <v>0</v>
      </c>
      <c r="F13" s="43">
        <v>0</v>
      </c>
      <c r="G13" s="43">
        <v>2676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1314025</v>
      </c>
      <c r="O13" s="44">
        <f t="shared" si="2"/>
        <v>257.14774951076322</v>
      </c>
      <c r="P13" s="9"/>
    </row>
    <row r="14" spans="1:133">
      <c r="A14" s="12"/>
      <c r="B14" s="42">
        <v>522</v>
      </c>
      <c r="C14" s="19" t="s">
        <v>27</v>
      </c>
      <c r="D14" s="43">
        <v>266557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266557</v>
      </c>
      <c r="O14" s="44">
        <f t="shared" si="2"/>
        <v>52.163796477495104</v>
      </c>
      <c r="P14" s="9"/>
    </row>
    <row r="15" spans="1:133">
      <c r="A15" s="12"/>
      <c r="B15" s="42">
        <v>524</v>
      </c>
      <c r="C15" s="19" t="s">
        <v>28</v>
      </c>
      <c r="D15" s="43">
        <v>95827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95827</v>
      </c>
      <c r="O15" s="44">
        <f t="shared" si="2"/>
        <v>18.75283757338552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310260</v>
      </c>
      <c r="E16" s="29">
        <f t="shared" si="4"/>
        <v>0</v>
      </c>
      <c r="F16" s="29">
        <f t="shared" si="4"/>
        <v>0</v>
      </c>
      <c r="G16" s="29">
        <f t="shared" si="4"/>
        <v>7126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317386</v>
      </c>
      <c r="O16" s="41">
        <f t="shared" si="2"/>
        <v>62.110763209393347</v>
      </c>
      <c r="P16" s="10"/>
    </row>
    <row r="17" spans="1:119">
      <c r="A17" s="12"/>
      <c r="B17" s="42">
        <v>541</v>
      </c>
      <c r="C17" s="19" t="s">
        <v>58</v>
      </c>
      <c r="D17" s="43">
        <v>310260</v>
      </c>
      <c r="E17" s="43">
        <v>0</v>
      </c>
      <c r="F17" s="43">
        <v>0</v>
      </c>
      <c r="G17" s="43">
        <v>7126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317386</v>
      </c>
      <c r="O17" s="44">
        <f t="shared" si="2"/>
        <v>62.110763209393347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7400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7400</v>
      </c>
      <c r="O18" s="41">
        <f t="shared" si="2"/>
        <v>1.4481409001956946</v>
      </c>
      <c r="P18" s="10"/>
    </row>
    <row r="19" spans="1:119">
      <c r="A19" s="12"/>
      <c r="B19" s="42">
        <v>569</v>
      </c>
      <c r="C19" s="19" t="s">
        <v>33</v>
      </c>
      <c r="D19" s="43">
        <v>7400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7400</v>
      </c>
      <c r="O19" s="44">
        <f t="shared" si="2"/>
        <v>1.4481409001956946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17614</v>
      </c>
      <c r="E20" s="29">
        <f t="shared" si="6"/>
        <v>0</v>
      </c>
      <c r="F20" s="29">
        <f t="shared" si="6"/>
        <v>0</v>
      </c>
      <c r="G20" s="29">
        <f t="shared" si="6"/>
        <v>491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18105</v>
      </c>
      <c r="O20" s="41">
        <f t="shared" si="2"/>
        <v>3.5430528375733856</v>
      </c>
      <c r="P20" s="9"/>
    </row>
    <row r="21" spans="1:119">
      <c r="A21" s="12"/>
      <c r="B21" s="42">
        <v>572</v>
      </c>
      <c r="C21" s="19" t="s">
        <v>59</v>
      </c>
      <c r="D21" s="43">
        <v>0</v>
      </c>
      <c r="E21" s="43">
        <v>0</v>
      </c>
      <c r="F21" s="43">
        <v>0</v>
      </c>
      <c r="G21" s="43">
        <v>491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491</v>
      </c>
      <c r="O21" s="44">
        <f t="shared" si="2"/>
        <v>9.6086105675146777E-2</v>
      </c>
      <c r="P21" s="9"/>
    </row>
    <row r="22" spans="1:119" ht="15.75" thickBot="1">
      <c r="A22" s="12"/>
      <c r="B22" s="42">
        <v>574</v>
      </c>
      <c r="C22" s="19" t="s">
        <v>42</v>
      </c>
      <c r="D22" s="43">
        <v>17614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17614</v>
      </c>
      <c r="O22" s="44">
        <f t="shared" si="2"/>
        <v>3.4469667318982387</v>
      </c>
      <c r="P22" s="9"/>
    </row>
    <row r="23" spans="1:119" ht="16.5" thickBot="1">
      <c r="A23" s="13" t="s">
        <v>10</v>
      </c>
      <c r="B23" s="21"/>
      <c r="C23" s="20"/>
      <c r="D23" s="14">
        <f>SUM(D5,D12,D16,D18,D20)</f>
        <v>2629459</v>
      </c>
      <c r="E23" s="14">
        <f t="shared" ref="E23:M23" si="7">SUM(E5,E12,E16,E18,E20)</f>
        <v>12770</v>
      </c>
      <c r="F23" s="14">
        <f t="shared" si="7"/>
        <v>0</v>
      </c>
      <c r="G23" s="14">
        <f t="shared" si="7"/>
        <v>478053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3120282</v>
      </c>
      <c r="O23" s="35">
        <f t="shared" si="2"/>
        <v>610.62270058708418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76</v>
      </c>
      <c r="M25" s="90"/>
      <c r="N25" s="90"/>
      <c r="O25" s="39">
        <v>5110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573596</v>
      </c>
      <c r="E5" s="24">
        <f t="shared" si="0"/>
        <v>2886</v>
      </c>
      <c r="F5" s="24">
        <f t="shared" si="0"/>
        <v>0</v>
      </c>
      <c r="G5" s="24">
        <f t="shared" si="0"/>
        <v>574953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1151435</v>
      </c>
      <c r="O5" s="30">
        <f t="shared" ref="O5:O23" si="2">(N5/O$25)</f>
        <v>225.63883989809915</v>
      </c>
      <c r="P5" s="6"/>
    </row>
    <row r="6" spans="1:133">
      <c r="A6" s="12"/>
      <c r="B6" s="42">
        <v>511</v>
      </c>
      <c r="C6" s="19" t="s">
        <v>19</v>
      </c>
      <c r="D6" s="43">
        <v>15501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15501</v>
      </c>
      <c r="O6" s="44">
        <f t="shared" si="2"/>
        <v>3.0376249265138155</v>
      </c>
      <c r="P6" s="9"/>
    </row>
    <row r="7" spans="1:133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6459</v>
      </c>
      <c r="O7" s="44">
        <f t="shared" si="2"/>
        <v>1.2657260435038213</v>
      </c>
      <c r="P7" s="9"/>
    </row>
    <row r="8" spans="1:133">
      <c r="A8" s="12"/>
      <c r="B8" s="42">
        <v>513</v>
      </c>
      <c r="C8" s="19" t="s">
        <v>21</v>
      </c>
      <c r="D8" s="43">
        <v>264173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264173</v>
      </c>
      <c r="O8" s="44">
        <f t="shared" si="2"/>
        <v>51.768175582990395</v>
      </c>
      <c r="P8" s="9"/>
    </row>
    <row r="9" spans="1:133">
      <c r="A9" s="12"/>
      <c r="B9" s="42">
        <v>514</v>
      </c>
      <c r="C9" s="19" t="s">
        <v>22</v>
      </c>
      <c r="D9" s="43">
        <v>79878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79878</v>
      </c>
      <c r="O9" s="44">
        <f t="shared" si="2"/>
        <v>15.653145208700764</v>
      </c>
      <c r="P9" s="9"/>
    </row>
    <row r="10" spans="1:133">
      <c r="A10" s="12"/>
      <c r="B10" s="42">
        <v>515</v>
      </c>
      <c r="C10" s="19" t="s">
        <v>23</v>
      </c>
      <c r="D10" s="43">
        <v>4523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4523</v>
      </c>
      <c r="O10" s="44">
        <f t="shared" si="2"/>
        <v>0.88634136782284934</v>
      </c>
      <c r="P10" s="9"/>
    </row>
    <row r="11" spans="1:133">
      <c r="A11" s="12"/>
      <c r="B11" s="42">
        <v>519</v>
      </c>
      <c r="C11" s="19" t="s">
        <v>57</v>
      </c>
      <c r="D11" s="43">
        <v>203062</v>
      </c>
      <c r="E11" s="43">
        <v>2886</v>
      </c>
      <c r="F11" s="43">
        <v>0</v>
      </c>
      <c r="G11" s="43">
        <v>574953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780901</v>
      </c>
      <c r="O11" s="44">
        <f t="shared" si="2"/>
        <v>153.02782676856751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1596906</v>
      </c>
      <c r="E12" s="29">
        <f t="shared" si="3"/>
        <v>0</v>
      </c>
      <c r="F12" s="29">
        <f t="shared" si="3"/>
        <v>0</v>
      </c>
      <c r="G12" s="29">
        <f t="shared" si="3"/>
        <v>10606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1607512</v>
      </c>
      <c r="O12" s="41">
        <f t="shared" si="2"/>
        <v>315.01312953164808</v>
      </c>
      <c r="P12" s="10"/>
    </row>
    <row r="13" spans="1:133">
      <c r="A13" s="12"/>
      <c r="B13" s="42">
        <v>521</v>
      </c>
      <c r="C13" s="19" t="s">
        <v>26</v>
      </c>
      <c r="D13" s="43">
        <v>1202981</v>
      </c>
      <c r="E13" s="43">
        <v>0</v>
      </c>
      <c r="F13" s="43">
        <v>0</v>
      </c>
      <c r="G13" s="43">
        <v>10606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1213587</v>
      </c>
      <c r="O13" s="44">
        <f t="shared" si="2"/>
        <v>237.81834215167549</v>
      </c>
      <c r="P13" s="9"/>
    </row>
    <row r="14" spans="1:133">
      <c r="A14" s="12"/>
      <c r="B14" s="42">
        <v>522</v>
      </c>
      <c r="C14" s="19" t="s">
        <v>27</v>
      </c>
      <c r="D14" s="43">
        <v>264937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264937</v>
      </c>
      <c r="O14" s="44">
        <f t="shared" si="2"/>
        <v>51.917891436409953</v>
      </c>
      <c r="P14" s="9"/>
    </row>
    <row r="15" spans="1:133">
      <c r="A15" s="12"/>
      <c r="B15" s="42">
        <v>524</v>
      </c>
      <c r="C15" s="19" t="s">
        <v>28</v>
      </c>
      <c r="D15" s="43">
        <v>128988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128988</v>
      </c>
      <c r="O15" s="44">
        <f t="shared" si="2"/>
        <v>25.276895943562611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288531</v>
      </c>
      <c r="E16" s="29">
        <f t="shared" si="4"/>
        <v>0</v>
      </c>
      <c r="F16" s="29">
        <f t="shared" si="4"/>
        <v>0</v>
      </c>
      <c r="G16" s="29">
        <f t="shared" si="4"/>
        <v>28160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316691</v>
      </c>
      <c r="O16" s="41">
        <f t="shared" si="2"/>
        <v>62.059768763472469</v>
      </c>
      <c r="P16" s="10"/>
    </row>
    <row r="17" spans="1:119">
      <c r="A17" s="12"/>
      <c r="B17" s="42">
        <v>541</v>
      </c>
      <c r="C17" s="19" t="s">
        <v>58</v>
      </c>
      <c r="D17" s="43">
        <v>288531</v>
      </c>
      <c r="E17" s="43">
        <v>0</v>
      </c>
      <c r="F17" s="43">
        <v>0</v>
      </c>
      <c r="G17" s="43">
        <v>28160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316691</v>
      </c>
      <c r="O17" s="44">
        <f t="shared" si="2"/>
        <v>62.059768763472469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8675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8675</v>
      </c>
      <c r="O18" s="41">
        <f t="shared" si="2"/>
        <v>1.6999804036841073</v>
      </c>
      <c r="P18" s="10"/>
    </row>
    <row r="19" spans="1:119">
      <c r="A19" s="12"/>
      <c r="B19" s="42">
        <v>569</v>
      </c>
      <c r="C19" s="19" t="s">
        <v>33</v>
      </c>
      <c r="D19" s="43">
        <v>8675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8675</v>
      </c>
      <c r="O19" s="44">
        <f t="shared" si="2"/>
        <v>1.6999804036841073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15846</v>
      </c>
      <c r="E20" s="29">
        <f t="shared" si="6"/>
        <v>0</v>
      </c>
      <c r="F20" s="29">
        <f t="shared" si="6"/>
        <v>0</v>
      </c>
      <c r="G20" s="29">
        <f t="shared" si="6"/>
        <v>20397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36243</v>
      </c>
      <c r="O20" s="41">
        <f t="shared" si="2"/>
        <v>7.102292768959436</v>
      </c>
      <c r="P20" s="9"/>
    </row>
    <row r="21" spans="1:119">
      <c r="A21" s="12"/>
      <c r="B21" s="42">
        <v>572</v>
      </c>
      <c r="C21" s="19" t="s">
        <v>59</v>
      </c>
      <c r="D21" s="43">
        <v>2349</v>
      </c>
      <c r="E21" s="43">
        <v>0</v>
      </c>
      <c r="F21" s="43">
        <v>0</v>
      </c>
      <c r="G21" s="43">
        <v>20397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22746</v>
      </c>
      <c r="O21" s="44">
        <f t="shared" si="2"/>
        <v>4.4573780129335683</v>
      </c>
      <c r="P21" s="9"/>
    </row>
    <row r="22" spans="1:119" ht="15.75" thickBot="1">
      <c r="A22" s="12"/>
      <c r="B22" s="42">
        <v>574</v>
      </c>
      <c r="C22" s="19" t="s">
        <v>42</v>
      </c>
      <c r="D22" s="43">
        <v>13497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13497</v>
      </c>
      <c r="O22" s="44">
        <f t="shared" si="2"/>
        <v>2.6449147560258672</v>
      </c>
      <c r="P22" s="9"/>
    </row>
    <row r="23" spans="1:119" ht="16.5" thickBot="1">
      <c r="A23" s="13" t="s">
        <v>10</v>
      </c>
      <c r="B23" s="21"/>
      <c r="C23" s="20"/>
      <c r="D23" s="14">
        <f>SUM(D5,D12,D16,D18,D20)</f>
        <v>2483554</v>
      </c>
      <c r="E23" s="14">
        <f t="shared" ref="E23:M23" si="7">SUM(E5,E12,E16,E18,E20)</f>
        <v>2886</v>
      </c>
      <c r="F23" s="14">
        <f t="shared" si="7"/>
        <v>0</v>
      </c>
      <c r="G23" s="14">
        <f t="shared" si="7"/>
        <v>634116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3120556</v>
      </c>
      <c r="O23" s="35">
        <f t="shared" si="2"/>
        <v>611.51401136586321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74</v>
      </c>
      <c r="M25" s="90"/>
      <c r="N25" s="90"/>
      <c r="O25" s="39">
        <v>5103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525869</v>
      </c>
      <c r="E5" s="24">
        <f t="shared" si="0"/>
        <v>28285</v>
      </c>
      <c r="F5" s="24">
        <f t="shared" si="0"/>
        <v>0</v>
      </c>
      <c r="G5" s="24">
        <f t="shared" si="0"/>
        <v>1019543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1573697</v>
      </c>
      <c r="O5" s="30">
        <f t="shared" ref="O5:O23" si="2">(N5/O$25)</f>
        <v>309.66096025186937</v>
      </c>
      <c r="P5" s="6"/>
    </row>
    <row r="6" spans="1:133">
      <c r="A6" s="12"/>
      <c r="B6" s="42">
        <v>511</v>
      </c>
      <c r="C6" s="19" t="s">
        <v>19</v>
      </c>
      <c r="D6" s="43">
        <v>15501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15501</v>
      </c>
      <c r="O6" s="44">
        <f t="shared" si="2"/>
        <v>3.050177095631641</v>
      </c>
      <c r="P6" s="9"/>
    </row>
    <row r="7" spans="1:133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6459</v>
      </c>
      <c r="O7" s="44">
        <f t="shared" si="2"/>
        <v>1.2709563164108619</v>
      </c>
      <c r="P7" s="9"/>
    </row>
    <row r="8" spans="1:133">
      <c r="A8" s="12"/>
      <c r="B8" s="42">
        <v>513</v>
      </c>
      <c r="C8" s="19" t="s">
        <v>21</v>
      </c>
      <c r="D8" s="43">
        <v>247834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247834</v>
      </c>
      <c r="O8" s="44">
        <f t="shared" si="2"/>
        <v>48.76702085792995</v>
      </c>
      <c r="P8" s="9"/>
    </row>
    <row r="9" spans="1:133">
      <c r="A9" s="12"/>
      <c r="B9" s="42">
        <v>514</v>
      </c>
      <c r="C9" s="19" t="s">
        <v>22</v>
      </c>
      <c r="D9" s="43">
        <v>60407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60407</v>
      </c>
      <c r="O9" s="44">
        <f t="shared" si="2"/>
        <v>11.886462022825659</v>
      </c>
      <c r="P9" s="9"/>
    </row>
    <row r="10" spans="1:133">
      <c r="A10" s="12"/>
      <c r="B10" s="42">
        <v>515</v>
      </c>
      <c r="C10" s="19" t="s">
        <v>23</v>
      </c>
      <c r="D10" s="43">
        <v>8134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8134</v>
      </c>
      <c r="O10" s="44">
        <f t="shared" si="2"/>
        <v>1.6005509641873279</v>
      </c>
      <c r="P10" s="9"/>
    </row>
    <row r="11" spans="1:133">
      <c r="A11" s="12"/>
      <c r="B11" s="42">
        <v>519</v>
      </c>
      <c r="C11" s="19" t="s">
        <v>57</v>
      </c>
      <c r="D11" s="43">
        <v>187534</v>
      </c>
      <c r="E11" s="43">
        <v>28285</v>
      </c>
      <c r="F11" s="43">
        <v>0</v>
      </c>
      <c r="G11" s="43">
        <v>1019543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1235362</v>
      </c>
      <c r="O11" s="44">
        <f t="shared" si="2"/>
        <v>243.08579299488392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1407552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1407552</v>
      </c>
      <c r="O12" s="41">
        <f t="shared" si="2"/>
        <v>276.9681227863046</v>
      </c>
      <c r="P12" s="10"/>
    </row>
    <row r="13" spans="1:133">
      <c r="A13" s="12"/>
      <c r="B13" s="42">
        <v>521</v>
      </c>
      <c r="C13" s="19" t="s">
        <v>26</v>
      </c>
      <c r="D13" s="43">
        <v>1064616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1064616</v>
      </c>
      <c r="O13" s="44">
        <f t="shared" si="2"/>
        <v>209.48760330578511</v>
      </c>
      <c r="P13" s="9"/>
    </row>
    <row r="14" spans="1:133">
      <c r="A14" s="12"/>
      <c r="B14" s="42">
        <v>522</v>
      </c>
      <c r="C14" s="19" t="s">
        <v>27</v>
      </c>
      <c r="D14" s="43">
        <v>259002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259002</v>
      </c>
      <c r="O14" s="44">
        <f t="shared" si="2"/>
        <v>50.964580873671785</v>
      </c>
      <c r="P14" s="9"/>
    </row>
    <row r="15" spans="1:133">
      <c r="A15" s="12"/>
      <c r="B15" s="42">
        <v>524</v>
      </c>
      <c r="C15" s="19" t="s">
        <v>28</v>
      </c>
      <c r="D15" s="43">
        <v>83934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83934</v>
      </c>
      <c r="O15" s="44">
        <f t="shared" si="2"/>
        <v>16.515938606847698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277779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277779</v>
      </c>
      <c r="O16" s="41">
        <f t="shared" si="2"/>
        <v>54.659386068476977</v>
      </c>
      <c r="P16" s="10"/>
    </row>
    <row r="17" spans="1:119">
      <c r="A17" s="12"/>
      <c r="B17" s="42">
        <v>541</v>
      </c>
      <c r="C17" s="19" t="s">
        <v>58</v>
      </c>
      <c r="D17" s="43">
        <v>277779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277779</v>
      </c>
      <c r="O17" s="44">
        <f t="shared" si="2"/>
        <v>54.659386068476977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4775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4775</v>
      </c>
      <c r="O18" s="41">
        <f t="shared" si="2"/>
        <v>0.93959071231798508</v>
      </c>
      <c r="P18" s="10"/>
    </row>
    <row r="19" spans="1:119">
      <c r="A19" s="12"/>
      <c r="B19" s="42">
        <v>569</v>
      </c>
      <c r="C19" s="19" t="s">
        <v>33</v>
      </c>
      <c r="D19" s="43">
        <v>4775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4775</v>
      </c>
      <c r="O19" s="44">
        <f t="shared" si="2"/>
        <v>0.93959071231798508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10640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10640</v>
      </c>
      <c r="O20" s="41">
        <f t="shared" si="2"/>
        <v>2.0936639118457299</v>
      </c>
      <c r="P20" s="9"/>
    </row>
    <row r="21" spans="1:119">
      <c r="A21" s="12"/>
      <c r="B21" s="42">
        <v>572</v>
      </c>
      <c r="C21" s="19" t="s">
        <v>59</v>
      </c>
      <c r="D21" s="43">
        <v>4242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4242</v>
      </c>
      <c r="O21" s="44">
        <f t="shared" si="2"/>
        <v>0.83471074380165289</v>
      </c>
      <c r="P21" s="9"/>
    </row>
    <row r="22" spans="1:119" ht="15.75" thickBot="1">
      <c r="A22" s="12"/>
      <c r="B22" s="42">
        <v>574</v>
      </c>
      <c r="C22" s="19" t="s">
        <v>42</v>
      </c>
      <c r="D22" s="43">
        <v>6398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6398</v>
      </c>
      <c r="O22" s="44">
        <f t="shared" si="2"/>
        <v>1.2589531680440771</v>
      </c>
      <c r="P22" s="9"/>
    </row>
    <row r="23" spans="1:119" ht="16.5" thickBot="1">
      <c r="A23" s="13" t="s">
        <v>10</v>
      </c>
      <c r="B23" s="21"/>
      <c r="C23" s="20"/>
      <c r="D23" s="14">
        <f>SUM(D5,D12,D16,D18,D20)</f>
        <v>2226615</v>
      </c>
      <c r="E23" s="14">
        <f t="shared" ref="E23:M23" si="7">SUM(E5,E12,E16,E18,E20)</f>
        <v>28285</v>
      </c>
      <c r="F23" s="14">
        <f t="shared" si="7"/>
        <v>0</v>
      </c>
      <c r="G23" s="14">
        <f t="shared" si="7"/>
        <v>1019543</v>
      </c>
      <c r="H23" s="14">
        <f t="shared" si="7"/>
        <v>0</v>
      </c>
      <c r="I23" s="14">
        <f t="shared" si="7"/>
        <v>0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3274443</v>
      </c>
      <c r="O23" s="35">
        <f t="shared" si="2"/>
        <v>644.3217237308146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72</v>
      </c>
      <c r="M25" s="90"/>
      <c r="N25" s="90"/>
      <c r="O25" s="39">
        <v>5082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46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487277</v>
      </c>
      <c r="E5" s="24">
        <f t="shared" si="0"/>
        <v>100004</v>
      </c>
      <c r="F5" s="24">
        <f t="shared" si="0"/>
        <v>0</v>
      </c>
      <c r="G5" s="24">
        <f t="shared" si="0"/>
        <v>326036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913317</v>
      </c>
      <c r="O5" s="30">
        <f t="shared" ref="O5:O25" si="2">(N5/O$27)</f>
        <v>181.06998413957177</v>
      </c>
      <c r="P5" s="6"/>
    </row>
    <row r="6" spans="1:133">
      <c r="A6" s="12"/>
      <c r="B6" s="42">
        <v>511</v>
      </c>
      <c r="C6" s="19" t="s">
        <v>19</v>
      </c>
      <c r="D6" s="43">
        <v>15501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15501</v>
      </c>
      <c r="O6" s="44">
        <f t="shared" si="2"/>
        <v>3.0731562252180811</v>
      </c>
      <c r="P6" s="9"/>
    </row>
    <row r="7" spans="1:133">
      <c r="A7" s="12"/>
      <c r="B7" s="42">
        <v>512</v>
      </c>
      <c r="C7" s="19" t="s">
        <v>20</v>
      </c>
      <c r="D7" s="43">
        <v>6459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6459</v>
      </c>
      <c r="O7" s="44">
        <f t="shared" si="2"/>
        <v>1.2805313243457572</v>
      </c>
      <c r="P7" s="9"/>
    </row>
    <row r="8" spans="1:133">
      <c r="A8" s="12"/>
      <c r="B8" s="42">
        <v>513</v>
      </c>
      <c r="C8" s="19" t="s">
        <v>21</v>
      </c>
      <c r="D8" s="43">
        <v>244396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244396</v>
      </c>
      <c r="O8" s="44">
        <f t="shared" si="2"/>
        <v>48.452815226011104</v>
      </c>
      <c r="P8" s="9"/>
    </row>
    <row r="9" spans="1:133">
      <c r="A9" s="12"/>
      <c r="B9" s="42">
        <v>514</v>
      </c>
      <c r="C9" s="19" t="s">
        <v>22</v>
      </c>
      <c r="D9" s="43">
        <v>45632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45632</v>
      </c>
      <c r="O9" s="44">
        <f t="shared" si="2"/>
        <v>9.0467882632831085</v>
      </c>
      <c r="P9" s="9"/>
    </row>
    <row r="10" spans="1:133">
      <c r="A10" s="12"/>
      <c r="B10" s="42">
        <v>515</v>
      </c>
      <c r="C10" s="19" t="s">
        <v>23</v>
      </c>
      <c r="D10" s="43">
        <v>8846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8846</v>
      </c>
      <c r="O10" s="44">
        <f t="shared" si="2"/>
        <v>1.753766851704996</v>
      </c>
      <c r="P10" s="9"/>
    </row>
    <row r="11" spans="1:133">
      <c r="A11" s="12"/>
      <c r="B11" s="42">
        <v>519</v>
      </c>
      <c r="C11" s="19" t="s">
        <v>57</v>
      </c>
      <c r="D11" s="43">
        <v>166443</v>
      </c>
      <c r="E11" s="43">
        <v>100004</v>
      </c>
      <c r="F11" s="43">
        <v>0</v>
      </c>
      <c r="G11" s="43">
        <v>326036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592483</v>
      </c>
      <c r="O11" s="44">
        <f t="shared" si="2"/>
        <v>117.46292624900872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1386809</v>
      </c>
      <c r="E12" s="29">
        <f t="shared" si="3"/>
        <v>0</v>
      </c>
      <c r="F12" s="29">
        <f t="shared" si="3"/>
        <v>0</v>
      </c>
      <c r="G12" s="29">
        <f t="shared" si="3"/>
        <v>5013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1391822</v>
      </c>
      <c r="O12" s="41">
        <f t="shared" si="2"/>
        <v>275.93616177636795</v>
      </c>
      <c r="P12" s="10"/>
    </row>
    <row r="13" spans="1:133">
      <c r="A13" s="12"/>
      <c r="B13" s="42">
        <v>521</v>
      </c>
      <c r="C13" s="19" t="s">
        <v>26</v>
      </c>
      <c r="D13" s="43">
        <v>1051984</v>
      </c>
      <c r="E13" s="43">
        <v>0</v>
      </c>
      <c r="F13" s="43">
        <v>0</v>
      </c>
      <c r="G13" s="43">
        <v>5013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1056997</v>
      </c>
      <c r="O13" s="44">
        <f t="shared" si="2"/>
        <v>209.55531324345756</v>
      </c>
      <c r="P13" s="9"/>
    </row>
    <row r="14" spans="1:133">
      <c r="A14" s="12"/>
      <c r="B14" s="42">
        <v>522</v>
      </c>
      <c r="C14" s="19" t="s">
        <v>27</v>
      </c>
      <c r="D14" s="43">
        <v>250689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250689</v>
      </c>
      <c r="O14" s="44">
        <f t="shared" si="2"/>
        <v>49.700436161776366</v>
      </c>
      <c r="P14" s="9"/>
    </row>
    <row r="15" spans="1:133">
      <c r="A15" s="12"/>
      <c r="B15" s="42">
        <v>524</v>
      </c>
      <c r="C15" s="19" t="s">
        <v>28</v>
      </c>
      <c r="D15" s="43">
        <v>84136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84136</v>
      </c>
      <c r="O15" s="44">
        <f t="shared" si="2"/>
        <v>16.680412371134022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252128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252128</v>
      </c>
      <c r="O16" s="41">
        <f t="shared" si="2"/>
        <v>49.985725614591594</v>
      </c>
      <c r="P16" s="10"/>
    </row>
    <row r="17" spans="1:119">
      <c r="A17" s="12"/>
      <c r="B17" s="42">
        <v>541</v>
      </c>
      <c r="C17" s="19" t="s">
        <v>58</v>
      </c>
      <c r="D17" s="43">
        <v>252128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252128</v>
      </c>
      <c r="O17" s="44">
        <f t="shared" si="2"/>
        <v>49.985725614591594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6475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6475</v>
      </c>
      <c r="O18" s="41">
        <f t="shared" si="2"/>
        <v>1.2837034099920699</v>
      </c>
      <c r="P18" s="10"/>
    </row>
    <row r="19" spans="1:119">
      <c r="A19" s="12"/>
      <c r="B19" s="42">
        <v>569</v>
      </c>
      <c r="C19" s="19" t="s">
        <v>33</v>
      </c>
      <c r="D19" s="43">
        <v>6475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6475</v>
      </c>
      <c r="O19" s="44">
        <f t="shared" si="2"/>
        <v>1.2837034099920699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13242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13242</v>
      </c>
      <c r="O20" s="41">
        <f t="shared" si="2"/>
        <v>2.6252973830293418</v>
      </c>
      <c r="P20" s="9"/>
    </row>
    <row r="21" spans="1:119">
      <c r="A21" s="12"/>
      <c r="B21" s="42">
        <v>572</v>
      </c>
      <c r="C21" s="19" t="s">
        <v>59</v>
      </c>
      <c r="D21" s="43">
        <v>3392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3392</v>
      </c>
      <c r="O21" s="44">
        <f t="shared" si="2"/>
        <v>0.67248215701823955</v>
      </c>
      <c r="P21" s="9"/>
    </row>
    <row r="22" spans="1:119">
      <c r="A22" s="12"/>
      <c r="B22" s="42">
        <v>574</v>
      </c>
      <c r="C22" s="19" t="s">
        <v>42</v>
      </c>
      <c r="D22" s="43">
        <v>9850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9850</v>
      </c>
      <c r="O22" s="44">
        <f t="shared" si="2"/>
        <v>1.9528152260111022</v>
      </c>
      <c r="P22" s="9"/>
    </row>
    <row r="23" spans="1:119" ht="15.75">
      <c r="A23" s="26" t="s">
        <v>60</v>
      </c>
      <c r="B23" s="27"/>
      <c r="C23" s="28"/>
      <c r="D23" s="29">
        <f t="shared" ref="D23:M23" si="7">SUM(D24:D24)</f>
        <v>9275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9275</v>
      </c>
      <c r="O23" s="41">
        <f t="shared" si="2"/>
        <v>1.8388183980967485</v>
      </c>
      <c r="P23" s="9"/>
    </row>
    <row r="24" spans="1:119" ht="15.75" thickBot="1">
      <c r="A24" s="12"/>
      <c r="B24" s="42">
        <v>590</v>
      </c>
      <c r="C24" s="19" t="s">
        <v>61</v>
      </c>
      <c r="D24" s="43">
        <v>9275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9275</v>
      </c>
      <c r="O24" s="44">
        <f t="shared" si="2"/>
        <v>1.8388183980967485</v>
      </c>
      <c r="P24" s="9"/>
    </row>
    <row r="25" spans="1:119" ht="16.5" thickBot="1">
      <c r="A25" s="13" t="s">
        <v>10</v>
      </c>
      <c r="B25" s="21"/>
      <c r="C25" s="20"/>
      <c r="D25" s="14">
        <f>SUM(D5,D12,D16,D18,D20,D23)</f>
        <v>2155206</v>
      </c>
      <c r="E25" s="14">
        <f t="shared" ref="E25:M25" si="8">SUM(E5,E12,E16,E18,E20,E23)</f>
        <v>100004</v>
      </c>
      <c r="F25" s="14">
        <f t="shared" si="8"/>
        <v>0</v>
      </c>
      <c r="G25" s="14">
        <f t="shared" si="8"/>
        <v>331049</v>
      </c>
      <c r="H25" s="14">
        <f t="shared" si="8"/>
        <v>0</v>
      </c>
      <c r="I25" s="14">
        <f t="shared" si="8"/>
        <v>0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2586259</v>
      </c>
      <c r="O25" s="35">
        <f t="shared" si="2"/>
        <v>512.73969072164948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90" t="s">
        <v>70</v>
      </c>
      <c r="M27" s="90"/>
      <c r="N27" s="90"/>
      <c r="O27" s="39">
        <v>5044</v>
      </c>
    </row>
    <row r="28" spans="1:119">
      <c r="A28" s="91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3"/>
    </row>
    <row r="29" spans="1:119" ht="15.75" customHeight="1" thickBot="1">
      <c r="A29" s="94" t="s">
        <v>46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40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454527</v>
      </c>
      <c r="E5" s="24">
        <f t="shared" si="0"/>
        <v>883</v>
      </c>
      <c r="F5" s="24">
        <f t="shared" si="0"/>
        <v>0</v>
      </c>
      <c r="G5" s="24">
        <f t="shared" si="0"/>
        <v>1069635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1525045</v>
      </c>
      <c r="O5" s="30">
        <f t="shared" ref="O5:O26" si="2">(N5/O$28)</f>
        <v>302.58829365079367</v>
      </c>
      <c r="P5" s="6"/>
    </row>
    <row r="6" spans="1:133">
      <c r="A6" s="12"/>
      <c r="B6" s="42">
        <v>511</v>
      </c>
      <c r="C6" s="19" t="s">
        <v>19</v>
      </c>
      <c r="D6" s="43">
        <v>13786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13786</v>
      </c>
      <c r="O6" s="44">
        <f t="shared" si="2"/>
        <v>2.7353174603174604</v>
      </c>
      <c r="P6" s="9"/>
    </row>
    <row r="7" spans="1:133">
      <c r="A7" s="12"/>
      <c r="B7" s="42">
        <v>512</v>
      </c>
      <c r="C7" s="19" t="s">
        <v>20</v>
      </c>
      <c r="D7" s="43">
        <v>5320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5320</v>
      </c>
      <c r="O7" s="44">
        <f t="shared" si="2"/>
        <v>1.0555555555555556</v>
      </c>
      <c r="P7" s="9"/>
    </row>
    <row r="8" spans="1:133">
      <c r="A8" s="12"/>
      <c r="B8" s="42">
        <v>513</v>
      </c>
      <c r="C8" s="19" t="s">
        <v>21</v>
      </c>
      <c r="D8" s="43">
        <v>232599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232599</v>
      </c>
      <c r="O8" s="44">
        <f t="shared" si="2"/>
        <v>46.150595238095235</v>
      </c>
      <c r="P8" s="9"/>
    </row>
    <row r="9" spans="1:133">
      <c r="A9" s="12"/>
      <c r="B9" s="42">
        <v>514</v>
      </c>
      <c r="C9" s="19" t="s">
        <v>22</v>
      </c>
      <c r="D9" s="43">
        <v>46992</v>
      </c>
      <c r="E9" s="43">
        <v>883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47875</v>
      </c>
      <c r="O9" s="44">
        <f t="shared" si="2"/>
        <v>9.4990079365079367</v>
      </c>
      <c r="P9" s="9"/>
    </row>
    <row r="10" spans="1:133">
      <c r="A10" s="12"/>
      <c r="B10" s="42">
        <v>515</v>
      </c>
      <c r="C10" s="19" t="s">
        <v>23</v>
      </c>
      <c r="D10" s="43">
        <v>7923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7923</v>
      </c>
      <c r="O10" s="44">
        <f t="shared" si="2"/>
        <v>1.5720238095238095</v>
      </c>
      <c r="P10" s="9"/>
    </row>
    <row r="11" spans="1:133">
      <c r="A11" s="12"/>
      <c r="B11" s="42">
        <v>519</v>
      </c>
      <c r="C11" s="19" t="s">
        <v>57</v>
      </c>
      <c r="D11" s="43">
        <v>147907</v>
      </c>
      <c r="E11" s="43">
        <v>0</v>
      </c>
      <c r="F11" s="43">
        <v>0</v>
      </c>
      <c r="G11" s="43">
        <v>1069635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1217542</v>
      </c>
      <c r="O11" s="44">
        <f t="shared" si="2"/>
        <v>241.57579365079366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1249100</v>
      </c>
      <c r="E12" s="29">
        <f t="shared" si="3"/>
        <v>910302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2159402</v>
      </c>
      <c r="O12" s="41">
        <f t="shared" si="2"/>
        <v>428.45277777777778</v>
      </c>
      <c r="P12" s="10"/>
    </row>
    <row r="13" spans="1:133">
      <c r="A13" s="12"/>
      <c r="B13" s="42">
        <v>521</v>
      </c>
      <c r="C13" s="19" t="s">
        <v>26</v>
      </c>
      <c r="D13" s="43">
        <v>920110</v>
      </c>
      <c r="E13" s="43">
        <v>910302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1830412</v>
      </c>
      <c r="O13" s="44">
        <f t="shared" si="2"/>
        <v>363.17698412698411</v>
      </c>
      <c r="P13" s="9"/>
    </row>
    <row r="14" spans="1:133">
      <c r="A14" s="12"/>
      <c r="B14" s="42">
        <v>522</v>
      </c>
      <c r="C14" s="19" t="s">
        <v>27</v>
      </c>
      <c r="D14" s="43">
        <v>244453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244453</v>
      </c>
      <c r="O14" s="44">
        <f t="shared" si="2"/>
        <v>48.502579365079363</v>
      </c>
      <c r="P14" s="9"/>
    </row>
    <row r="15" spans="1:133">
      <c r="A15" s="12"/>
      <c r="B15" s="42">
        <v>524</v>
      </c>
      <c r="C15" s="19" t="s">
        <v>28</v>
      </c>
      <c r="D15" s="43">
        <v>84537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84537</v>
      </c>
      <c r="O15" s="44">
        <f t="shared" si="2"/>
        <v>16.773214285714285</v>
      </c>
      <c r="P15" s="9"/>
    </row>
    <row r="16" spans="1:133" ht="15.75">
      <c r="A16" s="26" t="s">
        <v>30</v>
      </c>
      <c r="B16" s="27"/>
      <c r="C16" s="28"/>
      <c r="D16" s="29">
        <f t="shared" ref="D16:M16" si="4">SUM(D17:D17)</f>
        <v>214879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214879</v>
      </c>
      <c r="O16" s="41">
        <f t="shared" si="2"/>
        <v>42.634722222222223</v>
      </c>
      <c r="P16" s="10"/>
    </row>
    <row r="17" spans="1:119">
      <c r="A17" s="12"/>
      <c r="B17" s="42">
        <v>541</v>
      </c>
      <c r="C17" s="19" t="s">
        <v>58</v>
      </c>
      <c r="D17" s="43">
        <v>214879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214879</v>
      </c>
      <c r="O17" s="44">
        <f t="shared" si="2"/>
        <v>42.634722222222223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4500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4500</v>
      </c>
      <c r="O18" s="41">
        <f t="shared" si="2"/>
        <v>0.8928571428571429</v>
      </c>
      <c r="P18" s="10"/>
    </row>
    <row r="19" spans="1:119">
      <c r="A19" s="12"/>
      <c r="B19" s="42">
        <v>569</v>
      </c>
      <c r="C19" s="19" t="s">
        <v>33</v>
      </c>
      <c r="D19" s="43">
        <v>4500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4500</v>
      </c>
      <c r="O19" s="44">
        <f t="shared" si="2"/>
        <v>0.8928571428571429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7912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7912</v>
      </c>
      <c r="O20" s="41">
        <f t="shared" si="2"/>
        <v>1.5698412698412698</v>
      </c>
      <c r="P20" s="9"/>
    </row>
    <row r="21" spans="1:119">
      <c r="A21" s="12"/>
      <c r="B21" s="42">
        <v>572</v>
      </c>
      <c r="C21" s="19" t="s">
        <v>59</v>
      </c>
      <c r="D21" s="43">
        <v>1924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1924</v>
      </c>
      <c r="O21" s="44">
        <f t="shared" si="2"/>
        <v>0.38174603174603172</v>
      </c>
      <c r="P21" s="9"/>
    </row>
    <row r="22" spans="1:119">
      <c r="A22" s="12"/>
      <c r="B22" s="42">
        <v>574</v>
      </c>
      <c r="C22" s="19" t="s">
        <v>42</v>
      </c>
      <c r="D22" s="43">
        <v>5988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5988</v>
      </c>
      <c r="O22" s="44">
        <f t="shared" si="2"/>
        <v>1.1880952380952381</v>
      </c>
      <c r="P22" s="9"/>
    </row>
    <row r="23" spans="1:119" ht="15.75">
      <c r="A23" s="26" t="s">
        <v>60</v>
      </c>
      <c r="B23" s="27"/>
      <c r="C23" s="28"/>
      <c r="D23" s="29">
        <f t="shared" ref="D23:M23" si="7">SUM(D24:D25)</f>
        <v>2216953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2216953</v>
      </c>
      <c r="O23" s="41">
        <f t="shared" si="2"/>
        <v>439.87162698412698</v>
      </c>
      <c r="P23" s="9"/>
    </row>
    <row r="24" spans="1:119">
      <c r="A24" s="12"/>
      <c r="B24" s="42">
        <v>581</v>
      </c>
      <c r="C24" s="19" t="s">
        <v>67</v>
      </c>
      <c r="D24" s="43">
        <v>2214203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2214203</v>
      </c>
      <c r="O24" s="44">
        <f t="shared" si="2"/>
        <v>439.32599206349204</v>
      </c>
      <c r="P24" s="9"/>
    </row>
    <row r="25" spans="1:119" ht="15.75" thickBot="1">
      <c r="A25" s="12"/>
      <c r="B25" s="42">
        <v>590</v>
      </c>
      <c r="C25" s="19" t="s">
        <v>61</v>
      </c>
      <c r="D25" s="43">
        <v>2750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2750</v>
      </c>
      <c r="O25" s="44">
        <f t="shared" si="2"/>
        <v>0.54563492063492058</v>
      </c>
      <c r="P25" s="9"/>
    </row>
    <row r="26" spans="1:119" ht="16.5" thickBot="1">
      <c r="A26" s="13" t="s">
        <v>10</v>
      </c>
      <c r="B26" s="21"/>
      <c r="C26" s="20"/>
      <c r="D26" s="14">
        <f>SUM(D5,D12,D16,D18,D20,D23)</f>
        <v>4147871</v>
      </c>
      <c r="E26" s="14">
        <f t="shared" ref="E26:M26" si="8">SUM(E5,E12,E16,E18,E20,E23)</f>
        <v>911185</v>
      </c>
      <c r="F26" s="14">
        <f t="shared" si="8"/>
        <v>0</v>
      </c>
      <c r="G26" s="14">
        <f t="shared" si="8"/>
        <v>1069635</v>
      </c>
      <c r="H26" s="14">
        <f t="shared" si="8"/>
        <v>0</v>
      </c>
      <c r="I26" s="14">
        <f t="shared" si="8"/>
        <v>0</v>
      </c>
      <c r="J26" s="14">
        <f t="shared" si="8"/>
        <v>0</v>
      </c>
      <c r="K26" s="14">
        <f t="shared" si="8"/>
        <v>0</v>
      </c>
      <c r="L26" s="14">
        <f t="shared" si="8"/>
        <v>0</v>
      </c>
      <c r="M26" s="14">
        <f t="shared" si="8"/>
        <v>0</v>
      </c>
      <c r="N26" s="14">
        <f t="shared" si="1"/>
        <v>6128691</v>
      </c>
      <c r="O26" s="35">
        <f t="shared" si="2"/>
        <v>1216.0101190476191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0" t="s">
        <v>68</v>
      </c>
      <c r="M28" s="90"/>
      <c r="N28" s="90"/>
      <c r="O28" s="39">
        <v>5040</v>
      </c>
    </row>
    <row r="29" spans="1:119">
      <c r="A29" s="91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3"/>
    </row>
    <row r="30" spans="1:119" ht="15.75" customHeight="1" thickBot="1">
      <c r="A30" s="94" t="s">
        <v>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6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40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495875</v>
      </c>
      <c r="E5" s="56">
        <f t="shared" si="0"/>
        <v>4162</v>
      </c>
      <c r="F5" s="56">
        <f t="shared" si="0"/>
        <v>0</v>
      </c>
      <c r="G5" s="56">
        <f t="shared" si="0"/>
        <v>243545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5" si="1">SUM(D5:M5)</f>
        <v>743582</v>
      </c>
      <c r="O5" s="58">
        <f t="shared" ref="O5:O25" si="2">(N5/O$27)</f>
        <v>148.3899421273199</v>
      </c>
      <c r="P5" s="59"/>
    </row>
    <row r="6" spans="1:133">
      <c r="A6" s="61"/>
      <c r="B6" s="62">
        <v>511</v>
      </c>
      <c r="C6" s="63" t="s">
        <v>19</v>
      </c>
      <c r="D6" s="64">
        <v>14533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14533</v>
      </c>
      <c r="O6" s="65">
        <f t="shared" si="2"/>
        <v>2.9002195170624625</v>
      </c>
      <c r="P6" s="66"/>
    </row>
    <row r="7" spans="1:133">
      <c r="A7" s="61"/>
      <c r="B7" s="62">
        <v>512</v>
      </c>
      <c r="C7" s="63" t="s">
        <v>20</v>
      </c>
      <c r="D7" s="64">
        <v>6459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6459</v>
      </c>
      <c r="O7" s="65">
        <f t="shared" si="2"/>
        <v>1.2889642785871083</v>
      </c>
      <c r="P7" s="66"/>
    </row>
    <row r="8" spans="1:133">
      <c r="A8" s="61"/>
      <c r="B8" s="62">
        <v>513</v>
      </c>
      <c r="C8" s="63" t="s">
        <v>21</v>
      </c>
      <c r="D8" s="64">
        <v>162560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162560</v>
      </c>
      <c r="O8" s="65">
        <f t="shared" si="2"/>
        <v>32.440630612652164</v>
      </c>
      <c r="P8" s="66"/>
    </row>
    <row r="9" spans="1:133">
      <c r="A9" s="61"/>
      <c r="B9" s="62">
        <v>514</v>
      </c>
      <c r="C9" s="63" t="s">
        <v>22</v>
      </c>
      <c r="D9" s="64">
        <v>157400</v>
      </c>
      <c r="E9" s="64">
        <v>4162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161562</v>
      </c>
      <c r="O9" s="65">
        <f t="shared" si="2"/>
        <v>32.241468768708842</v>
      </c>
      <c r="P9" s="66"/>
    </row>
    <row r="10" spans="1:133">
      <c r="A10" s="61"/>
      <c r="B10" s="62">
        <v>515</v>
      </c>
      <c r="C10" s="63" t="s">
        <v>23</v>
      </c>
      <c r="D10" s="64">
        <v>11065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11065</v>
      </c>
      <c r="O10" s="65">
        <f t="shared" si="2"/>
        <v>2.2081420874077029</v>
      </c>
      <c r="P10" s="66"/>
    </row>
    <row r="11" spans="1:133">
      <c r="A11" s="61"/>
      <c r="B11" s="62">
        <v>519</v>
      </c>
      <c r="C11" s="63" t="s">
        <v>57</v>
      </c>
      <c r="D11" s="64">
        <v>143858</v>
      </c>
      <c r="E11" s="64">
        <v>0</v>
      </c>
      <c r="F11" s="64">
        <v>0</v>
      </c>
      <c r="G11" s="64">
        <v>243545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387403</v>
      </c>
      <c r="O11" s="65">
        <f t="shared" si="2"/>
        <v>77.310516862901622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SUM(D13:D15)</f>
        <v>1364318</v>
      </c>
      <c r="E12" s="70">
        <f t="shared" si="3"/>
        <v>733994</v>
      </c>
      <c r="F12" s="70">
        <f t="shared" si="3"/>
        <v>0</v>
      </c>
      <c r="G12" s="70">
        <f t="shared" si="3"/>
        <v>78287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2176599</v>
      </c>
      <c r="O12" s="72">
        <f t="shared" si="2"/>
        <v>434.36419876272203</v>
      </c>
      <c r="P12" s="73"/>
    </row>
    <row r="13" spans="1:133">
      <c r="A13" s="61"/>
      <c r="B13" s="62">
        <v>521</v>
      </c>
      <c r="C13" s="63" t="s">
        <v>26</v>
      </c>
      <c r="D13" s="64">
        <v>1046840</v>
      </c>
      <c r="E13" s="64">
        <v>733994</v>
      </c>
      <c r="F13" s="64">
        <v>0</v>
      </c>
      <c r="G13" s="64">
        <v>78287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1859121</v>
      </c>
      <c r="O13" s="65">
        <f t="shared" si="2"/>
        <v>371.007982438635</v>
      </c>
      <c r="P13" s="66"/>
    </row>
    <row r="14" spans="1:133">
      <c r="A14" s="61"/>
      <c r="B14" s="62">
        <v>522</v>
      </c>
      <c r="C14" s="63" t="s">
        <v>27</v>
      </c>
      <c r="D14" s="64">
        <v>236594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236594</v>
      </c>
      <c r="O14" s="65">
        <f t="shared" si="2"/>
        <v>47.214927160247456</v>
      </c>
      <c r="P14" s="66"/>
    </row>
    <row r="15" spans="1:133">
      <c r="A15" s="61"/>
      <c r="B15" s="62">
        <v>524</v>
      </c>
      <c r="C15" s="63" t="s">
        <v>28</v>
      </c>
      <c r="D15" s="64">
        <v>80884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80884</v>
      </c>
      <c r="O15" s="65">
        <f t="shared" si="2"/>
        <v>16.141289163839552</v>
      </c>
      <c r="P15" s="66"/>
    </row>
    <row r="16" spans="1:133" ht="15.75">
      <c r="A16" s="67" t="s">
        <v>30</v>
      </c>
      <c r="B16" s="68"/>
      <c r="C16" s="69"/>
      <c r="D16" s="70">
        <f t="shared" ref="D16:M16" si="4">SUM(D17:D17)</f>
        <v>230181</v>
      </c>
      <c r="E16" s="70">
        <f t="shared" si="4"/>
        <v>0</v>
      </c>
      <c r="F16" s="70">
        <f t="shared" si="4"/>
        <v>0</v>
      </c>
      <c r="G16" s="70">
        <f t="shared" si="4"/>
        <v>0</v>
      </c>
      <c r="H16" s="70">
        <f t="shared" si="4"/>
        <v>0</v>
      </c>
      <c r="I16" s="70">
        <f t="shared" si="4"/>
        <v>0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0">
        <f t="shared" si="1"/>
        <v>230181</v>
      </c>
      <c r="O16" s="72">
        <f t="shared" si="2"/>
        <v>45.9351426860906</v>
      </c>
      <c r="P16" s="73"/>
    </row>
    <row r="17" spans="1:119">
      <c r="A17" s="61"/>
      <c r="B17" s="62">
        <v>541</v>
      </c>
      <c r="C17" s="63" t="s">
        <v>58</v>
      </c>
      <c r="D17" s="64">
        <v>230181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230181</v>
      </c>
      <c r="O17" s="65">
        <f t="shared" si="2"/>
        <v>45.9351426860906</v>
      </c>
      <c r="P17" s="66"/>
    </row>
    <row r="18" spans="1:119" ht="15.75">
      <c r="A18" s="67" t="s">
        <v>32</v>
      </c>
      <c r="B18" s="68"/>
      <c r="C18" s="69"/>
      <c r="D18" s="70">
        <f t="shared" ref="D18:M18" si="5">SUM(D19:D19)</f>
        <v>2450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2450</v>
      </c>
      <c r="O18" s="72">
        <f t="shared" si="2"/>
        <v>0.48892436639393333</v>
      </c>
      <c r="P18" s="73"/>
    </row>
    <row r="19" spans="1:119">
      <c r="A19" s="61"/>
      <c r="B19" s="62">
        <v>569</v>
      </c>
      <c r="C19" s="63" t="s">
        <v>33</v>
      </c>
      <c r="D19" s="64">
        <v>2450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2450</v>
      </c>
      <c r="O19" s="65">
        <f t="shared" si="2"/>
        <v>0.48892436639393333</v>
      </c>
      <c r="P19" s="66"/>
    </row>
    <row r="20" spans="1:119" ht="15.75">
      <c r="A20" s="67" t="s">
        <v>34</v>
      </c>
      <c r="B20" s="68"/>
      <c r="C20" s="69"/>
      <c r="D20" s="70">
        <f t="shared" ref="D20:M20" si="6">SUM(D21:D22)</f>
        <v>4860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4860</v>
      </c>
      <c r="O20" s="72">
        <f t="shared" si="2"/>
        <v>0.96986629415286374</v>
      </c>
      <c r="P20" s="66"/>
    </row>
    <row r="21" spans="1:119">
      <c r="A21" s="61"/>
      <c r="B21" s="62">
        <v>572</v>
      </c>
      <c r="C21" s="63" t="s">
        <v>59</v>
      </c>
      <c r="D21" s="64">
        <v>2050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2050</v>
      </c>
      <c r="O21" s="65">
        <f t="shared" si="2"/>
        <v>0.40909998004390341</v>
      </c>
      <c r="P21" s="66"/>
    </row>
    <row r="22" spans="1:119">
      <c r="A22" s="61"/>
      <c r="B22" s="62">
        <v>574</v>
      </c>
      <c r="C22" s="63" t="s">
        <v>42</v>
      </c>
      <c r="D22" s="64">
        <v>2810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2810</v>
      </c>
      <c r="O22" s="65">
        <f t="shared" si="2"/>
        <v>0.56076631410896027</v>
      </c>
      <c r="P22" s="66"/>
    </row>
    <row r="23" spans="1:119" ht="15.75">
      <c r="A23" s="67" t="s">
        <v>60</v>
      </c>
      <c r="B23" s="68"/>
      <c r="C23" s="69"/>
      <c r="D23" s="70">
        <f t="shared" ref="D23:M23" si="7">SUM(D24:D24)</f>
        <v>1500</v>
      </c>
      <c r="E23" s="70">
        <f t="shared" si="7"/>
        <v>0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1500</v>
      </c>
      <c r="O23" s="72">
        <f t="shared" si="2"/>
        <v>0.29934144881261227</v>
      </c>
      <c r="P23" s="66"/>
    </row>
    <row r="24" spans="1:119" ht="15.75" thickBot="1">
      <c r="A24" s="61"/>
      <c r="B24" s="62">
        <v>590</v>
      </c>
      <c r="C24" s="63" t="s">
        <v>61</v>
      </c>
      <c r="D24" s="64">
        <v>1500</v>
      </c>
      <c r="E24" s="64">
        <v>0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1500</v>
      </c>
      <c r="O24" s="65">
        <f t="shared" si="2"/>
        <v>0.29934144881261227</v>
      </c>
      <c r="P24" s="66"/>
    </row>
    <row r="25" spans="1:119" ht="16.5" thickBot="1">
      <c r="A25" s="74" t="s">
        <v>10</v>
      </c>
      <c r="B25" s="75"/>
      <c r="C25" s="76"/>
      <c r="D25" s="77">
        <f>SUM(D5,D12,D16,D18,D20,D23)</f>
        <v>2099184</v>
      </c>
      <c r="E25" s="77">
        <f t="shared" ref="E25:M25" si="8">SUM(E5,E12,E16,E18,E20,E23)</f>
        <v>738156</v>
      </c>
      <c r="F25" s="77">
        <f t="shared" si="8"/>
        <v>0</v>
      </c>
      <c r="G25" s="77">
        <f t="shared" si="8"/>
        <v>321832</v>
      </c>
      <c r="H25" s="77">
        <f t="shared" si="8"/>
        <v>0</v>
      </c>
      <c r="I25" s="77">
        <f t="shared" si="8"/>
        <v>0</v>
      </c>
      <c r="J25" s="77">
        <f t="shared" si="8"/>
        <v>0</v>
      </c>
      <c r="K25" s="77">
        <f t="shared" si="8"/>
        <v>0</v>
      </c>
      <c r="L25" s="77">
        <f t="shared" si="8"/>
        <v>0</v>
      </c>
      <c r="M25" s="77">
        <f t="shared" si="8"/>
        <v>0</v>
      </c>
      <c r="N25" s="77">
        <f t="shared" si="1"/>
        <v>3159172</v>
      </c>
      <c r="O25" s="78">
        <f t="shared" si="2"/>
        <v>630.44741568549193</v>
      </c>
      <c r="P25" s="59"/>
      <c r="Q25" s="79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</row>
    <row r="26" spans="1:119">
      <c r="A26" s="81"/>
      <c r="B26" s="82"/>
      <c r="C26" s="82"/>
      <c r="D26" s="83"/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4"/>
    </row>
    <row r="27" spans="1:119">
      <c r="A27" s="85"/>
      <c r="B27" s="86"/>
      <c r="C27" s="86"/>
      <c r="D27" s="87"/>
      <c r="E27" s="87"/>
      <c r="F27" s="87"/>
      <c r="G27" s="87"/>
      <c r="H27" s="87"/>
      <c r="I27" s="87"/>
      <c r="J27" s="87"/>
      <c r="K27" s="87"/>
      <c r="L27" s="114" t="s">
        <v>62</v>
      </c>
      <c r="M27" s="114"/>
      <c r="N27" s="114"/>
      <c r="O27" s="88">
        <v>5011</v>
      </c>
    </row>
    <row r="28" spans="1:119">
      <c r="A28" s="115"/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6"/>
      <c r="N28" s="116"/>
      <c r="O28" s="117"/>
    </row>
    <row r="29" spans="1:119" ht="15.75" customHeight="1" thickBot="1">
      <c r="A29" s="118" t="s">
        <v>46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20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2024-08-15T20:41:56Z</cp:lastPrinted>
  <dcterms:created xsi:type="dcterms:W3CDTF">2000-08-31T21:26:31Z</dcterms:created>
  <dcterms:modified xsi:type="dcterms:W3CDTF">2024-08-15T21:22:12Z</dcterms:modified>
</cp:coreProperties>
</file>