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6" documentId="11_0559EB7C161B1D96C54730D3C9A81AA044ED2965" xr6:coauthVersionLast="47" xr6:coauthVersionMax="47" xr10:uidLastSave="{019EDF04-D402-4975-A815-9A9676C0ACC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'2008'!$A$1:$O$75</definedName>
    <definedName name="_xlnm.Print_Area" localSheetId="14">'2009'!$A$1:$O$72</definedName>
    <definedName name="_xlnm.Print_Area" localSheetId="13">'2010'!$A$1:$O$72</definedName>
    <definedName name="_xlnm.Print_Area" localSheetId="12">'2011'!$A$1:$O$70</definedName>
    <definedName name="_xlnm.Print_Area" localSheetId="11">'2012'!$A$1:$O$72</definedName>
    <definedName name="_xlnm.Print_Area" localSheetId="10">'2013'!$A$1:$O$69</definedName>
    <definedName name="_xlnm.Print_Area" localSheetId="9">'2014'!$A$1:$O$67</definedName>
    <definedName name="_xlnm.Print_Area" localSheetId="8">'2015'!$A$1:$O$71</definedName>
    <definedName name="_xlnm.Print_Area" localSheetId="7">'2016'!$A$1:$O$70</definedName>
    <definedName name="_xlnm.Print_Area" localSheetId="6">'2017'!$A$1:$O$70</definedName>
    <definedName name="_xlnm.Print_Area" localSheetId="5">'2018'!$A$1:$O$73</definedName>
    <definedName name="_xlnm.Print_Area" localSheetId="4">'2019'!$A$1:$O$73</definedName>
    <definedName name="_xlnm.Print_Area" localSheetId="3">'2020'!$A$1:$O$72</definedName>
    <definedName name="_xlnm.Print_Area" localSheetId="2">'2021'!$A$1:$P$72</definedName>
    <definedName name="_xlnm.Print_Area" localSheetId="1">'2022'!$A$1:$P$68</definedName>
    <definedName name="_xlnm.Print_Area" localSheetId="0">'2023'!$A$1:$P$69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4" i="49" l="1"/>
  <c r="P64" i="49" s="1"/>
  <c r="O63" i="49"/>
  <c r="P63" i="49" s="1"/>
  <c r="O62" i="49"/>
  <c r="P62" i="49" s="1"/>
  <c r="N61" i="49"/>
  <c r="M61" i="49"/>
  <c r="L61" i="49"/>
  <c r="K61" i="49"/>
  <c r="J61" i="49"/>
  <c r="I61" i="49"/>
  <c r="H61" i="49"/>
  <c r="G61" i="49"/>
  <c r="F61" i="49"/>
  <c r="E61" i="49"/>
  <c r="D61" i="49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N53" i="49"/>
  <c r="M53" i="49"/>
  <c r="L53" i="49"/>
  <c r="K53" i="49"/>
  <c r="J53" i="49"/>
  <c r="I53" i="49"/>
  <c r="H53" i="49"/>
  <c r="G53" i="49"/>
  <c r="F53" i="49"/>
  <c r="E53" i="49"/>
  <c r="D53" i="49"/>
  <c r="O52" i="49"/>
  <c r="P52" i="49" s="1"/>
  <c r="O51" i="49"/>
  <c r="P51" i="49" s="1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65" i="49" l="1"/>
  <c r="O61" i="49"/>
  <c r="P61" i="49" s="1"/>
  <c r="O53" i="49"/>
  <c r="P53" i="49" s="1"/>
  <c r="O47" i="49"/>
  <c r="P47" i="49" s="1"/>
  <c r="O34" i="49"/>
  <c r="P34" i="49" s="1"/>
  <c r="F65" i="49"/>
  <c r="O21" i="49"/>
  <c r="P21" i="49" s="1"/>
  <c r="G65" i="49"/>
  <c r="E65" i="49"/>
  <c r="J65" i="49"/>
  <c r="K65" i="49"/>
  <c r="L65" i="49"/>
  <c r="M65" i="49"/>
  <c r="O12" i="49"/>
  <c r="P12" i="49" s="1"/>
  <c r="O5" i="49"/>
  <c r="P5" i="49" s="1"/>
  <c r="D65" i="49"/>
  <c r="H65" i="49"/>
  <c r="I65" i="49"/>
  <c r="O61" i="48"/>
  <c r="P61" i="48" s="1"/>
  <c r="O53" i="48"/>
  <c r="P53" i="48" s="1"/>
  <c r="O47" i="48"/>
  <c r="P47" i="48" s="1"/>
  <c r="O33" i="48"/>
  <c r="P33" i="48" s="1"/>
  <c r="G64" i="48"/>
  <c r="O21" i="48"/>
  <c r="P21" i="48" s="1"/>
  <c r="I64" i="48"/>
  <c r="F64" i="48"/>
  <c r="D64" i="48"/>
  <c r="L64" i="48"/>
  <c r="N64" i="48"/>
  <c r="J64" i="48"/>
  <c r="O12" i="48"/>
  <c r="P12" i="48" s="1"/>
  <c r="M64" i="48"/>
  <c r="K64" i="48"/>
  <c r="H64" i="48"/>
  <c r="E64" i="48"/>
  <c r="O5" i="48"/>
  <c r="P5" i="48" s="1"/>
  <c r="O8" i="47"/>
  <c r="P8" i="47" s="1"/>
  <c r="O67" i="47"/>
  <c r="P67" i="47" s="1"/>
  <c r="O66" i="47"/>
  <c r="P66" i="47" s="1"/>
  <c r="O65" i="47"/>
  <c r="P65" i="47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3" i="47" s="1"/>
  <c r="P63" i="47" s="1"/>
  <c r="O62" i="47"/>
  <c r="P62" i="47"/>
  <c r="O61" i="47"/>
  <c r="P61" i="47" s="1"/>
  <c r="O60" i="47"/>
  <c r="P60" i="47"/>
  <c r="O59" i="47"/>
  <c r="P59" i="47" s="1"/>
  <c r="O58" i="47"/>
  <c r="P58" i="47" s="1"/>
  <c r="O57" i="47"/>
  <c r="P57" i="47" s="1"/>
  <c r="O56" i="47"/>
  <c r="P56" i="47"/>
  <c r="N55" i="47"/>
  <c r="M55" i="47"/>
  <c r="L55" i="47"/>
  <c r="K55" i="47"/>
  <c r="J55" i="47"/>
  <c r="I55" i="47"/>
  <c r="H55" i="47"/>
  <c r="G55" i="47"/>
  <c r="F55" i="47"/>
  <c r="E55" i="47"/>
  <c r="D55" i="47"/>
  <c r="O55" i="47" s="1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/>
  <c r="O47" i="47"/>
  <c r="P47" i="47"/>
  <c r="O46" i="47"/>
  <c r="P46" i="47" s="1"/>
  <c r="O45" i="47"/>
  <c r="P45" i="47" s="1"/>
  <c r="O44" i="47"/>
  <c r="P44" i="47" s="1"/>
  <c r="O43" i="47"/>
  <c r="P43" i="47" s="1"/>
  <c r="O42" i="47"/>
  <c r="P42" i="47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F68" i="47" s="1"/>
  <c r="E36" i="47"/>
  <c r="D36" i="47"/>
  <c r="O36" i="47" s="1"/>
  <c r="P36" i="47" s="1"/>
  <c r="O35" i="47"/>
  <c r="P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H68" i="47" s="1"/>
  <c r="G24" i="47"/>
  <c r="O24" i="47" s="1"/>
  <c r="P24" i="47" s="1"/>
  <c r="F24" i="47"/>
  <c r="E24" i="47"/>
  <c r="D24" i="47"/>
  <c r="O23" i="47"/>
  <c r="P23" i="47" s="1"/>
  <c r="O22" i="47"/>
  <c r="P22" i="47" s="1"/>
  <c r="O21" i="47"/>
  <c r="P21" i="47" s="1"/>
  <c r="O20" i="47"/>
  <c r="P20" i="47"/>
  <c r="O19" i="47"/>
  <c r="P19" i="47" s="1"/>
  <c r="O18" i="47"/>
  <c r="P18" i="47" s="1"/>
  <c r="O17" i="47"/>
  <c r="P17" i="47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O14" i="47" s="1"/>
  <c r="P14" i="47" s="1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7" i="47"/>
  <c r="P7" i="47" s="1"/>
  <c r="O6" i="47"/>
  <c r="P6" i="47" s="1"/>
  <c r="N5" i="47"/>
  <c r="N68" i="47" s="1"/>
  <c r="M5" i="47"/>
  <c r="M68" i="47" s="1"/>
  <c r="L5" i="47"/>
  <c r="K5" i="47"/>
  <c r="K68" i="47" s="1"/>
  <c r="J5" i="47"/>
  <c r="O5" i="47" s="1"/>
  <c r="P5" i="47" s="1"/>
  <c r="I5" i="47"/>
  <c r="H5" i="47"/>
  <c r="G5" i="47"/>
  <c r="F5" i="47"/>
  <c r="E5" i="47"/>
  <c r="D5" i="47"/>
  <c r="N67" i="45"/>
  <c r="O67" i="45" s="1"/>
  <c r="N66" i="45"/>
  <c r="O66" i="45" s="1"/>
  <c r="M65" i="45"/>
  <c r="L65" i="45"/>
  <c r="K65" i="45"/>
  <c r="J65" i="45"/>
  <c r="I65" i="45"/>
  <c r="H65" i="45"/>
  <c r="G65" i="45"/>
  <c r="F65" i="45"/>
  <c r="E65" i="45"/>
  <c r="D65" i="45"/>
  <c r="N65" i="45" s="1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 s="1"/>
  <c r="N53" i="45"/>
  <c r="O53" i="45" s="1"/>
  <c r="N52" i="45"/>
  <c r="O52" i="45" s="1"/>
  <c r="N51" i="45"/>
  <c r="O51" i="45"/>
  <c r="M50" i="45"/>
  <c r="L50" i="45"/>
  <c r="K50" i="45"/>
  <c r="J50" i="45"/>
  <c r="I50" i="45"/>
  <c r="H50" i="45"/>
  <c r="G50" i="45"/>
  <c r="F50" i="45"/>
  <c r="E50" i="45"/>
  <c r="D50" i="45"/>
  <c r="N50" i="45" s="1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/>
  <c r="M37" i="45"/>
  <c r="L37" i="45"/>
  <c r="K37" i="45"/>
  <c r="J37" i="45"/>
  <c r="I37" i="45"/>
  <c r="H37" i="45"/>
  <c r="H68" i="45" s="1"/>
  <c r="G37" i="45"/>
  <c r="F37" i="45"/>
  <c r="N37" i="45" s="1"/>
  <c r="O37" i="45" s="1"/>
  <c r="E37" i="45"/>
  <c r="D37" i="45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N24" i="45" s="1"/>
  <c r="O24" i="45" s="1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/>
  <c r="N19" i="45"/>
  <c r="O19" i="45" s="1"/>
  <c r="N18" i="45"/>
  <c r="O18" i="45" s="1"/>
  <c r="N17" i="45"/>
  <c r="O17" i="45" s="1"/>
  <c r="N16" i="45"/>
  <c r="O16" i="45"/>
  <c r="N15" i="45"/>
  <c r="O15" i="45"/>
  <c r="M14" i="45"/>
  <c r="L14" i="45"/>
  <c r="K14" i="45"/>
  <c r="J14" i="45"/>
  <c r="I14" i="45"/>
  <c r="I68" i="45" s="1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68" i="45" s="1"/>
  <c r="I5" i="45"/>
  <c r="H5" i="45"/>
  <c r="G5" i="45"/>
  <c r="G68" i="45" s="1"/>
  <c r="F5" i="45"/>
  <c r="E5" i="45"/>
  <c r="E68" i="45" s="1"/>
  <c r="D5" i="45"/>
  <c r="N5" i="45" s="1"/>
  <c r="O5" i="45" s="1"/>
  <c r="N68" i="44"/>
  <c r="O68" i="44" s="1"/>
  <c r="N67" i="44"/>
  <c r="O67" i="44" s="1"/>
  <c r="M66" i="44"/>
  <c r="L66" i="44"/>
  <c r="K66" i="44"/>
  <c r="J66" i="44"/>
  <c r="I66" i="44"/>
  <c r="N66" i="44" s="1"/>
  <c r="O66" i="44" s="1"/>
  <c r="H66" i="44"/>
  <c r="G66" i="44"/>
  <c r="F66" i="44"/>
  <c r="E66" i="44"/>
  <c r="D66" i="44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 s="1"/>
  <c r="N58" i="44"/>
  <c r="O58" i="44" s="1"/>
  <c r="M57" i="44"/>
  <c r="L57" i="44"/>
  <c r="L69" i="44" s="1"/>
  <c r="K57" i="44"/>
  <c r="J57" i="44"/>
  <c r="I57" i="44"/>
  <c r="H57" i="44"/>
  <c r="G57" i="44"/>
  <c r="F57" i="44"/>
  <c r="E57" i="44"/>
  <c r="D57" i="44"/>
  <c r="N56" i="44"/>
  <c r="O56" i="44" s="1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3" i="44" s="1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M69" i="44" s="1"/>
  <c r="L5" i="44"/>
  <c r="K5" i="44"/>
  <c r="K69" i="44" s="1"/>
  <c r="J5" i="44"/>
  <c r="J69" i="44" s="1"/>
  <c r="I5" i="44"/>
  <c r="I69" i="44" s="1"/>
  <c r="H5" i="44"/>
  <c r="G5" i="44"/>
  <c r="G69" i="44" s="1"/>
  <c r="F5" i="44"/>
  <c r="E5" i="44"/>
  <c r="E69" i="44" s="1"/>
  <c r="D5" i="44"/>
  <c r="N5" i="44" s="1"/>
  <c r="O5" i="44" s="1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/>
  <c r="N55" i="43"/>
  <c r="O55" i="43"/>
  <c r="N54" i="43"/>
  <c r="O54" i="43" s="1"/>
  <c r="M53" i="43"/>
  <c r="M69" i="43" s="1"/>
  <c r="L53" i="43"/>
  <c r="K53" i="43"/>
  <c r="K69" i="43" s="1"/>
  <c r="J53" i="43"/>
  <c r="N53" i="43" s="1"/>
  <c r="O53" i="43" s="1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E69" i="43" s="1"/>
  <c r="D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G69" i="43" s="1"/>
  <c r="F5" i="43"/>
  <c r="E5" i="43"/>
  <c r="D5" i="43"/>
  <c r="N65" i="42"/>
  <c r="O65" i="42" s="1"/>
  <c r="N64" i="42"/>
  <c r="O64" i="42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M55" i="42"/>
  <c r="L55" i="42"/>
  <c r="K55" i="42"/>
  <c r="J55" i="42"/>
  <c r="I55" i="42"/>
  <c r="H55" i="42"/>
  <c r="G55" i="42"/>
  <c r="F55" i="42"/>
  <c r="E55" i="42"/>
  <c r="D55" i="42"/>
  <c r="N55" i="42" s="1"/>
  <c r="O55" i="42" s="1"/>
  <c r="N54" i="42"/>
  <c r="O54" i="42"/>
  <c r="N53" i="42"/>
  <c r="O53" i="42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G66" i="42" s="1"/>
  <c r="F35" i="42"/>
  <c r="F66" i="42" s="1"/>
  <c r="E35" i="42"/>
  <c r="E66" i="42" s="1"/>
  <c r="D35" i="42"/>
  <c r="N35" i="42" s="1"/>
  <c r="O35" i="42" s="1"/>
  <c r="N34" i="42"/>
  <c r="O34" i="42" s="1"/>
  <c r="N33" i="42"/>
  <c r="O33" i="42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M24" i="42"/>
  <c r="L24" i="42"/>
  <c r="K24" i="42"/>
  <c r="J24" i="42"/>
  <c r="I24" i="42"/>
  <c r="H24" i="42"/>
  <c r="H66" i="42" s="1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N14" i="42" s="1"/>
  <c r="O14" i="42" s="1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66" i="42" s="1"/>
  <c r="I5" i="42"/>
  <c r="I66" i="42" s="1"/>
  <c r="H5" i="42"/>
  <c r="G5" i="42"/>
  <c r="F5" i="42"/>
  <c r="E5" i="42"/>
  <c r="D5" i="42"/>
  <c r="N65" i="41"/>
  <c r="O65" i="41" s="1"/>
  <c r="N64" i="41"/>
  <c r="O64" i="41" s="1"/>
  <c r="N63" i="41"/>
  <c r="O63" i="41"/>
  <c r="M62" i="41"/>
  <c r="L62" i="41"/>
  <c r="K62" i="41"/>
  <c r="J62" i="41"/>
  <c r="I62" i="41"/>
  <c r="H62" i="41"/>
  <c r="G62" i="41"/>
  <c r="F62" i="41"/>
  <c r="E62" i="41"/>
  <c r="D62" i="41"/>
  <c r="D66" i="41" s="1"/>
  <c r="N61" i="41"/>
  <c r="O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/>
  <c r="M54" i="41"/>
  <c r="L54" i="41"/>
  <c r="K54" i="41"/>
  <c r="J54" i="41"/>
  <c r="I54" i="41"/>
  <c r="H54" i="41"/>
  <c r="G54" i="41"/>
  <c r="F54" i="41"/>
  <c r="E54" i="41"/>
  <c r="E66" i="41" s="1"/>
  <c r="D54" i="41"/>
  <c r="N54" i="41" s="1"/>
  <c r="O54" i="41" s="1"/>
  <c r="N53" i="41"/>
  <c r="O53" i="4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9" i="41" s="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I66" i="41" s="1"/>
  <c r="H35" i="41"/>
  <c r="H66" i="41" s="1"/>
  <c r="G35" i="41"/>
  <c r="G66" i="41" s="1"/>
  <c r="F35" i="41"/>
  <c r="N35" i="41" s="1"/>
  <c r="O35" i="41" s="1"/>
  <c r="E35" i="41"/>
  <c r="D35" i="4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 s="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M66" i="41" s="1"/>
  <c r="L5" i="41"/>
  <c r="L66" i="41" s="1"/>
  <c r="K5" i="41"/>
  <c r="K66" i="41" s="1"/>
  <c r="J5" i="41"/>
  <c r="I5" i="41"/>
  <c r="H5" i="41"/>
  <c r="G5" i="41"/>
  <c r="F5" i="41"/>
  <c r="E5" i="41"/>
  <c r="D5" i="41"/>
  <c r="N52" i="40"/>
  <c r="O52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M55" i="40"/>
  <c r="L55" i="40"/>
  <c r="K55" i="40"/>
  <c r="J55" i="40"/>
  <c r="J67" i="40" s="1"/>
  <c r="I55" i="40"/>
  <c r="H55" i="40"/>
  <c r="G55" i="40"/>
  <c r="N55" i="40" s="1"/>
  <c r="O55" i="40" s="1"/>
  <c r="F55" i="40"/>
  <c r="E55" i="40"/>
  <c r="D55" i="40"/>
  <c r="N54" i="40"/>
  <c r="O54" i="40" s="1"/>
  <c r="N53" i="40"/>
  <c r="O53" i="40" s="1"/>
  <c r="N51" i="40"/>
  <c r="O51" i="40" s="1"/>
  <c r="M50" i="40"/>
  <c r="L50" i="40"/>
  <c r="K50" i="40"/>
  <c r="J50" i="40"/>
  <c r="I50" i="40"/>
  <c r="H50" i="40"/>
  <c r="G50" i="40"/>
  <c r="F50" i="40"/>
  <c r="E50" i="40"/>
  <c r="D50" i="40"/>
  <c r="N50" i="40" s="1"/>
  <c r="O50" i="40" s="1"/>
  <c r="N49" i="40"/>
  <c r="O49" i="40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D6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N25" i="40" s="1"/>
  <c r="O25" i="40" s="1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/>
  <c r="N11" i="40"/>
  <c r="O11" i="40"/>
  <c r="N10" i="40"/>
  <c r="O10" i="40" s="1"/>
  <c r="N9" i="40"/>
  <c r="O9" i="40"/>
  <c r="N8" i="40"/>
  <c r="O8" i="40"/>
  <c r="N7" i="40"/>
  <c r="O7" i="40"/>
  <c r="N6" i="40"/>
  <c r="O6" i="40"/>
  <c r="M5" i="40"/>
  <c r="M67" i="40" s="1"/>
  <c r="L5" i="40"/>
  <c r="K5" i="40"/>
  <c r="J5" i="40"/>
  <c r="I5" i="40"/>
  <c r="H5" i="40"/>
  <c r="H67" i="40" s="1"/>
  <c r="G5" i="40"/>
  <c r="G67" i="40" s="1"/>
  <c r="F5" i="40"/>
  <c r="F67" i="40" s="1"/>
  <c r="E5" i="40"/>
  <c r="D5" i="40"/>
  <c r="N62" i="39"/>
  <c r="O62" i="39" s="1"/>
  <c r="N61" i="39"/>
  <c r="O61" i="39" s="1"/>
  <c r="N60" i="39"/>
  <c r="O60" i="39"/>
  <c r="M59" i="39"/>
  <c r="L59" i="39"/>
  <c r="K59" i="39"/>
  <c r="K63" i="39" s="1"/>
  <c r="J59" i="39"/>
  <c r="I59" i="39"/>
  <c r="H59" i="39"/>
  <c r="G59" i="39"/>
  <c r="F59" i="39"/>
  <c r="E59" i="39"/>
  <c r="D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M51" i="39"/>
  <c r="L51" i="39"/>
  <c r="K51" i="39"/>
  <c r="J51" i="39"/>
  <c r="I51" i="39"/>
  <c r="H51" i="39"/>
  <c r="H63" i="39" s="1"/>
  <c r="G51" i="39"/>
  <c r="F51" i="39"/>
  <c r="E51" i="39"/>
  <c r="D51" i="39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D63" i="39" s="1"/>
  <c r="N64" i="38"/>
  <c r="O64" i="38"/>
  <c r="N63" i="38"/>
  <c r="O63" i="38" s="1"/>
  <c r="N62" i="38"/>
  <c r="O62" i="38" s="1"/>
  <c r="M61" i="38"/>
  <c r="L61" i="38"/>
  <c r="K61" i="38"/>
  <c r="J61" i="38"/>
  <c r="I61" i="38"/>
  <c r="H61" i="38"/>
  <c r="G61" i="38"/>
  <c r="F61" i="38"/>
  <c r="E61" i="38"/>
  <c r="D61" i="38"/>
  <c r="N61" i="38" s="1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M22" i="38"/>
  <c r="L22" i="38"/>
  <c r="K22" i="38"/>
  <c r="K65" i="38" s="1"/>
  <c r="J22" i="38"/>
  <c r="I22" i="38"/>
  <c r="I65" i="38" s="1"/>
  <c r="H22" i="38"/>
  <c r="G22" i="38"/>
  <c r="G65" i="38" s="1"/>
  <c r="F22" i="38"/>
  <c r="E22" i="38"/>
  <c r="D22" i="38"/>
  <c r="N22" i="38" s="1"/>
  <c r="O22" i="38" s="1"/>
  <c r="N21" i="38"/>
  <c r="O21" i="38" s="1"/>
  <c r="N20" i="38"/>
  <c r="O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E65" i="38" s="1"/>
  <c r="D14" i="38"/>
  <c r="N14" i="38" s="1"/>
  <c r="O14" i="38" s="1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70" i="37"/>
  <c r="O70" i="37" s="1"/>
  <c r="N69" i="37"/>
  <c r="O69" i="37" s="1"/>
  <c r="N68" i="37"/>
  <c r="O68" i="37" s="1"/>
  <c r="N67" i="37"/>
  <c r="O67" i="37" s="1"/>
  <c r="M66" i="37"/>
  <c r="L66" i="37"/>
  <c r="K66" i="37"/>
  <c r="J66" i="37"/>
  <c r="I66" i="37"/>
  <c r="H66" i="37"/>
  <c r="G66" i="37"/>
  <c r="F66" i="37"/>
  <c r="E66" i="37"/>
  <c r="D66" i="37"/>
  <c r="N66" i="37" s="1"/>
  <c r="O66" i="37" s="1"/>
  <c r="N65" i="37"/>
  <c r="O65" i="37" s="1"/>
  <c r="N64" i="37"/>
  <c r="O64" i="37" s="1"/>
  <c r="N63" i="37"/>
  <c r="O63" i="37" s="1"/>
  <c r="N62" i="37"/>
  <c r="O62" i="37" s="1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/>
  <c r="M36" i="37"/>
  <c r="L36" i="37"/>
  <c r="K36" i="37"/>
  <c r="J36" i="37"/>
  <c r="I36" i="37"/>
  <c r="I71" i="37" s="1"/>
  <c r="H36" i="37"/>
  <c r="G36" i="37"/>
  <c r="F36" i="37"/>
  <c r="E36" i="37"/>
  <c r="D36" i="37"/>
  <c r="N36" i="37" s="1"/>
  <c r="O36" i="37" s="1"/>
  <c r="N35" i="37"/>
  <c r="O35" i="37"/>
  <c r="N34" i="37"/>
  <c r="O34" i="37" s="1"/>
  <c r="N33" i="37"/>
  <c r="O33" i="37"/>
  <c r="N32" i="37"/>
  <c r="O32" i="37" s="1"/>
  <c r="N31" i="37"/>
  <c r="O31" i="37" s="1"/>
  <c r="N30" i="37"/>
  <c r="O30" i="37"/>
  <c r="N29" i="37"/>
  <c r="O29" i="37"/>
  <c r="N28" i="37"/>
  <c r="O28" i="37" s="1"/>
  <c r="N27" i="37"/>
  <c r="O27" i="37"/>
  <c r="N26" i="37"/>
  <c r="O26" i="37" s="1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M71" i="37" s="1"/>
  <c r="L5" i="37"/>
  <c r="K5" i="37"/>
  <c r="J5" i="37"/>
  <c r="I5" i="37"/>
  <c r="H5" i="37"/>
  <c r="G5" i="37"/>
  <c r="F5" i="37"/>
  <c r="E5" i="37"/>
  <c r="D5" i="37"/>
  <c r="N67" i="36"/>
  <c r="O67" i="36" s="1"/>
  <c r="N66" i="36"/>
  <c r="O66" i="36" s="1"/>
  <c r="N65" i="36"/>
  <c r="O65" i="36" s="1"/>
  <c r="N64" i="36"/>
  <c r="O64" i="36" s="1"/>
  <c r="M63" i="36"/>
  <c r="L63" i="36"/>
  <c r="K63" i="36"/>
  <c r="J63" i="36"/>
  <c r="I63" i="36"/>
  <c r="H63" i="36"/>
  <c r="G63" i="36"/>
  <c r="F63" i="36"/>
  <c r="E63" i="36"/>
  <c r="D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M55" i="36"/>
  <c r="L55" i="36"/>
  <c r="K55" i="36"/>
  <c r="K68" i="36" s="1"/>
  <c r="J55" i="36"/>
  <c r="I55" i="36"/>
  <c r="H55" i="36"/>
  <c r="H68" i="36" s="1"/>
  <c r="G55" i="36"/>
  <c r="F55" i="36"/>
  <c r="E55" i="36"/>
  <c r="D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/>
  <c r="N28" i="36"/>
  <c r="O28" i="36"/>
  <c r="N27" i="36"/>
  <c r="O27" i="36"/>
  <c r="N26" i="36"/>
  <c r="O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/>
  <c r="N19" i="36"/>
  <c r="O19" i="36"/>
  <c r="N18" i="36"/>
  <c r="O18" i="36"/>
  <c r="N17" i="36"/>
  <c r="O17" i="36" s="1"/>
  <c r="N16" i="36"/>
  <c r="O16" i="36" s="1"/>
  <c r="N15" i="36"/>
  <c r="O15" i="36" s="1"/>
  <c r="M14" i="36"/>
  <c r="N14" i="36" s="1"/>
  <c r="O14" i="36" s="1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D68" i="36" s="1"/>
  <c r="N65" i="35"/>
  <c r="O65" i="35" s="1"/>
  <c r="N64" i="35"/>
  <c r="O64" i="35" s="1"/>
  <c r="M63" i="35"/>
  <c r="L63" i="35"/>
  <c r="K63" i="35"/>
  <c r="J63" i="35"/>
  <c r="I63" i="35"/>
  <c r="H63" i="35"/>
  <c r="G63" i="35"/>
  <c r="F63" i="35"/>
  <c r="E63" i="35"/>
  <c r="D63" i="35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E51" i="35"/>
  <c r="D51" i="35"/>
  <c r="N51" i="35" s="1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M23" i="35"/>
  <c r="L23" i="35"/>
  <c r="L66" i="35" s="1"/>
  <c r="K23" i="35"/>
  <c r="J23" i="35"/>
  <c r="I23" i="35"/>
  <c r="H23" i="35"/>
  <c r="H66" i="35" s="1"/>
  <c r="G23" i="35"/>
  <c r="F23" i="35"/>
  <c r="E23" i="35"/>
  <c r="D23" i="35"/>
  <c r="N23" i="35" s="1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66" i="35" s="1"/>
  <c r="I5" i="35"/>
  <c r="I66" i="35" s="1"/>
  <c r="H5" i="35"/>
  <c r="G5" i="35"/>
  <c r="G66" i="35" s="1"/>
  <c r="F5" i="35"/>
  <c r="E5" i="35"/>
  <c r="D5" i="35"/>
  <c r="N5" i="35" s="1"/>
  <c r="O5" i="35" s="1"/>
  <c r="N67" i="34"/>
  <c r="O67" i="34" s="1"/>
  <c r="N66" i="34"/>
  <c r="O66" i="34" s="1"/>
  <c r="N65" i="34"/>
  <c r="O65" i="34"/>
  <c r="M64" i="34"/>
  <c r="L64" i="34"/>
  <c r="K64" i="34"/>
  <c r="J64" i="34"/>
  <c r="I64" i="34"/>
  <c r="H64" i="34"/>
  <c r="G64" i="34"/>
  <c r="F64" i="34"/>
  <c r="E64" i="34"/>
  <c r="D64" i="34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2" i="34" s="1"/>
  <c r="O22" i="34" s="1"/>
  <c r="N21" i="34"/>
  <c r="O21" i="34"/>
  <c r="N20" i="34"/>
  <c r="O20" i="34"/>
  <c r="N19" i="34"/>
  <c r="O19" i="34"/>
  <c r="N18" i="34"/>
  <c r="O18" i="34"/>
  <c r="N17" i="34"/>
  <c r="O17" i="34"/>
  <c r="N16" i="34"/>
  <c r="O16" i="34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H68" i="34" s="1"/>
  <c r="G5" i="34"/>
  <c r="F5" i="34"/>
  <c r="E5" i="34"/>
  <c r="D5" i="34"/>
  <c r="N65" i="33"/>
  <c r="O65" i="33"/>
  <c r="N66" i="33"/>
  <c r="O66" i="33"/>
  <c r="N67" i="33"/>
  <c r="O67" i="33"/>
  <c r="N50" i="33"/>
  <c r="O50" i="33"/>
  <c r="N37" i="33"/>
  <c r="O37" i="33"/>
  <c r="N38" i="33"/>
  <c r="O38" i="33" s="1"/>
  <c r="N39" i="33"/>
  <c r="O39" i="33"/>
  <c r="N40" i="33"/>
  <c r="O40" i="33"/>
  <c r="N41" i="33"/>
  <c r="O41" i="33" s="1"/>
  <c r="N42" i="33"/>
  <c r="O42" i="33"/>
  <c r="N43" i="33"/>
  <c r="O43" i="33"/>
  <c r="N44" i="33"/>
  <c r="O44" i="33" s="1"/>
  <c r="N45" i="33"/>
  <c r="O45" i="33" s="1"/>
  <c r="N46" i="33"/>
  <c r="O46" i="33"/>
  <c r="N47" i="33"/>
  <c r="O47" i="33" s="1"/>
  <c r="N48" i="33"/>
  <c r="O48" i="33"/>
  <c r="N49" i="33"/>
  <c r="O49" i="33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/>
  <c r="N35" i="33"/>
  <c r="O35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E22" i="33"/>
  <c r="F22" i="33"/>
  <c r="G22" i="33"/>
  <c r="H22" i="33"/>
  <c r="I22" i="33"/>
  <c r="J22" i="33"/>
  <c r="K22" i="33"/>
  <c r="L22" i="33"/>
  <c r="M22" i="33"/>
  <c r="D22" i="33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H68" i="33" s="1"/>
  <c r="I5" i="33"/>
  <c r="J5" i="33"/>
  <c r="J68" i="33" s="1"/>
  <c r="K5" i="33"/>
  <c r="L5" i="33"/>
  <c r="M5" i="33"/>
  <c r="D5" i="33"/>
  <c r="E63" i="33"/>
  <c r="F63" i="33"/>
  <c r="G63" i="33"/>
  <c r="H63" i="33"/>
  <c r="I63" i="33"/>
  <c r="J63" i="33"/>
  <c r="K63" i="33"/>
  <c r="L63" i="33"/>
  <c r="M63" i="33"/>
  <c r="D63" i="33"/>
  <c r="N63" i="33" s="1"/>
  <c r="O63" i="33" s="1"/>
  <c r="N64" i="33"/>
  <c r="O64" i="33" s="1"/>
  <c r="N58" i="33"/>
  <c r="O58" i="33"/>
  <c r="N59" i="33"/>
  <c r="O59" i="33" s="1"/>
  <c r="N60" i="33"/>
  <c r="O60" i="33" s="1"/>
  <c r="N61" i="33"/>
  <c r="O61" i="33"/>
  <c r="N62" i="33"/>
  <c r="O62" i="33" s="1"/>
  <c r="N57" i="33"/>
  <c r="O57" i="33" s="1"/>
  <c r="E56" i="33"/>
  <c r="F56" i="33"/>
  <c r="G56" i="33"/>
  <c r="H56" i="33"/>
  <c r="I56" i="33"/>
  <c r="J56" i="33"/>
  <c r="K56" i="33"/>
  <c r="L56" i="33"/>
  <c r="L68" i="33" s="1"/>
  <c r="M56" i="33"/>
  <c r="D56" i="33"/>
  <c r="E52" i="33"/>
  <c r="F52" i="33"/>
  <c r="F68" i="33" s="1"/>
  <c r="G52" i="33"/>
  <c r="H52" i="33"/>
  <c r="I52" i="33"/>
  <c r="J52" i="33"/>
  <c r="K52" i="33"/>
  <c r="L52" i="33"/>
  <c r="M52" i="33"/>
  <c r="D52" i="33"/>
  <c r="N54" i="33"/>
  <c r="O54" i="33"/>
  <c r="N55" i="33"/>
  <c r="O55" i="33" s="1"/>
  <c r="N53" i="33"/>
  <c r="O53" i="33"/>
  <c r="N51" i="33"/>
  <c r="O51" i="33"/>
  <c r="N16" i="33"/>
  <c r="O16" i="33"/>
  <c r="N17" i="33"/>
  <c r="O17" i="33" s="1"/>
  <c r="N18" i="33"/>
  <c r="O18" i="33"/>
  <c r="N19" i="33"/>
  <c r="O19" i="33"/>
  <c r="N20" i="33"/>
  <c r="O20" i="33" s="1"/>
  <c r="N21" i="33"/>
  <c r="O21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/>
  <c r="N13" i="33"/>
  <c r="O13" i="33"/>
  <c r="N6" i="33"/>
  <c r="O6" i="33" s="1"/>
  <c r="N15" i="33"/>
  <c r="O15" i="33"/>
  <c r="F68" i="34"/>
  <c r="K66" i="35"/>
  <c r="F66" i="35"/>
  <c r="N53" i="38"/>
  <c r="O53" i="38" s="1"/>
  <c r="N5" i="37"/>
  <c r="O5" i="37" s="1"/>
  <c r="G71" i="37"/>
  <c r="N14" i="34"/>
  <c r="O14" i="34"/>
  <c r="N50" i="42"/>
  <c r="O50" i="42" s="1"/>
  <c r="K66" i="42"/>
  <c r="M66" i="42"/>
  <c r="N66" i="43"/>
  <c r="O66" i="43"/>
  <c r="I69" i="43"/>
  <c r="D69" i="43"/>
  <c r="K68" i="45"/>
  <c r="M68" i="45"/>
  <c r="I68" i="47"/>
  <c r="G68" i="47"/>
  <c r="O65" i="49" l="1"/>
  <c r="P65" i="49" s="1"/>
  <c r="D65" i="38"/>
  <c r="N22" i="39"/>
  <c r="O22" i="39" s="1"/>
  <c r="N14" i="39"/>
  <c r="O14" i="39" s="1"/>
  <c r="N63" i="36"/>
  <c r="O63" i="36" s="1"/>
  <c r="N64" i="34"/>
  <c r="O64" i="34" s="1"/>
  <c r="F65" i="38"/>
  <c r="I67" i="40"/>
  <c r="F69" i="43"/>
  <c r="N14" i="45"/>
  <c r="O14" i="45" s="1"/>
  <c r="J68" i="47"/>
  <c r="G68" i="34"/>
  <c r="N51" i="36"/>
  <c r="O51" i="36" s="1"/>
  <c r="L63" i="39"/>
  <c r="G63" i="39"/>
  <c r="N37" i="40"/>
  <c r="O37" i="40" s="1"/>
  <c r="L68" i="45"/>
  <c r="N55" i="35"/>
  <c r="O55" i="35" s="1"/>
  <c r="N24" i="43"/>
  <c r="O24" i="43" s="1"/>
  <c r="I63" i="39"/>
  <c r="N51" i="39"/>
  <c r="O51" i="39" s="1"/>
  <c r="F68" i="36"/>
  <c r="J63" i="39"/>
  <c r="F66" i="41"/>
  <c r="N55" i="36"/>
  <c r="O55" i="36" s="1"/>
  <c r="M63" i="39"/>
  <c r="D68" i="47"/>
  <c r="I68" i="34"/>
  <c r="G68" i="36"/>
  <c r="D71" i="37"/>
  <c r="M65" i="38"/>
  <c r="N38" i="44"/>
  <c r="O38" i="44" s="1"/>
  <c r="J68" i="34"/>
  <c r="N37" i="34"/>
  <c r="O37" i="34" s="1"/>
  <c r="M66" i="35"/>
  <c r="N5" i="40"/>
  <c r="O5" i="40" s="1"/>
  <c r="J69" i="43"/>
  <c r="L68" i="34"/>
  <c r="F71" i="37"/>
  <c r="E68" i="47"/>
  <c r="D66" i="35"/>
  <c r="N66" i="35" s="1"/>
  <c r="O66" i="35" s="1"/>
  <c r="M68" i="34"/>
  <c r="I68" i="36"/>
  <c r="N23" i="41"/>
  <c r="O23" i="41" s="1"/>
  <c r="O49" i="47"/>
  <c r="P49" i="47" s="1"/>
  <c r="E66" i="35"/>
  <c r="D68" i="34"/>
  <c r="D68" i="33"/>
  <c r="L68" i="36"/>
  <c r="H71" i="37"/>
  <c r="N24" i="42"/>
  <c r="O24" i="42" s="1"/>
  <c r="N58" i="43"/>
  <c r="O58" i="43" s="1"/>
  <c r="N5" i="38"/>
  <c r="O5" i="38" s="1"/>
  <c r="N34" i="39"/>
  <c r="O34" i="39" s="1"/>
  <c r="N56" i="45"/>
  <c r="O56" i="45" s="1"/>
  <c r="N14" i="43"/>
  <c r="O14" i="43" s="1"/>
  <c r="N18" i="37"/>
  <c r="O18" i="37" s="1"/>
  <c r="N51" i="37"/>
  <c r="O51" i="37" s="1"/>
  <c r="N14" i="40"/>
  <c r="O14" i="40" s="1"/>
  <c r="L66" i="42"/>
  <c r="F69" i="44"/>
  <c r="M68" i="33"/>
  <c r="E68" i="33"/>
  <c r="N52" i="34"/>
  <c r="O52" i="34" s="1"/>
  <c r="N55" i="37"/>
  <c r="O55" i="37" s="1"/>
  <c r="J65" i="38"/>
  <c r="N64" i="40"/>
  <c r="O64" i="40" s="1"/>
  <c r="K68" i="34"/>
  <c r="N5" i="43"/>
  <c r="O5" i="43" s="1"/>
  <c r="N5" i="33"/>
  <c r="O5" i="33" s="1"/>
  <c r="K71" i="37"/>
  <c r="K67" i="40"/>
  <c r="N5" i="41"/>
  <c r="O5" i="41" s="1"/>
  <c r="H69" i="44"/>
  <c r="O64" i="48"/>
  <c r="P64" i="48" s="1"/>
  <c r="J66" i="41"/>
  <c r="N66" i="41" s="1"/>
  <c r="O66" i="41" s="1"/>
  <c r="H69" i="43"/>
  <c r="N62" i="41"/>
  <c r="O62" i="41" s="1"/>
  <c r="L67" i="40"/>
  <c r="M68" i="36"/>
  <c r="N57" i="44"/>
  <c r="O57" i="44" s="1"/>
  <c r="N5" i="42"/>
  <c r="O5" i="42" s="1"/>
  <c r="N56" i="33"/>
  <c r="O56" i="33" s="1"/>
  <c r="J68" i="36"/>
  <c r="J71" i="37"/>
  <c r="N49" i="38"/>
  <c r="O49" i="38" s="1"/>
  <c r="L71" i="37"/>
  <c r="F68" i="45"/>
  <c r="D66" i="42"/>
  <c r="E63" i="39"/>
  <c r="N37" i="36"/>
  <c r="O37" i="36" s="1"/>
  <c r="E67" i="40"/>
  <c r="K68" i="33"/>
  <c r="N14" i="44"/>
  <c r="O14" i="44" s="1"/>
  <c r="N5" i="36"/>
  <c r="O5" i="36" s="1"/>
  <c r="H65" i="38"/>
  <c r="L69" i="43"/>
  <c r="N37" i="35"/>
  <c r="O37" i="35" s="1"/>
  <c r="F63" i="39"/>
  <c r="N52" i="33"/>
  <c r="O52" i="33" s="1"/>
  <c r="I68" i="33"/>
  <c r="N56" i="34"/>
  <c r="O56" i="34" s="1"/>
  <c r="N63" i="35"/>
  <c r="O63" i="35" s="1"/>
  <c r="N38" i="43"/>
  <c r="O38" i="43" s="1"/>
  <c r="D68" i="45"/>
  <c r="D69" i="44"/>
  <c r="E71" i="37"/>
  <c r="N14" i="35"/>
  <c r="O14" i="35" s="1"/>
  <c r="E68" i="36"/>
  <c r="N68" i="36" s="1"/>
  <c r="O68" i="36" s="1"/>
  <c r="N5" i="39"/>
  <c r="O5" i="39" s="1"/>
  <c r="L68" i="47"/>
  <c r="G68" i="33"/>
  <c r="L65" i="38"/>
  <c r="N65" i="38" s="1"/>
  <c r="O65" i="38" s="1"/>
  <c r="N36" i="38"/>
  <c r="O36" i="38" s="1"/>
  <c r="N22" i="33"/>
  <c r="O22" i="33" s="1"/>
  <c r="E68" i="34"/>
  <c r="N14" i="33"/>
  <c r="O14" i="33" s="1"/>
  <c r="N59" i="39"/>
  <c r="O59" i="39" s="1"/>
  <c r="N5" i="34"/>
  <c r="O5" i="34" s="1"/>
  <c r="N69" i="43" l="1"/>
  <c r="O69" i="43" s="1"/>
  <c r="N68" i="34"/>
  <c r="O68" i="34" s="1"/>
  <c r="N63" i="39"/>
  <c r="O63" i="39" s="1"/>
  <c r="N69" i="44"/>
  <c r="O69" i="44" s="1"/>
  <c r="N66" i="42"/>
  <c r="O66" i="42" s="1"/>
  <c r="O68" i="47"/>
  <c r="P68" i="47" s="1"/>
  <c r="N68" i="45"/>
  <c r="O68" i="45" s="1"/>
  <c r="N68" i="33"/>
  <c r="O68" i="33" s="1"/>
  <c r="N71" i="37"/>
  <c r="O71" i="37" s="1"/>
  <c r="N67" i="40"/>
  <c r="O67" i="40" s="1"/>
</calcChain>
</file>

<file path=xl/sharedStrings.xml><?xml version="1.0" encoding="utf-8"?>
<sst xmlns="http://schemas.openxmlformats.org/spreadsheetml/2006/main" count="1330" uniqueCount="173">
  <si>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</si>
  <si>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</si>
  <si>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</si>
  <si>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</si>
  <si>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</si>
  <si>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</si>
  <si>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</si>
  <si>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</si>
  <si>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</si>
  <si>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</si>
  <si>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</si>
  <si>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</si>
  <si>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</si>
  <si>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</si>
  <si>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</si>
  <si>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</si>
  <si>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</si>
  <si>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</si>
  <si>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</si>
  <si>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</si>
  <si>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</si>
  <si>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</si>
  <si>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Residential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</si>
  <si>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</si>
  <si>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</si>
  <si>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</si>
  <si>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</si>
  <si>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</si>
  <si>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</si>
  <si>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</si>
  <si>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Federal Grant - Physical Environment - Other Physical Environment</t>
  </si>
  <si>
    <t>Federal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</si>
  <si>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</si>
  <si>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</si>
  <si>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</si>
  <si>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</si>
  <si>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</si>
  <si>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</si>
  <si>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</si>
  <si>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</si>
  <si>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</si>
  <si>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</si>
  <si>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</si>
  <si>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</si>
  <si>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</si>
  <si>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</si>
  <si>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</si>
  <si>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</si>
  <si>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</si>
  <si>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</si>
  <si>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Water Utility</t>
  </si>
  <si>
    <t>Physical Environment - Garbage / Solid Waste</t>
  </si>
  <si>
    <t>Physical Environment - Other Physical Environment Charges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</si>
  <si>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</si>
  <si>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</si>
  <si>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</si>
  <si>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</si>
  <si>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</si>
  <si>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</si>
  <si>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</si>
  <si>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</si>
  <si>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</si>
  <si>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</si>
  <si>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</si>
  <si>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</si>
  <si>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</si>
  <si>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</si>
  <si>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</si>
  <si>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</si>
  <si>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</si>
  <si>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</si>
  <si>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</si>
  <si>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Proceeds from Refunding Bonds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</si>
  <si>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</si>
  <si>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</si>
  <si>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</si>
  <si>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</si>
  <si>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</si>
  <si>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</si>
  <si>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</si>
  <si>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</si>
  <si>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</si>
  <si>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Jupiter Revenues Reported by Account Code and Fund Type</t>
  </si>
  <si>
    <t>Local Fiscal Year Ended September 30, 2010</t>
  </si>
  <si>
    <t>Federal Grant - General Government</t>
  </si>
  <si>
    <t>Federal Grant - Human Services - Public Assistance</t>
  </si>
  <si>
    <t>Grants from Other Local Units - Culture / Recreation</t>
  </si>
  <si>
    <t>Disposition of Fixed Assets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</si>
  <si>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</si>
  <si>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</si>
  <si>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</si>
  <si>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Capital Improvement</t>
  </si>
  <si>
    <t>Federal Grant - Physical Environment - Water Supply System</t>
  </si>
  <si>
    <t>Grants from Other Local Units - Transportation</t>
  </si>
  <si>
    <t>2011 Municipal Population:</t>
  </si>
  <si>
    <t>Local Fiscal Year Ended September 30, 2012</t>
  </si>
  <si>
    <t>State Grant - Transportation - Other Transportation</t>
  </si>
  <si>
    <t>Proprietary Non-Operating Sources - Capital Contributions from Federal Government</t>
  </si>
  <si>
    <t>Proprietary Non-Operating Sources - Capital Contributions from Other Public Source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</si>
  <si>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</si>
  <si>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</si>
  <si>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</si>
  <si>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</si>
  <si>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Water Supply System</t>
  </si>
  <si>
    <t>State Grant - Culture / Recreation</t>
  </si>
  <si>
    <t>Grants from Other Local Units - Physical Environment</t>
  </si>
  <si>
    <t>Impact Fees - Public Safety</t>
  </si>
  <si>
    <t>Impact Fees - Transportation</t>
  </si>
  <si>
    <t>Impact Fees - Culture / Recreation</t>
  </si>
  <si>
    <t>Proceeds - Installment Purchases and Capital Lease Proceeds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</si>
  <si>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</si>
  <si>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</si>
  <si>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</si>
  <si>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</si>
  <si>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</si>
  <si>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</si>
  <si>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</si>
  <si>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</si>
  <si>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Economic Environment</t>
  </si>
  <si>
    <t>General Government - Administrative Service Fees</t>
  </si>
  <si>
    <t>General Government - Other General Government Charges and Fees</t>
  </si>
  <si>
    <t>Transportation - Other Transportation Charges</t>
  </si>
  <si>
    <t>Sales - Disposition of Fixed Assets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</si>
  <si>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</si>
  <si>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</si>
  <si>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</si>
  <si>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2014</t>
  </si>
  <si>
    <t>2014 Municipal Population:</t>
  </si>
  <si>
    <t>Local Fiscal Year Ended September 30, 2015</t>
  </si>
  <si>
    <t>Impact Fees - Commercial - Public Safety</t>
  </si>
  <si>
    <t>Impact Fees - Commercial - Transportation</t>
  </si>
  <si>
    <t>Impact Fees - Commercial - Culture / Recreation</t>
  </si>
  <si>
    <t>State Shared Revenues - Physical Environment - Other Physical Environment</t>
  </si>
  <si>
    <t>Interest and Other Earnings - Gain (Loss) on Sale of Investments</t>
  </si>
  <si>
    <t>2015 Municipal Population:</t>
  </si>
  <si>
    <t>Local Fiscal Year Ended September 30, 2016</t>
  </si>
  <si>
    <t>Court-Ordered Judgments and Fines - As Decided by Traffic Court</t>
  </si>
  <si>
    <t>2016 Municipal Population:</t>
  </si>
  <si>
    <t>Local Fiscal Year Ended September 30, 2017</t>
  </si>
  <si>
    <t>2017 Municipal Population:</t>
  </si>
  <si>
    <t>Local Fiscal Year Ended September 30, 2018</t>
  </si>
  <si>
    <t>State Grant - Economic Environment</t>
  </si>
  <si>
    <t>2018 Municipal Population:</t>
  </si>
  <si>
    <t>Local Fiscal Year Ended September 30, 2019</t>
  </si>
  <si>
    <t>Impact Fees - Residential - Human Services</t>
  </si>
  <si>
    <t>2019 Municipal Population:</t>
  </si>
  <si>
    <t>Local Fiscal Year Ended September 30, 2020</t>
  </si>
  <si>
    <t>Grants from Other Local Units - General Government</t>
  </si>
  <si>
    <t>State Fines and Forfeits</t>
  </si>
  <si>
    <t>2020 Municipal Population:</t>
  </si>
  <si>
    <t>Local Fiscal Year Ended September 30, 2021</t>
  </si>
  <si>
    <t>Proceeds - Debt Proceeds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</si>
  <si>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</si>
  <si>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</si>
  <si>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</si>
  <si>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</si>
  <si>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</si>
  <si>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</si>
  <si>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</si>
  <si>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</si>
  <si>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</si>
  <si>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</si>
  <si>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</si>
  <si>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</si>
  <si>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</si>
  <si>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</si>
  <si>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</si>
  <si>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Local Fiscal Year Ended September 30, 2022</t>
  </si>
  <si>
    <t>Public Safety - Protective Inspection Fees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</si>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</sst>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7AAE-9F10-4663-B74F-FBBA5E50B7EA}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74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153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75</v>
      </c>
      <c r="F4" s="52" t="s">
        <v>76</v>
      </c>
      <c r="G4" s="52" t="s">
        <v>77</v>
      </c>
      <c r="H4" s="52" t="s">
        <v>6</v>
      </c>
      <c r="I4" s="52" t="s">
        <v>7</v>
      </c>
      <c r="J4" s="53" t="s">
        <v>78</v>
      </c>
      <c r="K4" s="53" t="s">
        <v>8</v>
      </c>
      <c r="L4" s="53" t="s">
        <v>9</v>
      </c>
      <c r="M4" s="53" t="s">
        <v>154</v>
      </c>
      <c r="N4" s="53" t="s">
        <v>10</v>
      </c>
      <c r="O4" s="53" t="s">
        <v>155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156</v>
      </c>
      <c r="B5" s="57"/>
      <c r="C5" s="57"/>
      <c r="D5" s="58">
        <f>SUM(D6:D11)</f>
        <v>37618379</v>
      </c>
      <c r="E5" s="58">
        <f>SUM(E6:E11)</f>
        <v>2748541</v>
      </c>
      <c r="F5" s="58">
        <f>SUM(F6:F11)</f>
        <v>2032210</v>
      </c>
      <c r="G5" s="58">
        <f>SUM(G6:G11)</f>
        <v>5002609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47401739</v>
      </c>
      <c r="P5" s="60">
        <f>(O5/P$67)</f>
        <v>772.85864053608987</v>
      </c>
      <c r="Q5" s="61"/>
    </row>
    <row r="6" spans="1:134">
      <c r="A6" s="63"/>
      <c r="B6" s="64">
        <v>311</v>
      </c>
      <c r="C6" s="65" t="s">
        <v>3</v>
      </c>
      <c r="D6" s="66">
        <v>27521864</v>
      </c>
      <c r="E6" s="66">
        <v>2748541</v>
      </c>
      <c r="F6" s="66">
        <v>2032210</v>
      </c>
      <c r="G6" s="66">
        <v>5002609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37305224</v>
      </c>
      <c r="P6" s="67">
        <f>(O6/P$67)</f>
        <v>608.24065348181239</v>
      </c>
      <c r="Q6" s="68"/>
    </row>
    <row r="7" spans="1:134">
      <c r="A7" s="63"/>
      <c r="B7" s="64">
        <v>312.41000000000003</v>
      </c>
      <c r="C7" s="65" t="s">
        <v>157</v>
      </c>
      <c r="D7" s="66">
        <v>1382329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1382329</v>
      </c>
      <c r="P7" s="67">
        <f>(O7/P$67)</f>
        <v>22.538095315735411</v>
      </c>
      <c r="Q7" s="68"/>
    </row>
    <row r="8" spans="1:134">
      <c r="A8" s="63"/>
      <c r="B8" s="64">
        <v>314.10000000000002</v>
      </c>
      <c r="C8" s="65" t="s">
        <v>13</v>
      </c>
      <c r="D8" s="66">
        <v>4468298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4468298</v>
      </c>
      <c r="P8" s="67">
        <f>(O8/P$67)</f>
        <v>72.853080723264796</v>
      </c>
      <c r="Q8" s="68"/>
    </row>
    <row r="9" spans="1:134">
      <c r="A9" s="63"/>
      <c r="B9" s="64">
        <v>314.3</v>
      </c>
      <c r="C9" s="65" t="s">
        <v>14</v>
      </c>
      <c r="D9" s="66">
        <v>1305703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1305703</v>
      </c>
      <c r="P9" s="67">
        <f>(O9/P$67)</f>
        <v>21.288751569302008</v>
      </c>
      <c r="Q9" s="68"/>
    </row>
    <row r="10" spans="1:134">
      <c r="A10" s="63"/>
      <c r="B10" s="64">
        <v>314.8</v>
      </c>
      <c r="C10" s="65" t="s">
        <v>15</v>
      </c>
      <c r="D10" s="66">
        <v>216870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216870</v>
      </c>
      <c r="P10" s="67">
        <f>(O10/P$67)</f>
        <v>3.5359431301257072</v>
      </c>
      <c r="Q10" s="68"/>
    </row>
    <row r="11" spans="1:134">
      <c r="A11" s="63"/>
      <c r="B11" s="64">
        <v>315.10000000000002</v>
      </c>
      <c r="C11" s="65" t="s">
        <v>159</v>
      </c>
      <c r="D11" s="66">
        <v>2723315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2723315</v>
      </c>
      <c r="P11" s="67">
        <f>(O11/P$67)</f>
        <v>44.40211631584954</v>
      </c>
      <c r="Q11" s="68"/>
    </row>
    <row r="12" spans="1:134" ht="15.75">
      <c r="A12" s="69" t="s">
        <v>18</v>
      </c>
      <c r="B12" s="70"/>
      <c r="C12" s="71"/>
      <c r="D12" s="72">
        <f>SUM(D13:D20)</f>
        <v>6385936</v>
      </c>
      <c r="E12" s="72">
        <f>SUM(E13:E20)</f>
        <v>25931</v>
      </c>
      <c r="F12" s="72">
        <f>SUM(F13:F20)</f>
        <v>0</v>
      </c>
      <c r="G12" s="72">
        <f>SUM(G13:G20)</f>
        <v>0</v>
      </c>
      <c r="H12" s="72">
        <f>SUM(H13:H20)</f>
        <v>0</v>
      </c>
      <c r="I12" s="72">
        <f>SUM(I13:I20)</f>
        <v>5226536</v>
      </c>
      <c r="J12" s="72">
        <f>SUM(J13:J20)</f>
        <v>0</v>
      </c>
      <c r="K12" s="72">
        <f>SUM(K13:K20)</f>
        <v>0</v>
      </c>
      <c r="L12" s="72">
        <f>SUM(L13:L20)</f>
        <v>0</v>
      </c>
      <c r="M12" s="72">
        <f>SUM(M13:M20)</f>
        <v>0</v>
      </c>
      <c r="N12" s="72">
        <f>SUM(N13:N20)</f>
        <v>0</v>
      </c>
      <c r="O12" s="73">
        <f>SUM(D12:N12)</f>
        <v>11638403</v>
      </c>
      <c r="P12" s="74">
        <f>(O12/P$67)</f>
        <v>189.75760194348882</v>
      </c>
      <c r="Q12" s="75"/>
    </row>
    <row r="13" spans="1:134">
      <c r="A13" s="63"/>
      <c r="B13" s="64">
        <v>322</v>
      </c>
      <c r="C13" s="65" t="s">
        <v>160</v>
      </c>
      <c r="D13" s="66">
        <v>94105</v>
      </c>
      <c r="E13" s="66">
        <v>0</v>
      </c>
      <c r="F13" s="66">
        <v>0</v>
      </c>
      <c r="G13" s="66">
        <v>0</v>
      </c>
      <c r="H13" s="66">
        <v>0</v>
      </c>
      <c r="I13" s="66">
        <v>5226536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5320641</v>
      </c>
      <c r="P13" s="67">
        <f>(O13/P$67)</f>
        <v>86.750052989418421</v>
      </c>
      <c r="Q13" s="68"/>
    </row>
    <row r="14" spans="1:134">
      <c r="A14" s="63"/>
      <c r="B14" s="64">
        <v>323.10000000000002</v>
      </c>
      <c r="C14" s="65" t="s">
        <v>19</v>
      </c>
      <c r="D14" s="66">
        <v>5971127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1">SUM(D14:N14)</f>
        <v>5971127</v>
      </c>
      <c r="P14" s="67">
        <f>(O14/P$67)</f>
        <v>97.355860629677338</v>
      </c>
      <c r="Q14" s="68"/>
    </row>
    <row r="15" spans="1:134">
      <c r="A15" s="63"/>
      <c r="B15" s="64">
        <v>323.7</v>
      </c>
      <c r="C15" s="65" t="s">
        <v>20</v>
      </c>
      <c r="D15" s="66">
        <v>320704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320704</v>
      </c>
      <c r="P15" s="67">
        <f>(O15/P$67)</f>
        <v>5.2288979831412128</v>
      </c>
      <c r="Q15" s="68"/>
    </row>
    <row r="16" spans="1:134">
      <c r="A16" s="63"/>
      <c r="B16" s="64">
        <v>324.11</v>
      </c>
      <c r="C16" s="65" t="s">
        <v>21</v>
      </c>
      <c r="D16" s="66">
        <v>0</v>
      </c>
      <c r="E16" s="66">
        <v>601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601</v>
      </c>
      <c r="P16" s="67">
        <f>(O16/P$67)</f>
        <v>9.7989662987298838E-3</v>
      </c>
      <c r="Q16" s="68"/>
    </row>
    <row r="17" spans="1:17">
      <c r="A17" s="63"/>
      <c r="B17" s="64">
        <v>324.12</v>
      </c>
      <c r="C17" s="65" t="s">
        <v>129</v>
      </c>
      <c r="D17" s="66">
        <v>0</v>
      </c>
      <c r="E17" s="66">
        <v>821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821</v>
      </c>
      <c r="P17" s="67">
        <f>(O17/P$67)</f>
        <v>1.3385942314903886E-2</v>
      </c>
      <c r="Q17" s="68"/>
    </row>
    <row r="18" spans="1:17">
      <c r="A18" s="63"/>
      <c r="B18" s="64">
        <v>324.31</v>
      </c>
      <c r="C18" s="65" t="s">
        <v>22</v>
      </c>
      <c r="D18" s="66">
        <v>0</v>
      </c>
      <c r="E18" s="66">
        <v>4846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4846</v>
      </c>
      <c r="P18" s="67">
        <f>(O18/P$67)</f>
        <v>7.9011298974450944E-2</v>
      </c>
      <c r="Q18" s="68"/>
    </row>
    <row r="19" spans="1:17">
      <c r="A19" s="63"/>
      <c r="B19" s="64">
        <v>324.32</v>
      </c>
      <c r="C19" s="65" t="s">
        <v>130</v>
      </c>
      <c r="D19" s="66">
        <v>0</v>
      </c>
      <c r="E19" s="66">
        <v>9761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9761</v>
      </c>
      <c r="P19" s="67">
        <f>(O19/P$67)</f>
        <v>0.15914760406306555</v>
      </c>
      <c r="Q19" s="68"/>
    </row>
    <row r="20" spans="1:17">
      <c r="A20" s="63"/>
      <c r="B20" s="64">
        <v>324.61</v>
      </c>
      <c r="C20" s="65" t="s">
        <v>23</v>
      </c>
      <c r="D20" s="66">
        <v>0</v>
      </c>
      <c r="E20" s="66">
        <v>9902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9902</v>
      </c>
      <c r="P20" s="67">
        <f>(O20/P$67)</f>
        <v>0.16144652960070435</v>
      </c>
      <c r="Q20" s="68"/>
    </row>
    <row r="21" spans="1:17" ht="15.75">
      <c r="A21" s="69" t="s">
        <v>162</v>
      </c>
      <c r="B21" s="70"/>
      <c r="C21" s="71"/>
      <c r="D21" s="72">
        <f>SUM(D22:D33)</f>
        <v>10542329</v>
      </c>
      <c r="E21" s="72">
        <f>SUM(E22:E33)</f>
        <v>8080054</v>
      </c>
      <c r="F21" s="72">
        <f>SUM(F22:F33)</f>
        <v>0</v>
      </c>
      <c r="G21" s="72">
        <f>SUM(G22:G33)</f>
        <v>699829</v>
      </c>
      <c r="H21" s="72">
        <f>SUM(H22:H33)</f>
        <v>0</v>
      </c>
      <c r="I21" s="72">
        <f>SUM(I22:I33)</f>
        <v>268635</v>
      </c>
      <c r="J21" s="72">
        <f>SUM(J22:J33)</f>
        <v>0</v>
      </c>
      <c r="K21" s="72">
        <f>SUM(K22:K33)</f>
        <v>0</v>
      </c>
      <c r="L21" s="72">
        <f>SUM(L22:L33)</f>
        <v>0</v>
      </c>
      <c r="M21" s="72">
        <f>SUM(M22:M33)</f>
        <v>0</v>
      </c>
      <c r="N21" s="72">
        <f>SUM(N22:N33)</f>
        <v>0</v>
      </c>
      <c r="O21" s="73">
        <f>SUM(D21:N21)</f>
        <v>19590847</v>
      </c>
      <c r="P21" s="74">
        <f>(O21/P$67)</f>
        <v>319.41771966151993</v>
      </c>
      <c r="Q21" s="75"/>
    </row>
    <row r="22" spans="1:17">
      <c r="A22" s="63"/>
      <c r="B22" s="64">
        <v>331.1</v>
      </c>
      <c r="C22" s="65" t="s">
        <v>84</v>
      </c>
      <c r="D22" s="66">
        <v>0</v>
      </c>
      <c r="E22" s="66">
        <v>2093333</v>
      </c>
      <c r="F22" s="66">
        <v>0</v>
      </c>
      <c r="G22" s="66">
        <v>584291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2677624</v>
      </c>
      <c r="P22" s="67">
        <f>(O22/P$67)</f>
        <v>43.657150310599512</v>
      </c>
      <c r="Q22" s="68"/>
    </row>
    <row r="23" spans="1:17">
      <c r="A23" s="63"/>
      <c r="B23" s="64">
        <v>331.2</v>
      </c>
      <c r="C23" s="65" t="s">
        <v>25</v>
      </c>
      <c r="D23" s="66">
        <v>19413</v>
      </c>
      <c r="E23" s="66">
        <v>7348</v>
      </c>
      <c r="F23" s="66">
        <v>0</v>
      </c>
      <c r="G23" s="66">
        <v>0</v>
      </c>
      <c r="H23" s="66">
        <v>0</v>
      </c>
      <c r="I23" s="66">
        <v>20466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47227</v>
      </c>
      <c r="P23" s="67">
        <f>(O23/P$67)</f>
        <v>0.77000961961749792</v>
      </c>
      <c r="Q23" s="68"/>
    </row>
    <row r="24" spans="1:17">
      <c r="A24" s="63"/>
      <c r="B24" s="64">
        <v>331.31</v>
      </c>
      <c r="C24" s="65" t="s">
        <v>92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243264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9" si="2">SUM(D24:N24)</f>
        <v>243264</v>
      </c>
      <c r="P24" s="67">
        <f>(O24/P$67)</f>
        <v>3.9662824254479645</v>
      </c>
      <c r="Q24" s="68"/>
    </row>
    <row r="25" spans="1:17">
      <c r="A25" s="63"/>
      <c r="B25" s="64">
        <v>331.5</v>
      </c>
      <c r="C25" s="65" t="s">
        <v>27</v>
      </c>
      <c r="D25" s="66">
        <v>177630</v>
      </c>
      <c r="E25" s="66">
        <v>0</v>
      </c>
      <c r="F25" s="66">
        <v>0</v>
      </c>
      <c r="G25" s="66">
        <v>0</v>
      </c>
      <c r="H25" s="66">
        <v>0</v>
      </c>
      <c r="I25" s="66">
        <v>4905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182535</v>
      </c>
      <c r="P25" s="67">
        <f>(O25/P$67)</f>
        <v>2.9761303050560057</v>
      </c>
      <c r="Q25" s="68"/>
    </row>
    <row r="26" spans="1:17">
      <c r="A26" s="63"/>
      <c r="B26" s="64">
        <v>335.125</v>
      </c>
      <c r="C26" s="65" t="s">
        <v>163</v>
      </c>
      <c r="D26" s="66">
        <v>2785866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2785866</v>
      </c>
      <c r="P26" s="67">
        <f>(O26/P$67)</f>
        <v>45.421975119429995</v>
      </c>
      <c r="Q26" s="68"/>
    </row>
    <row r="27" spans="1:17">
      <c r="A27" s="63"/>
      <c r="B27" s="64">
        <v>335.14</v>
      </c>
      <c r="C27" s="65" t="s">
        <v>115</v>
      </c>
      <c r="D27" s="66">
        <v>1313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1313</v>
      </c>
      <c r="P27" s="67">
        <f>(O27/P$67)</f>
        <v>2.1407725041983922E-2</v>
      </c>
      <c r="Q27" s="68"/>
    </row>
    <row r="28" spans="1:17">
      <c r="A28" s="63"/>
      <c r="B28" s="64">
        <v>335.15</v>
      </c>
      <c r="C28" s="65" t="s">
        <v>116</v>
      </c>
      <c r="D28" s="66">
        <v>64484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64484</v>
      </c>
      <c r="P28" s="67">
        <f>(O28/P$67)</f>
        <v>1.0513752792134741</v>
      </c>
      <c r="Q28" s="68"/>
    </row>
    <row r="29" spans="1:17">
      <c r="A29" s="63"/>
      <c r="B29" s="64">
        <v>335.18</v>
      </c>
      <c r="C29" s="65" t="s">
        <v>164</v>
      </c>
      <c r="D29" s="66">
        <v>6326860</v>
      </c>
      <c r="E29" s="66">
        <v>5979373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12306233</v>
      </c>
      <c r="P29" s="67">
        <f>(O29/P$67)</f>
        <v>200.64619372931375</v>
      </c>
      <c r="Q29" s="68"/>
    </row>
    <row r="30" spans="1:17">
      <c r="A30" s="63"/>
      <c r="B30" s="64">
        <v>335.45</v>
      </c>
      <c r="C30" s="65" t="s">
        <v>165</v>
      </c>
      <c r="D30" s="66">
        <v>32551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2" si="3">SUM(D30:N30)</f>
        <v>32551</v>
      </c>
      <c r="P30" s="67">
        <f>(O30/P$67)</f>
        <v>0.53072571046581773</v>
      </c>
      <c r="Q30" s="68"/>
    </row>
    <row r="31" spans="1:17">
      <c r="A31" s="63"/>
      <c r="B31" s="64">
        <v>335.9</v>
      </c>
      <c r="C31" s="65" t="s">
        <v>37</v>
      </c>
      <c r="D31" s="66">
        <v>996558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3"/>
        <v>996558</v>
      </c>
      <c r="P31" s="67">
        <f>(O31/P$67)</f>
        <v>16.248316566937863</v>
      </c>
      <c r="Q31" s="68"/>
    </row>
    <row r="32" spans="1:17">
      <c r="A32" s="63"/>
      <c r="B32" s="64">
        <v>337.4</v>
      </c>
      <c r="C32" s="65" t="s">
        <v>93</v>
      </c>
      <c r="D32" s="66">
        <v>0</v>
      </c>
      <c r="E32" s="66">
        <v>0</v>
      </c>
      <c r="F32" s="66">
        <v>0</v>
      </c>
      <c r="G32" s="66">
        <v>115538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3"/>
        <v>115538</v>
      </c>
      <c r="P32" s="67">
        <f>(O32/P$67)</f>
        <v>1.8837819770759623</v>
      </c>
      <c r="Q32" s="68"/>
    </row>
    <row r="33" spans="1:17">
      <c r="A33" s="63"/>
      <c r="B33" s="64">
        <v>338</v>
      </c>
      <c r="C33" s="65" t="s">
        <v>38</v>
      </c>
      <c r="D33" s="66">
        <v>137654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137654</v>
      </c>
      <c r="P33" s="67">
        <f>(O33/P$67)</f>
        <v>2.2443708933200726</v>
      </c>
      <c r="Q33" s="68"/>
    </row>
    <row r="34" spans="1:17" ht="15.75">
      <c r="A34" s="69" t="s">
        <v>43</v>
      </c>
      <c r="B34" s="70"/>
      <c r="C34" s="71"/>
      <c r="D34" s="72">
        <f>SUM(D35:D46)</f>
        <v>12059717</v>
      </c>
      <c r="E34" s="72">
        <f>SUM(E35:E46)</f>
        <v>101951</v>
      </c>
      <c r="F34" s="72">
        <f>SUM(F35:F46)</f>
        <v>0</v>
      </c>
      <c r="G34" s="72">
        <f>SUM(G35:G46)</f>
        <v>0</v>
      </c>
      <c r="H34" s="72">
        <f>SUM(H35:H46)</f>
        <v>0</v>
      </c>
      <c r="I34" s="72">
        <f>SUM(I35:I46)</f>
        <v>33520920</v>
      </c>
      <c r="J34" s="72">
        <f>SUM(J35:J46)</f>
        <v>0</v>
      </c>
      <c r="K34" s="72">
        <f>SUM(K35:K46)</f>
        <v>0</v>
      </c>
      <c r="L34" s="72">
        <f>SUM(L35:L46)</f>
        <v>0</v>
      </c>
      <c r="M34" s="72">
        <f>SUM(M35:M46)</f>
        <v>0</v>
      </c>
      <c r="N34" s="72">
        <f>SUM(N35:N46)</f>
        <v>0</v>
      </c>
      <c r="O34" s="72">
        <f>SUM(D34:N34)</f>
        <v>45682588</v>
      </c>
      <c r="P34" s="74">
        <f>(O34/P$67)</f>
        <v>744.8288523307192</v>
      </c>
      <c r="Q34" s="75"/>
    </row>
    <row r="35" spans="1:17">
      <c r="A35" s="63"/>
      <c r="B35" s="64">
        <v>341.3</v>
      </c>
      <c r="C35" s="65" t="s">
        <v>119</v>
      </c>
      <c r="D35" s="66">
        <v>12326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ref="O35:O45" si="4">SUM(D35:N35)</f>
        <v>12326</v>
      </c>
      <c r="P35" s="67">
        <f>(O35/P$67)</f>
        <v>0.20096848352436697</v>
      </c>
      <c r="Q35" s="68"/>
    </row>
    <row r="36" spans="1:17">
      <c r="A36" s="63"/>
      <c r="B36" s="64">
        <v>341.9</v>
      </c>
      <c r="C36" s="65" t="s">
        <v>120</v>
      </c>
      <c r="D36" s="66">
        <v>252613</v>
      </c>
      <c r="E36" s="66">
        <v>101951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4"/>
        <v>354564</v>
      </c>
      <c r="P36" s="67">
        <f>(O36/P$67)</f>
        <v>5.7809662009032659</v>
      </c>
      <c r="Q36" s="68"/>
    </row>
    <row r="37" spans="1:17">
      <c r="A37" s="63"/>
      <c r="B37" s="64">
        <v>342.1</v>
      </c>
      <c r="C37" s="65" t="s">
        <v>48</v>
      </c>
      <c r="D37" s="66">
        <v>135272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135272</v>
      </c>
      <c r="P37" s="67">
        <f>(O37/P$67)</f>
        <v>2.2055337257267702</v>
      </c>
      <c r="Q37" s="68"/>
    </row>
    <row r="38" spans="1:17">
      <c r="A38" s="63"/>
      <c r="B38" s="64">
        <v>343.3</v>
      </c>
      <c r="C38" s="65" t="s">
        <v>50</v>
      </c>
      <c r="D38" s="66">
        <v>1249361</v>
      </c>
      <c r="E38" s="66">
        <v>0</v>
      </c>
      <c r="F38" s="66">
        <v>0</v>
      </c>
      <c r="G38" s="66">
        <v>0</v>
      </c>
      <c r="H38" s="66">
        <v>0</v>
      </c>
      <c r="I38" s="66">
        <v>29688300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4"/>
        <v>30937661</v>
      </c>
      <c r="P38" s="67">
        <f>(O38/P$67)</f>
        <v>504.42112728873525</v>
      </c>
      <c r="Q38" s="68"/>
    </row>
    <row r="39" spans="1:17">
      <c r="A39" s="63"/>
      <c r="B39" s="64">
        <v>343.4</v>
      </c>
      <c r="C39" s="65" t="s">
        <v>51</v>
      </c>
      <c r="D39" s="66">
        <v>6101769</v>
      </c>
      <c r="E39" s="66">
        <v>0</v>
      </c>
      <c r="F39" s="66">
        <v>0</v>
      </c>
      <c r="G39" s="66">
        <v>0</v>
      </c>
      <c r="H39" s="66">
        <v>0</v>
      </c>
      <c r="I39" s="66">
        <v>84568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4"/>
        <v>6186337</v>
      </c>
      <c r="P39" s="67">
        <f>(O39/P$67)</f>
        <v>100.86473839531736</v>
      </c>
      <c r="Q39" s="68"/>
    </row>
    <row r="40" spans="1:17">
      <c r="A40" s="63"/>
      <c r="B40" s="64">
        <v>343.9</v>
      </c>
      <c r="C40" s="65" t="s">
        <v>52</v>
      </c>
      <c r="D40" s="66">
        <v>0</v>
      </c>
      <c r="E40" s="66">
        <v>0</v>
      </c>
      <c r="F40" s="66">
        <v>0</v>
      </c>
      <c r="G40" s="66">
        <v>0</v>
      </c>
      <c r="H40" s="66">
        <v>0</v>
      </c>
      <c r="I40" s="66">
        <v>3723662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3723662</v>
      </c>
      <c r="P40" s="67">
        <f>(O40/P$67)</f>
        <v>60.712210392447787</v>
      </c>
      <c r="Q40" s="68"/>
    </row>
    <row r="41" spans="1:17">
      <c r="A41" s="63"/>
      <c r="B41" s="64">
        <v>344.9</v>
      </c>
      <c r="C41" s="65" t="s">
        <v>121</v>
      </c>
      <c r="D41" s="66">
        <v>140308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140308</v>
      </c>
      <c r="P41" s="67">
        <f>(O41/P$67)</f>
        <v>2.2876428676242804</v>
      </c>
      <c r="Q41" s="68"/>
    </row>
    <row r="42" spans="1:17">
      <c r="A42" s="63"/>
      <c r="B42" s="64">
        <v>347.2</v>
      </c>
      <c r="C42" s="65" t="s">
        <v>55</v>
      </c>
      <c r="D42" s="66">
        <v>766429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766429</v>
      </c>
      <c r="P42" s="67">
        <f>(O42/P$67)</f>
        <v>12.496192914091925</v>
      </c>
      <c r="Q42" s="68"/>
    </row>
    <row r="43" spans="1:17">
      <c r="A43" s="63"/>
      <c r="B43" s="64">
        <v>347.4</v>
      </c>
      <c r="C43" s="65" t="s">
        <v>57</v>
      </c>
      <c r="D43" s="66">
        <v>55733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55733</v>
      </c>
      <c r="P43" s="67">
        <f>(O43/P$67)</f>
        <v>0.90869515595193451</v>
      </c>
      <c r="Q43" s="68"/>
    </row>
    <row r="44" spans="1:17">
      <c r="A44" s="63"/>
      <c r="B44" s="64">
        <v>347.5</v>
      </c>
      <c r="C44" s="65" t="s">
        <v>58</v>
      </c>
      <c r="D44" s="66">
        <v>96291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96291</v>
      </c>
      <c r="P44" s="67">
        <f>(O44/P$67)</f>
        <v>1.5699704889700488</v>
      </c>
      <c r="Q44" s="68"/>
    </row>
    <row r="45" spans="1:17">
      <c r="A45" s="63"/>
      <c r="B45" s="64">
        <v>347.9</v>
      </c>
      <c r="C45" s="65" t="s">
        <v>59</v>
      </c>
      <c r="D45" s="66">
        <v>23474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23474</v>
      </c>
      <c r="P45" s="67">
        <f>(O45/P$67)</f>
        <v>0.38273034092576591</v>
      </c>
      <c r="Q45" s="68"/>
    </row>
    <row r="46" spans="1:17">
      <c r="A46" s="63"/>
      <c r="B46" s="64">
        <v>349</v>
      </c>
      <c r="C46" s="65" t="s">
        <v>166</v>
      </c>
      <c r="D46" s="66">
        <v>3226141</v>
      </c>
      <c r="E46" s="66">
        <v>0</v>
      </c>
      <c r="F46" s="66">
        <v>0</v>
      </c>
      <c r="G46" s="66">
        <v>0</v>
      </c>
      <c r="H46" s="66">
        <v>0</v>
      </c>
      <c r="I46" s="66">
        <v>24390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3250531</v>
      </c>
      <c r="P46" s="67">
        <f>(O46/P$67)</f>
        <v>52.998076076500418</v>
      </c>
      <c r="Q46" s="68"/>
    </row>
    <row r="47" spans="1:17" ht="15.75">
      <c r="A47" s="69" t="s">
        <v>44</v>
      </c>
      <c r="B47" s="70"/>
      <c r="C47" s="71"/>
      <c r="D47" s="72">
        <f>SUM(D48:D52)</f>
        <v>296391</v>
      </c>
      <c r="E47" s="72">
        <f>SUM(E48:E52)</f>
        <v>297</v>
      </c>
      <c r="F47" s="72">
        <f>SUM(F48:F52)</f>
        <v>0</v>
      </c>
      <c r="G47" s="72">
        <f>SUM(G48:G52)</f>
        <v>0</v>
      </c>
      <c r="H47" s="72">
        <f>SUM(H48:H52)</f>
        <v>0</v>
      </c>
      <c r="I47" s="72">
        <f>SUM(I48:I52)</f>
        <v>0</v>
      </c>
      <c r="J47" s="72">
        <f>SUM(J48:J52)</f>
        <v>0</v>
      </c>
      <c r="K47" s="72">
        <f>SUM(K48:K52)</f>
        <v>0</v>
      </c>
      <c r="L47" s="72">
        <f>SUM(L48:L52)</f>
        <v>0</v>
      </c>
      <c r="M47" s="72">
        <f>SUM(M48:M52)</f>
        <v>0</v>
      </c>
      <c r="N47" s="72">
        <f>SUM(N48:N52)</f>
        <v>0</v>
      </c>
      <c r="O47" s="72">
        <f>SUM(D47:N47)</f>
        <v>296688</v>
      </c>
      <c r="P47" s="74">
        <f>(O47/P$67)</f>
        <v>4.8373306376665086</v>
      </c>
      <c r="Q47" s="75"/>
    </row>
    <row r="48" spans="1:17">
      <c r="A48" s="76"/>
      <c r="B48" s="77">
        <v>351.1</v>
      </c>
      <c r="C48" s="78" t="s">
        <v>62</v>
      </c>
      <c r="D48" s="66">
        <v>78755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78755</v>
      </c>
      <c r="P48" s="67">
        <f>(O48/P$67)</f>
        <v>1.2840558916081066</v>
      </c>
      <c r="Q48" s="68"/>
    </row>
    <row r="49" spans="1:17">
      <c r="A49" s="76"/>
      <c r="B49" s="77">
        <v>351.5</v>
      </c>
      <c r="C49" s="78" t="s">
        <v>136</v>
      </c>
      <c r="D49" s="66">
        <v>45017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2" si="5">SUM(D49:N49)</f>
        <v>45017</v>
      </c>
      <c r="P49" s="67">
        <f>(O49/P$67)</f>
        <v>0.73397681509138635</v>
      </c>
      <c r="Q49" s="68"/>
    </row>
    <row r="50" spans="1:17">
      <c r="A50" s="76"/>
      <c r="B50" s="77">
        <v>354</v>
      </c>
      <c r="C50" s="78" t="s">
        <v>63</v>
      </c>
      <c r="D50" s="66">
        <v>65351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5"/>
        <v>65351</v>
      </c>
      <c r="P50" s="67">
        <f>(O50/P$67)</f>
        <v>1.065511225604487</v>
      </c>
      <c r="Q50" s="68"/>
    </row>
    <row r="51" spans="1:17">
      <c r="A51" s="76"/>
      <c r="B51" s="77">
        <v>356</v>
      </c>
      <c r="C51" s="78" t="s">
        <v>148</v>
      </c>
      <c r="D51" s="66">
        <v>1667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1667</v>
      </c>
      <c r="P51" s="67">
        <f>(O51/P$67)</f>
        <v>2.7179495540736634E-2</v>
      </c>
      <c r="Q51" s="68"/>
    </row>
    <row r="52" spans="1:17">
      <c r="A52" s="76"/>
      <c r="B52" s="77">
        <v>359</v>
      </c>
      <c r="C52" s="78" t="s">
        <v>64</v>
      </c>
      <c r="D52" s="66">
        <v>105601</v>
      </c>
      <c r="E52" s="66">
        <v>297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5"/>
        <v>105898</v>
      </c>
      <c r="P52" s="67">
        <f>(O52/P$67)</f>
        <v>1.7266072098217926</v>
      </c>
      <c r="Q52" s="68"/>
    </row>
    <row r="53" spans="1:17" ht="15.75">
      <c r="A53" s="69" t="s">
        <v>4</v>
      </c>
      <c r="B53" s="70"/>
      <c r="C53" s="71"/>
      <c r="D53" s="72">
        <f>SUM(D54:D60)</f>
        <v>3846725</v>
      </c>
      <c r="E53" s="72">
        <f>SUM(E54:E60)</f>
        <v>226386</v>
      </c>
      <c r="F53" s="72">
        <f>SUM(F54:F60)</f>
        <v>0</v>
      </c>
      <c r="G53" s="72">
        <f>SUM(G54:G60)</f>
        <v>1144153</v>
      </c>
      <c r="H53" s="72">
        <f>SUM(H54:H60)</f>
        <v>0</v>
      </c>
      <c r="I53" s="72">
        <f>SUM(I54:I60)</f>
        <v>3127671</v>
      </c>
      <c r="J53" s="72">
        <f>SUM(J54:J60)</f>
        <v>0</v>
      </c>
      <c r="K53" s="72">
        <f>SUM(K54:K60)</f>
        <v>12673786</v>
      </c>
      <c r="L53" s="72">
        <f>SUM(L54:L60)</f>
        <v>0</v>
      </c>
      <c r="M53" s="72">
        <f>SUM(M54:M60)</f>
        <v>0</v>
      </c>
      <c r="N53" s="72">
        <f>SUM(N54:N60)</f>
        <v>0</v>
      </c>
      <c r="O53" s="72">
        <f>SUM(D53:N53)</f>
        <v>21018721</v>
      </c>
      <c r="P53" s="74">
        <f>(O53/P$67)</f>
        <v>342.69840053478549</v>
      </c>
      <c r="Q53" s="75"/>
    </row>
    <row r="54" spans="1:17">
      <c r="A54" s="63"/>
      <c r="B54" s="64">
        <v>361.1</v>
      </c>
      <c r="C54" s="65" t="s">
        <v>65</v>
      </c>
      <c r="D54" s="66">
        <v>3174171</v>
      </c>
      <c r="E54" s="66">
        <v>82533</v>
      </c>
      <c r="F54" s="66">
        <v>0</v>
      </c>
      <c r="G54" s="66">
        <v>847235</v>
      </c>
      <c r="H54" s="66">
        <v>0</v>
      </c>
      <c r="I54" s="66">
        <v>2032409</v>
      </c>
      <c r="J54" s="66">
        <v>0</v>
      </c>
      <c r="K54" s="66">
        <v>2032823</v>
      </c>
      <c r="L54" s="66">
        <v>0</v>
      </c>
      <c r="M54" s="66">
        <v>0</v>
      </c>
      <c r="N54" s="66">
        <v>0</v>
      </c>
      <c r="O54" s="66">
        <f>SUM(D54:N54)</f>
        <v>8169171</v>
      </c>
      <c r="P54" s="67">
        <f>(O54/P$67)</f>
        <v>133.19372931374627</v>
      </c>
      <c r="Q54" s="68"/>
    </row>
    <row r="55" spans="1:17">
      <c r="A55" s="63"/>
      <c r="B55" s="64">
        <v>361.3</v>
      </c>
      <c r="C55" s="65" t="s">
        <v>66</v>
      </c>
      <c r="D55" s="66">
        <v>271208</v>
      </c>
      <c r="E55" s="66">
        <v>0</v>
      </c>
      <c r="F55" s="66">
        <v>0</v>
      </c>
      <c r="G55" s="66">
        <v>0</v>
      </c>
      <c r="H55" s="66">
        <v>0</v>
      </c>
      <c r="I55" s="66">
        <v>603784</v>
      </c>
      <c r="J55" s="66">
        <v>0</v>
      </c>
      <c r="K55" s="66">
        <v>6146588</v>
      </c>
      <c r="L55" s="66">
        <v>0</v>
      </c>
      <c r="M55" s="66">
        <v>0</v>
      </c>
      <c r="N55" s="66">
        <v>0</v>
      </c>
      <c r="O55" s="66">
        <f t="shared" ref="O55:O64" si="6">SUM(D55:N55)</f>
        <v>7021580</v>
      </c>
      <c r="P55" s="67">
        <f>(O55/P$67)</f>
        <v>114.48290479839564</v>
      </c>
      <c r="Q55" s="68"/>
    </row>
    <row r="56" spans="1:17">
      <c r="A56" s="63"/>
      <c r="B56" s="64">
        <v>361.4</v>
      </c>
      <c r="C56" s="65" t="s">
        <v>133</v>
      </c>
      <c r="D56" s="66">
        <v>-172071</v>
      </c>
      <c r="E56" s="66">
        <v>0</v>
      </c>
      <c r="F56" s="66">
        <v>0</v>
      </c>
      <c r="G56" s="66">
        <v>0</v>
      </c>
      <c r="H56" s="66">
        <v>0</v>
      </c>
      <c r="I56" s="66">
        <v>21159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-150912</v>
      </c>
      <c r="P56" s="67">
        <f>(O56/P$67)</f>
        <v>-2.4605351116038676</v>
      </c>
      <c r="Q56" s="68"/>
    </row>
    <row r="57" spans="1:17">
      <c r="A57" s="63"/>
      <c r="B57" s="64">
        <v>364</v>
      </c>
      <c r="C57" s="65" t="s">
        <v>122</v>
      </c>
      <c r="D57" s="66">
        <v>70408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70408</v>
      </c>
      <c r="P57" s="67">
        <f>(O57/P$67)</f>
        <v>1.1479627606671776</v>
      </c>
      <c r="Q57" s="68"/>
    </row>
    <row r="58" spans="1:17">
      <c r="A58" s="63"/>
      <c r="B58" s="64">
        <v>366</v>
      </c>
      <c r="C58" s="65" t="s">
        <v>67</v>
      </c>
      <c r="D58" s="66">
        <v>24100</v>
      </c>
      <c r="E58" s="66">
        <v>0</v>
      </c>
      <c r="F58" s="66">
        <v>0</v>
      </c>
      <c r="G58" s="66">
        <v>190494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214594</v>
      </c>
      <c r="P58" s="67">
        <f>(O58/P$67)</f>
        <v>3.4988342327947435</v>
      </c>
      <c r="Q58" s="68"/>
    </row>
    <row r="59" spans="1:17">
      <c r="A59" s="63"/>
      <c r="B59" s="64">
        <v>368</v>
      </c>
      <c r="C59" s="65" t="s">
        <v>68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4492747</v>
      </c>
      <c r="L59" s="66">
        <v>0</v>
      </c>
      <c r="M59" s="66">
        <v>0</v>
      </c>
      <c r="N59" s="66">
        <v>0</v>
      </c>
      <c r="O59" s="66">
        <f t="shared" si="6"/>
        <v>4492747</v>
      </c>
      <c r="P59" s="67">
        <f>(O59/P$67)</f>
        <v>73.251707889716798</v>
      </c>
      <c r="Q59" s="68"/>
    </row>
    <row r="60" spans="1:17">
      <c r="A60" s="63"/>
      <c r="B60" s="64">
        <v>369.9</v>
      </c>
      <c r="C60" s="65" t="s">
        <v>70</v>
      </c>
      <c r="D60" s="66">
        <v>478909</v>
      </c>
      <c r="E60" s="66">
        <v>143853</v>
      </c>
      <c r="F60" s="66">
        <v>0</v>
      </c>
      <c r="G60" s="66">
        <v>106424</v>
      </c>
      <c r="H60" s="66">
        <v>0</v>
      </c>
      <c r="I60" s="66">
        <v>470319</v>
      </c>
      <c r="J60" s="66">
        <v>0</v>
      </c>
      <c r="K60" s="66">
        <v>1628</v>
      </c>
      <c r="L60" s="66">
        <v>0</v>
      </c>
      <c r="M60" s="66">
        <v>0</v>
      </c>
      <c r="N60" s="66">
        <v>0</v>
      </c>
      <c r="O60" s="66">
        <f t="shared" si="6"/>
        <v>1201133</v>
      </c>
      <c r="P60" s="67">
        <f>(O60/P$67)</f>
        <v>19.583796651068756</v>
      </c>
      <c r="Q60" s="68"/>
    </row>
    <row r="61" spans="1:17" ht="15.75">
      <c r="A61" s="69" t="s">
        <v>45</v>
      </c>
      <c r="B61" s="70"/>
      <c r="C61" s="71"/>
      <c r="D61" s="72">
        <f>SUM(D62:D64)</f>
        <v>3444097</v>
      </c>
      <c r="E61" s="72">
        <f>SUM(E62:E64)</f>
        <v>210310</v>
      </c>
      <c r="F61" s="72">
        <f>SUM(F62:F64)</f>
        <v>0</v>
      </c>
      <c r="G61" s="72">
        <f>SUM(G62:G64)</f>
        <v>5662500</v>
      </c>
      <c r="H61" s="72">
        <f>SUM(H62:H64)</f>
        <v>0</v>
      </c>
      <c r="I61" s="72">
        <f>SUM(I62:I64)</f>
        <v>3843799</v>
      </c>
      <c r="J61" s="72">
        <f>SUM(J62:J64)</f>
        <v>0</v>
      </c>
      <c r="K61" s="72">
        <f>SUM(K62:K64)</f>
        <v>0</v>
      </c>
      <c r="L61" s="72">
        <f>SUM(L62:L64)</f>
        <v>0</v>
      </c>
      <c r="M61" s="72">
        <f>SUM(M62:M64)</f>
        <v>0</v>
      </c>
      <c r="N61" s="72">
        <f>SUM(N62:N64)</f>
        <v>0</v>
      </c>
      <c r="O61" s="72">
        <f t="shared" si="6"/>
        <v>13160706</v>
      </c>
      <c r="P61" s="74">
        <f>(O61/P$67)</f>
        <v>214.5778944450785</v>
      </c>
      <c r="Q61" s="68"/>
    </row>
    <row r="62" spans="1:17">
      <c r="A62" s="63"/>
      <c r="B62" s="64">
        <v>381</v>
      </c>
      <c r="C62" s="65" t="s">
        <v>71</v>
      </c>
      <c r="D62" s="66">
        <v>0</v>
      </c>
      <c r="E62" s="66">
        <v>210310</v>
      </c>
      <c r="F62" s="66">
        <v>0</v>
      </c>
      <c r="G62" s="66">
        <v>5662500</v>
      </c>
      <c r="H62" s="66">
        <v>0</v>
      </c>
      <c r="I62" s="66">
        <v>2519736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8392546</v>
      </c>
      <c r="P62" s="67">
        <f>(O62/P$67)</f>
        <v>136.83573280289568</v>
      </c>
      <c r="Q62" s="68"/>
    </row>
    <row r="63" spans="1:17">
      <c r="A63" s="63"/>
      <c r="B63" s="64">
        <v>383.1</v>
      </c>
      <c r="C63" s="65" t="s">
        <v>171</v>
      </c>
      <c r="D63" s="66">
        <v>3444097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3444097</v>
      </c>
      <c r="P63" s="67">
        <f>(O63/P$67)</f>
        <v>56.154060619894672</v>
      </c>
      <c r="Q63" s="68"/>
    </row>
    <row r="64" spans="1:17" ht="15.75" thickBot="1">
      <c r="A64" s="63"/>
      <c r="B64" s="64">
        <v>389.8</v>
      </c>
      <c r="C64" s="65" t="s">
        <v>73</v>
      </c>
      <c r="D64" s="66">
        <v>0</v>
      </c>
      <c r="E64" s="66">
        <v>0</v>
      </c>
      <c r="F64" s="66">
        <v>0</v>
      </c>
      <c r="G64" s="66">
        <v>0</v>
      </c>
      <c r="H64" s="66">
        <v>0</v>
      </c>
      <c r="I64" s="66">
        <v>1324063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1324063</v>
      </c>
      <c r="P64" s="67">
        <f>(O64/P$67)</f>
        <v>21.588101022288164</v>
      </c>
      <c r="Q64" s="68"/>
    </row>
    <row r="65" spans="1:120" ht="16.5" thickBot="1">
      <c r="A65" s="79" t="s">
        <v>60</v>
      </c>
      <c r="B65" s="80"/>
      <c r="C65" s="81"/>
      <c r="D65" s="82">
        <f>SUM(D5,D12,D21,D34,D47,D53,D61)</f>
        <v>74193574</v>
      </c>
      <c r="E65" s="82">
        <f>SUM(E5,E12,E21,E34,E47,E53,E61)</f>
        <v>11393470</v>
      </c>
      <c r="F65" s="82">
        <f>SUM(F5,F12,F21,F34,F47,F53,F61)</f>
        <v>2032210</v>
      </c>
      <c r="G65" s="82">
        <f>SUM(G5,G12,G21,G34,G47,G53,G61)</f>
        <v>12509091</v>
      </c>
      <c r="H65" s="82">
        <f>SUM(H5,H12,H21,H34,H47,H53,H61)</f>
        <v>0</v>
      </c>
      <c r="I65" s="82">
        <f>SUM(I5,I12,I21,I34,I47,I53,I61)</f>
        <v>45987561</v>
      </c>
      <c r="J65" s="82">
        <f>SUM(J5,J12,J21,J34,J47,J53,J61)</f>
        <v>0</v>
      </c>
      <c r="K65" s="82">
        <f>SUM(K5,K12,K21,K34,K47,K53,K61)</f>
        <v>12673786</v>
      </c>
      <c r="L65" s="82">
        <f>SUM(L5,L12,L21,L34,L47,L53,L61)</f>
        <v>0</v>
      </c>
      <c r="M65" s="82">
        <f>SUM(M5,M12,M21,M34,M47,M53,M61)</f>
        <v>0</v>
      </c>
      <c r="N65" s="82">
        <f>SUM(N5,N12,N21,N34,N47,N53,N61)</f>
        <v>0</v>
      </c>
      <c r="O65" s="82">
        <f>SUM(D65:N65)</f>
        <v>158789692</v>
      </c>
      <c r="P65" s="83">
        <f>(O65/P$67)</f>
        <v>2588.9764400893482</v>
      </c>
      <c r="Q65" s="61"/>
      <c r="R65" s="84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1"/>
      <c r="CA65" s="51"/>
      <c r="CB65" s="51"/>
      <c r="CC65" s="51"/>
      <c r="CD65" s="51"/>
      <c r="CE65" s="51"/>
      <c r="CF65" s="51"/>
      <c r="CG65" s="51"/>
      <c r="CH65" s="51"/>
      <c r="CI65" s="51"/>
      <c r="CJ65" s="51"/>
      <c r="CK65" s="51"/>
      <c r="CL65" s="51"/>
      <c r="CM65" s="51"/>
      <c r="CN65" s="51"/>
      <c r="CO65" s="51"/>
      <c r="CP65" s="51"/>
      <c r="CQ65" s="51"/>
      <c r="CR65" s="51"/>
      <c r="CS65" s="51"/>
      <c r="CT65" s="51"/>
      <c r="CU65" s="51"/>
      <c r="CV65" s="51"/>
      <c r="CW65" s="51"/>
      <c r="CX65" s="51"/>
      <c r="CY65" s="51"/>
      <c r="CZ65" s="51"/>
      <c r="DA65" s="51"/>
      <c r="DB65" s="51"/>
      <c r="DC65" s="51"/>
      <c r="DD65" s="51"/>
      <c r="DE65" s="51"/>
      <c r="DF65" s="51"/>
      <c r="DG65" s="51"/>
      <c r="DH65" s="51"/>
      <c r="DI65" s="51"/>
      <c r="DJ65" s="51"/>
      <c r="DK65" s="51"/>
      <c r="DL65" s="51"/>
      <c r="DM65" s="51"/>
      <c r="DN65" s="51"/>
      <c r="DO65" s="51"/>
      <c r="DP65" s="51"/>
    </row>
    <row r="66" spans="1:120">
      <c r="A66" s="85"/>
      <c r="B66" s="86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8"/>
    </row>
    <row r="67" spans="1:120">
      <c r="A67" s="89"/>
      <c r="B67" s="90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4" t="s">
        <v>172</v>
      </c>
      <c r="N67" s="94"/>
      <c r="O67" s="94"/>
      <c r="P67" s="92">
        <v>61333</v>
      </c>
    </row>
    <row r="68" spans="1:120">
      <c r="A68" s="95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98" t="s">
        <v>89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24723729</v>
      </c>
      <c r="E5" s="27">
        <f t="shared" si="0"/>
        <v>0</v>
      </c>
      <c r="F5" s="27">
        <f t="shared" si="0"/>
        <v>2181001</v>
      </c>
      <c r="G5" s="27">
        <f t="shared" si="0"/>
        <v>2106011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720678</v>
      </c>
      <c r="N5" s="28">
        <f>SUM(D5:M5)</f>
        <v>29731419</v>
      </c>
      <c r="O5" s="33">
        <f t="shared" ref="O5:O36" si="1">(N5/O$65)</f>
        <v>519.20819726524985</v>
      </c>
      <c r="P5" s="6"/>
    </row>
    <row r="6" spans="1:133">
      <c r="A6" s="12"/>
      <c r="B6" s="25">
        <v>311</v>
      </c>
      <c r="C6" s="20" t="s">
        <v>3</v>
      </c>
      <c r="D6" s="46">
        <v>15877068</v>
      </c>
      <c r="E6" s="46">
        <v>0</v>
      </c>
      <c r="F6" s="46">
        <v>2181001</v>
      </c>
      <c r="G6" s="46">
        <v>2106011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720678</v>
      </c>
      <c r="N6" s="46">
        <f>SUM(D6:M6)</f>
        <v>20884758</v>
      </c>
      <c r="O6" s="47">
        <f t="shared" si="1"/>
        <v>364.71644866667833</v>
      </c>
      <c r="P6" s="9"/>
    </row>
    <row r="7" spans="1:133">
      <c r="A7" s="12"/>
      <c r="B7" s="25">
        <v>312.41000000000003</v>
      </c>
      <c r="C7" s="20" t="s">
        <v>12</v>
      </c>
      <c r="D7" s="46">
        <v>814022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814022</v>
      </c>
      <c r="O7" s="47">
        <f t="shared" si="1"/>
        <v>14.215496917730471</v>
      </c>
      <c r="P7" s="9"/>
    </row>
    <row r="8" spans="1:133">
      <c r="A8" s="12"/>
      <c r="B8" s="25">
        <v>312.42</v>
      </c>
      <c r="C8" s="20" t="s">
        <v>11</v>
      </c>
      <c r="D8" s="46">
        <v>388359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388359</v>
      </c>
      <c r="O8" s="47">
        <f t="shared" si="1"/>
        <v>6.7820232960201174</v>
      </c>
      <c r="P8" s="9"/>
    </row>
    <row r="9" spans="1:133">
      <c r="A9" s="12"/>
      <c r="B9" s="25">
        <v>314.10000000000002</v>
      </c>
      <c r="C9" s="20" t="s">
        <v>13</v>
      </c>
      <c r="D9" s="46">
        <v>3262486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3262486</v>
      </c>
      <c r="O9" s="47">
        <f t="shared" si="1"/>
        <v>56.973717758412938</v>
      </c>
      <c r="P9" s="9"/>
    </row>
    <row r="10" spans="1:133">
      <c r="A10" s="12"/>
      <c r="B10" s="25">
        <v>314.3</v>
      </c>
      <c r="C10" s="20" t="s">
        <v>14</v>
      </c>
      <c r="D10" s="46">
        <v>919094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919094</v>
      </c>
      <c r="O10" s="47">
        <f t="shared" si="1"/>
        <v>16.050399036026754</v>
      </c>
      <c r="P10" s="9"/>
    </row>
    <row r="11" spans="1:133">
      <c r="A11" s="12"/>
      <c r="B11" s="25">
        <v>314.8</v>
      </c>
      <c r="C11" s="20" t="s">
        <v>15</v>
      </c>
      <c r="D11" s="46">
        <v>158459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158459</v>
      </c>
      <c r="O11" s="47">
        <f t="shared" si="1"/>
        <v>2.7672144316574401</v>
      </c>
      <c r="P11" s="9"/>
    </row>
    <row r="12" spans="1:133">
      <c r="A12" s="12"/>
      <c r="B12" s="25">
        <v>315</v>
      </c>
      <c r="C12" s="20" t="s">
        <v>112</v>
      </c>
      <c r="D12" s="46">
        <v>2801452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2801452</v>
      </c>
      <c r="O12" s="47">
        <f t="shared" si="1"/>
        <v>48.922550337914537</v>
      </c>
      <c r="P12" s="9"/>
    </row>
    <row r="13" spans="1:133">
      <c r="A13" s="12"/>
      <c r="B13" s="25">
        <v>316</v>
      </c>
      <c r="C13" s="20" t="s">
        <v>113</v>
      </c>
      <c r="D13" s="46">
        <v>502789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502789</v>
      </c>
      <c r="O13" s="47">
        <f t="shared" si="1"/>
        <v>8.7803468208092479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4685801</v>
      </c>
      <c r="E14" s="32">
        <f t="shared" si="3"/>
        <v>1356981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5913421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11956203</v>
      </c>
      <c r="O14" s="45">
        <f t="shared" si="1"/>
        <v>208.79456193353474</v>
      </c>
      <c r="P14" s="10"/>
    </row>
    <row r="15" spans="1:133">
      <c r="A15" s="12"/>
      <c r="B15" s="25">
        <v>322</v>
      </c>
      <c r="C15" s="20" t="s">
        <v>0</v>
      </c>
      <c r="D15" s="46">
        <v>151236</v>
      </c>
      <c r="E15" s="46">
        <v>0</v>
      </c>
      <c r="F15" s="46">
        <v>0</v>
      </c>
      <c r="G15" s="46">
        <v>0</v>
      </c>
      <c r="H15" s="46">
        <v>0</v>
      </c>
      <c r="I15" s="46">
        <v>5913421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6064657</v>
      </c>
      <c r="O15" s="47">
        <f t="shared" si="1"/>
        <v>105.90882419712554</v>
      </c>
      <c r="P15" s="9"/>
    </row>
    <row r="16" spans="1:133">
      <c r="A16" s="12"/>
      <c r="B16" s="25">
        <v>323.10000000000002</v>
      </c>
      <c r="C16" s="20" t="s">
        <v>19</v>
      </c>
      <c r="D16" s="46">
        <v>4340189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4340189</v>
      </c>
      <c r="O16" s="47">
        <f t="shared" si="1"/>
        <v>75.793950718614113</v>
      </c>
      <c r="P16" s="9"/>
    </row>
    <row r="17" spans="1:16">
      <c r="A17" s="12"/>
      <c r="B17" s="25">
        <v>323.7</v>
      </c>
      <c r="C17" s="20" t="s">
        <v>20</v>
      </c>
      <c r="D17" s="46">
        <v>188863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188863</v>
      </c>
      <c r="O17" s="47">
        <f t="shared" si="1"/>
        <v>3.2981681015664566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48896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48896</v>
      </c>
      <c r="O18" s="47">
        <f t="shared" si="1"/>
        <v>0.85388470740268585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704112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704112</v>
      </c>
      <c r="O19" s="47">
        <f t="shared" si="1"/>
        <v>12.296107434119763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603973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603973</v>
      </c>
      <c r="O20" s="47">
        <f t="shared" si="1"/>
        <v>10.54735169306533</v>
      </c>
      <c r="P20" s="9"/>
    </row>
    <row r="21" spans="1:16">
      <c r="A21" s="12"/>
      <c r="B21" s="25">
        <v>329</v>
      </c>
      <c r="C21" s="20" t="s">
        <v>24</v>
      </c>
      <c r="D21" s="46">
        <v>5513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5513</v>
      </c>
      <c r="O21" s="47">
        <f t="shared" si="1"/>
        <v>9.6275081640850108E-2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SUM(D23:D33)</f>
        <v>2348279</v>
      </c>
      <c r="E22" s="32">
        <f t="shared" si="5"/>
        <v>18237</v>
      </c>
      <c r="F22" s="32">
        <f t="shared" si="5"/>
        <v>4111083</v>
      </c>
      <c r="G22" s="32">
        <f t="shared" si="5"/>
        <v>137508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6615107</v>
      </c>
      <c r="O22" s="45">
        <f t="shared" si="1"/>
        <v>115.52148857028098</v>
      </c>
      <c r="P22" s="10"/>
    </row>
    <row r="23" spans="1:16">
      <c r="A23" s="12"/>
      <c r="B23" s="25">
        <v>331.1</v>
      </c>
      <c r="C23" s="20" t="s">
        <v>84</v>
      </c>
      <c r="D23" s="46">
        <v>5749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5749</v>
      </c>
      <c r="O23" s="47">
        <f t="shared" si="1"/>
        <v>0.10039641653423677</v>
      </c>
      <c r="P23" s="9"/>
    </row>
    <row r="24" spans="1:16">
      <c r="A24" s="12"/>
      <c r="B24" s="25">
        <v>331.2</v>
      </c>
      <c r="C24" s="20" t="s">
        <v>25</v>
      </c>
      <c r="D24" s="46">
        <v>2800</v>
      </c>
      <c r="E24" s="46">
        <v>18237</v>
      </c>
      <c r="F24" s="46">
        <v>0</v>
      </c>
      <c r="G24" s="46">
        <v>123308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144345</v>
      </c>
      <c r="O24" s="47">
        <f t="shared" si="1"/>
        <v>2.5207376490927826</v>
      </c>
      <c r="P24" s="9"/>
    </row>
    <row r="25" spans="1:16">
      <c r="A25" s="12"/>
      <c r="B25" s="25">
        <v>331.7</v>
      </c>
      <c r="C25" s="20" t="s">
        <v>28</v>
      </c>
      <c r="D25" s="46">
        <v>0</v>
      </c>
      <c r="E25" s="46">
        <v>0</v>
      </c>
      <c r="F25" s="46">
        <v>0</v>
      </c>
      <c r="G25" s="46">
        <v>3333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3333</v>
      </c>
      <c r="O25" s="47">
        <f t="shared" si="1"/>
        <v>5.8205123727363216E-2</v>
      </c>
      <c r="P25" s="9"/>
    </row>
    <row r="26" spans="1:16">
      <c r="A26" s="12"/>
      <c r="B26" s="25">
        <v>334.49</v>
      </c>
      <c r="C26" s="20" t="s">
        <v>96</v>
      </c>
      <c r="D26" s="46">
        <v>0</v>
      </c>
      <c r="E26" s="46">
        <v>0</v>
      </c>
      <c r="F26" s="46">
        <v>0</v>
      </c>
      <c r="G26" s="46">
        <v>10867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10867</v>
      </c>
      <c r="O26" s="47">
        <f t="shared" si="1"/>
        <v>0.18977350121369821</v>
      </c>
      <c r="P26" s="9"/>
    </row>
    <row r="27" spans="1:16">
      <c r="A27" s="12"/>
      <c r="B27" s="25">
        <v>335.12</v>
      </c>
      <c r="C27" s="20" t="s">
        <v>114</v>
      </c>
      <c r="D27" s="46">
        <v>1399909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1399909</v>
      </c>
      <c r="O27" s="47">
        <f t="shared" si="1"/>
        <v>24.447007666381435</v>
      </c>
      <c r="P27" s="9"/>
    </row>
    <row r="28" spans="1:16">
      <c r="A28" s="12"/>
      <c r="B28" s="25">
        <v>335.14</v>
      </c>
      <c r="C28" s="20" t="s">
        <v>115</v>
      </c>
      <c r="D28" s="46">
        <v>2202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2202</v>
      </c>
      <c r="O28" s="47">
        <f t="shared" si="1"/>
        <v>3.8454150149311077E-2</v>
      </c>
      <c r="P28" s="9"/>
    </row>
    <row r="29" spans="1:16">
      <c r="A29" s="12"/>
      <c r="B29" s="25">
        <v>335.15</v>
      </c>
      <c r="C29" s="20" t="s">
        <v>116</v>
      </c>
      <c r="D29" s="46">
        <v>60182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60182</v>
      </c>
      <c r="O29" s="47">
        <f t="shared" si="1"/>
        <v>1.05097532438049</v>
      </c>
      <c r="P29" s="9"/>
    </row>
    <row r="30" spans="1:16">
      <c r="A30" s="12"/>
      <c r="B30" s="25">
        <v>335.18</v>
      </c>
      <c r="C30" s="20" t="s">
        <v>117</v>
      </c>
      <c r="D30" s="46">
        <v>0</v>
      </c>
      <c r="E30" s="46">
        <v>0</v>
      </c>
      <c r="F30" s="46">
        <v>4111083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4111083</v>
      </c>
      <c r="O30" s="47">
        <f t="shared" si="1"/>
        <v>71.793007701307999</v>
      </c>
      <c r="P30" s="9"/>
    </row>
    <row r="31" spans="1:16">
      <c r="A31" s="12"/>
      <c r="B31" s="25">
        <v>335.49</v>
      </c>
      <c r="C31" s="20" t="s">
        <v>36</v>
      </c>
      <c r="D31" s="46">
        <v>25344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25344</v>
      </c>
      <c r="O31" s="47">
        <f t="shared" si="1"/>
        <v>0.44258945566945496</v>
      </c>
      <c r="P31" s="9"/>
    </row>
    <row r="32" spans="1:16">
      <c r="A32" s="12"/>
      <c r="B32" s="25">
        <v>335.9</v>
      </c>
      <c r="C32" s="20" t="s">
        <v>37</v>
      </c>
      <c r="D32" s="46">
        <v>527943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527943</v>
      </c>
      <c r="O32" s="47">
        <f t="shared" si="1"/>
        <v>9.2196182526238584</v>
      </c>
      <c r="P32" s="9"/>
    </row>
    <row r="33" spans="1:16">
      <c r="A33" s="12"/>
      <c r="B33" s="25">
        <v>338</v>
      </c>
      <c r="C33" s="20" t="s">
        <v>38</v>
      </c>
      <c r="D33" s="46">
        <v>324150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324150</v>
      </c>
      <c r="O33" s="47">
        <f t="shared" si="1"/>
        <v>5.6607233292003558</v>
      </c>
      <c r="P33" s="9"/>
    </row>
    <row r="34" spans="1:16" ht="15.75">
      <c r="A34" s="29" t="s">
        <v>43</v>
      </c>
      <c r="B34" s="30"/>
      <c r="C34" s="31"/>
      <c r="D34" s="32">
        <f t="shared" ref="D34:M34" si="7">SUM(D35:D46)</f>
        <v>6605098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24578624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48980</v>
      </c>
      <c r="N34" s="32">
        <f>SUM(D34:M34)</f>
        <v>31232702</v>
      </c>
      <c r="O34" s="45">
        <f t="shared" si="1"/>
        <v>545.42552782774214</v>
      </c>
      <c r="P34" s="10"/>
    </row>
    <row r="35" spans="1:16">
      <c r="A35" s="12"/>
      <c r="B35" s="25">
        <v>341.3</v>
      </c>
      <c r="C35" s="20" t="s">
        <v>119</v>
      </c>
      <c r="D35" s="46">
        <v>25058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8">SUM(D35:M35)</f>
        <v>25058</v>
      </c>
      <c r="O35" s="47">
        <f t="shared" si="1"/>
        <v>0.43759495660374065</v>
      </c>
      <c r="P35" s="9"/>
    </row>
    <row r="36" spans="1:16">
      <c r="A36" s="12"/>
      <c r="B36" s="25">
        <v>341.9</v>
      </c>
      <c r="C36" s="20" t="s">
        <v>120</v>
      </c>
      <c r="D36" s="46">
        <v>152470</v>
      </c>
      <c r="E36" s="46">
        <v>0</v>
      </c>
      <c r="F36" s="46">
        <v>0</v>
      </c>
      <c r="G36" s="46">
        <v>0</v>
      </c>
      <c r="H36" s="46">
        <v>0</v>
      </c>
      <c r="I36" s="46">
        <v>472775</v>
      </c>
      <c r="J36" s="46">
        <v>0</v>
      </c>
      <c r="K36" s="46">
        <v>0</v>
      </c>
      <c r="L36" s="46">
        <v>0</v>
      </c>
      <c r="M36" s="46">
        <v>48980</v>
      </c>
      <c r="N36" s="46">
        <f t="shared" si="8"/>
        <v>674225</v>
      </c>
      <c r="O36" s="47">
        <f t="shared" si="1"/>
        <v>11.774182281752616</v>
      </c>
      <c r="P36" s="9"/>
    </row>
    <row r="37" spans="1:16">
      <c r="A37" s="12"/>
      <c r="B37" s="25">
        <v>342.1</v>
      </c>
      <c r="C37" s="20" t="s">
        <v>48</v>
      </c>
      <c r="D37" s="46">
        <v>121425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121425</v>
      </c>
      <c r="O37" s="47">
        <f t="shared" ref="O37:O63" si="9">(N37/O$65)</f>
        <v>2.1204791924977733</v>
      </c>
      <c r="P37" s="9"/>
    </row>
    <row r="38" spans="1:16">
      <c r="A38" s="12"/>
      <c r="B38" s="25">
        <v>343.3</v>
      </c>
      <c r="C38" s="20" t="s">
        <v>50</v>
      </c>
      <c r="D38" s="46">
        <v>780578</v>
      </c>
      <c r="E38" s="46">
        <v>0</v>
      </c>
      <c r="F38" s="46">
        <v>0</v>
      </c>
      <c r="G38" s="46">
        <v>0</v>
      </c>
      <c r="H38" s="46">
        <v>0</v>
      </c>
      <c r="I38" s="46">
        <v>21716695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22497273</v>
      </c>
      <c r="O38" s="47">
        <f t="shared" si="9"/>
        <v>392.87625517349773</v>
      </c>
      <c r="P38" s="9"/>
    </row>
    <row r="39" spans="1:16">
      <c r="A39" s="12"/>
      <c r="B39" s="25">
        <v>343.4</v>
      </c>
      <c r="C39" s="20" t="s">
        <v>51</v>
      </c>
      <c r="D39" s="46">
        <v>3026863</v>
      </c>
      <c r="E39" s="46">
        <v>0</v>
      </c>
      <c r="F39" s="46">
        <v>0</v>
      </c>
      <c r="G39" s="46">
        <v>0</v>
      </c>
      <c r="H39" s="46">
        <v>0</v>
      </c>
      <c r="I39" s="46">
        <v>42016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3068879</v>
      </c>
      <c r="O39" s="47">
        <f t="shared" si="9"/>
        <v>53.592703840176029</v>
      </c>
      <c r="P39" s="9"/>
    </row>
    <row r="40" spans="1:16">
      <c r="A40" s="12"/>
      <c r="B40" s="25">
        <v>343.9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2303728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2303728</v>
      </c>
      <c r="O40" s="47">
        <f t="shared" si="9"/>
        <v>40.230655047762077</v>
      </c>
      <c r="P40" s="9"/>
    </row>
    <row r="41" spans="1:16">
      <c r="A41" s="12"/>
      <c r="B41" s="25">
        <v>344.9</v>
      </c>
      <c r="C41" s="20" t="s">
        <v>121</v>
      </c>
      <c r="D41" s="46">
        <v>26332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26332</v>
      </c>
      <c r="O41" s="47">
        <f t="shared" si="9"/>
        <v>0.45984317971464994</v>
      </c>
      <c r="P41" s="9"/>
    </row>
    <row r="42" spans="1:16">
      <c r="A42" s="12"/>
      <c r="B42" s="25">
        <v>347.2</v>
      </c>
      <c r="C42" s="20" t="s">
        <v>55</v>
      </c>
      <c r="D42" s="46">
        <v>930885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930885</v>
      </c>
      <c r="O42" s="47">
        <f t="shared" si="9"/>
        <v>16.256308611145066</v>
      </c>
      <c r="P42" s="9"/>
    </row>
    <row r="43" spans="1:16">
      <c r="A43" s="12"/>
      <c r="B43" s="25">
        <v>347.4</v>
      </c>
      <c r="C43" s="20" t="s">
        <v>57</v>
      </c>
      <c r="D43" s="46">
        <v>49509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49509</v>
      </c>
      <c r="O43" s="47">
        <f t="shared" si="9"/>
        <v>0.86458970015542325</v>
      </c>
      <c r="P43" s="9"/>
    </row>
    <row r="44" spans="1:16">
      <c r="A44" s="12"/>
      <c r="B44" s="25">
        <v>347.5</v>
      </c>
      <c r="C44" s="20" t="s">
        <v>58</v>
      </c>
      <c r="D44" s="46">
        <v>69630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69630</v>
      </c>
      <c r="O44" s="47">
        <f t="shared" si="9"/>
        <v>1.2159684263835286</v>
      </c>
      <c r="P44" s="9"/>
    </row>
    <row r="45" spans="1:16">
      <c r="A45" s="12"/>
      <c r="B45" s="25">
        <v>347.9</v>
      </c>
      <c r="C45" s="20" t="s">
        <v>59</v>
      </c>
      <c r="D45" s="46">
        <v>1319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1319</v>
      </c>
      <c r="O45" s="47">
        <f t="shared" si="9"/>
        <v>2.3034070866004227E-2</v>
      </c>
      <c r="P45" s="9"/>
    </row>
    <row r="46" spans="1:16">
      <c r="A46" s="12"/>
      <c r="B46" s="25">
        <v>349</v>
      </c>
      <c r="C46" s="20" t="s">
        <v>1</v>
      </c>
      <c r="D46" s="46">
        <v>1421029</v>
      </c>
      <c r="E46" s="46">
        <v>0</v>
      </c>
      <c r="F46" s="46">
        <v>0</v>
      </c>
      <c r="G46" s="46">
        <v>0</v>
      </c>
      <c r="H46" s="46">
        <v>0</v>
      </c>
      <c r="I46" s="46">
        <v>43410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1464439</v>
      </c>
      <c r="O46" s="47">
        <f t="shared" si="9"/>
        <v>25.573913347187538</v>
      </c>
      <c r="P46" s="9"/>
    </row>
    <row r="47" spans="1:16" ht="15.75">
      <c r="A47" s="29" t="s">
        <v>44</v>
      </c>
      <c r="B47" s="30"/>
      <c r="C47" s="31"/>
      <c r="D47" s="32">
        <f t="shared" ref="D47:M47" si="10">SUM(D48:D50)</f>
        <v>809176</v>
      </c>
      <c r="E47" s="32">
        <f t="shared" si="10"/>
        <v>77314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2" si="11">SUM(D47:M47)</f>
        <v>886490</v>
      </c>
      <c r="O47" s="45">
        <f t="shared" si="9"/>
        <v>15.481026142535319</v>
      </c>
      <c r="P47" s="10"/>
    </row>
    <row r="48" spans="1:16">
      <c r="A48" s="13"/>
      <c r="B48" s="39">
        <v>351.1</v>
      </c>
      <c r="C48" s="21" t="s">
        <v>62</v>
      </c>
      <c r="D48" s="46">
        <v>483264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483264</v>
      </c>
      <c r="O48" s="47">
        <f t="shared" si="9"/>
        <v>8.4393762115152899</v>
      </c>
      <c r="P48" s="9"/>
    </row>
    <row r="49" spans="1:119">
      <c r="A49" s="13"/>
      <c r="B49" s="39">
        <v>354</v>
      </c>
      <c r="C49" s="21" t="s">
        <v>63</v>
      </c>
      <c r="D49" s="46">
        <v>325912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325912</v>
      </c>
      <c r="O49" s="47">
        <f t="shared" si="9"/>
        <v>5.6914936346331837</v>
      </c>
      <c r="P49" s="9"/>
    </row>
    <row r="50" spans="1:119">
      <c r="A50" s="13"/>
      <c r="B50" s="39">
        <v>359</v>
      </c>
      <c r="C50" s="21" t="s">
        <v>64</v>
      </c>
      <c r="D50" s="46">
        <v>0</v>
      </c>
      <c r="E50" s="46">
        <v>77314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77314</v>
      </c>
      <c r="O50" s="47">
        <f t="shared" si="9"/>
        <v>1.3501562963868468</v>
      </c>
      <c r="P50" s="9"/>
    </row>
    <row r="51" spans="1:119" ht="15.75">
      <c r="A51" s="29" t="s">
        <v>4</v>
      </c>
      <c r="B51" s="30"/>
      <c r="C51" s="31"/>
      <c r="D51" s="32">
        <f t="shared" ref="D51:M51" si="12">SUM(D52:D58)</f>
        <v>545247</v>
      </c>
      <c r="E51" s="32">
        <f t="shared" si="12"/>
        <v>320</v>
      </c>
      <c r="F51" s="32">
        <f t="shared" si="12"/>
        <v>-128</v>
      </c>
      <c r="G51" s="32">
        <f t="shared" si="12"/>
        <v>82316</v>
      </c>
      <c r="H51" s="32">
        <f t="shared" si="12"/>
        <v>0</v>
      </c>
      <c r="I51" s="32">
        <f t="shared" si="12"/>
        <v>229025</v>
      </c>
      <c r="J51" s="32">
        <f t="shared" si="12"/>
        <v>0</v>
      </c>
      <c r="K51" s="32">
        <f t="shared" si="12"/>
        <v>8666928</v>
      </c>
      <c r="L51" s="32">
        <f t="shared" si="12"/>
        <v>0</v>
      </c>
      <c r="M51" s="32">
        <f t="shared" si="12"/>
        <v>221934</v>
      </c>
      <c r="N51" s="32">
        <f t="shared" si="11"/>
        <v>9745642</v>
      </c>
      <c r="O51" s="45">
        <f t="shared" si="9"/>
        <v>170.19090861463772</v>
      </c>
      <c r="P51" s="10"/>
    </row>
    <row r="52" spans="1:119">
      <c r="A52" s="12"/>
      <c r="B52" s="25">
        <v>361.1</v>
      </c>
      <c r="C52" s="20" t="s">
        <v>65</v>
      </c>
      <c r="D52" s="46">
        <v>321056</v>
      </c>
      <c r="E52" s="46">
        <v>320</v>
      </c>
      <c r="F52" s="46">
        <v>0</v>
      </c>
      <c r="G52" s="46">
        <v>6227</v>
      </c>
      <c r="H52" s="46">
        <v>0</v>
      </c>
      <c r="I52" s="46">
        <v>236494</v>
      </c>
      <c r="J52" s="46">
        <v>0</v>
      </c>
      <c r="K52" s="46">
        <v>1105974</v>
      </c>
      <c r="L52" s="46">
        <v>0</v>
      </c>
      <c r="M52" s="46">
        <v>127698</v>
      </c>
      <c r="N52" s="46">
        <f t="shared" si="11"/>
        <v>1797769</v>
      </c>
      <c r="O52" s="47">
        <f t="shared" si="9"/>
        <v>31.394949618427258</v>
      </c>
      <c r="P52" s="9"/>
    </row>
    <row r="53" spans="1:119">
      <c r="A53" s="12"/>
      <c r="B53" s="25">
        <v>361.3</v>
      </c>
      <c r="C53" s="20" t="s">
        <v>66</v>
      </c>
      <c r="D53" s="46">
        <v>-83203</v>
      </c>
      <c r="E53" s="46">
        <v>0</v>
      </c>
      <c r="F53" s="46">
        <v>-128</v>
      </c>
      <c r="G53" s="46">
        <v>0</v>
      </c>
      <c r="H53" s="46">
        <v>0</v>
      </c>
      <c r="I53" s="46">
        <v>-32172</v>
      </c>
      <c r="J53" s="46">
        <v>0</v>
      </c>
      <c r="K53" s="46">
        <v>3935068</v>
      </c>
      <c r="L53" s="46">
        <v>0</v>
      </c>
      <c r="M53" s="46">
        <v>0</v>
      </c>
      <c r="N53" s="46">
        <f t="shared" ref="N53:N58" si="13">SUM(D53:M53)</f>
        <v>3819565</v>
      </c>
      <c r="O53" s="47">
        <f t="shared" si="9"/>
        <v>66.702146237535587</v>
      </c>
      <c r="P53" s="9"/>
    </row>
    <row r="54" spans="1:119">
      <c r="A54" s="12"/>
      <c r="B54" s="25">
        <v>364</v>
      </c>
      <c r="C54" s="20" t="s">
        <v>122</v>
      </c>
      <c r="D54" s="46">
        <v>31145</v>
      </c>
      <c r="E54" s="46">
        <v>0</v>
      </c>
      <c r="F54" s="46">
        <v>0</v>
      </c>
      <c r="G54" s="46">
        <v>0</v>
      </c>
      <c r="H54" s="46">
        <v>0</v>
      </c>
      <c r="I54" s="46">
        <v>4153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35298</v>
      </c>
      <c r="O54" s="47">
        <f t="shared" si="9"/>
        <v>0.61641897909644972</v>
      </c>
      <c r="P54" s="9"/>
    </row>
    <row r="55" spans="1:119">
      <c r="A55" s="12"/>
      <c r="B55" s="25">
        <v>366</v>
      </c>
      <c r="C55" s="20" t="s">
        <v>67</v>
      </c>
      <c r="D55" s="46">
        <v>17165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17165</v>
      </c>
      <c r="O55" s="47">
        <f t="shared" si="9"/>
        <v>0.29975726036009293</v>
      </c>
      <c r="P55" s="9"/>
    </row>
    <row r="56" spans="1:119">
      <c r="A56" s="12"/>
      <c r="B56" s="25">
        <v>368</v>
      </c>
      <c r="C56" s="20" t="s">
        <v>68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3625886</v>
      </c>
      <c r="L56" s="46">
        <v>0</v>
      </c>
      <c r="M56" s="46">
        <v>0</v>
      </c>
      <c r="N56" s="46">
        <f t="shared" si="13"/>
        <v>3625886</v>
      </c>
      <c r="O56" s="47">
        <f t="shared" si="9"/>
        <v>63.319874962890523</v>
      </c>
      <c r="P56" s="9"/>
    </row>
    <row r="57" spans="1:119">
      <c r="A57" s="12"/>
      <c r="B57" s="25">
        <v>369.3</v>
      </c>
      <c r="C57" s="20" t="s">
        <v>69</v>
      </c>
      <c r="D57" s="46">
        <v>51570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51570</v>
      </c>
      <c r="O57" s="47">
        <f t="shared" si="9"/>
        <v>0.90058152733877028</v>
      </c>
      <c r="P57" s="9"/>
    </row>
    <row r="58" spans="1:119">
      <c r="A58" s="12"/>
      <c r="B58" s="25">
        <v>369.9</v>
      </c>
      <c r="C58" s="20" t="s">
        <v>70</v>
      </c>
      <c r="D58" s="46">
        <v>207514</v>
      </c>
      <c r="E58" s="46">
        <v>0</v>
      </c>
      <c r="F58" s="46">
        <v>0</v>
      </c>
      <c r="G58" s="46">
        <v>76089</v>
      </c>
      <c r="H58" s="46">
        <v>0</v>
      </c>
      <c r="I58" s="46">
        <v>20550</v>
      </c>
      <c r="J58" s="46">
        <v>0</v>
      </c>
      <c r="K58" s="46">
        <v>0</v>
      </c>
      <c r="L58" s="46">
        <v>0</v>
      </c>
      <c r="M58" s="46">
        <v>94236</v>
      </c>
      <c r="N58" s="46">
        <f t="shared" si="13"/>
        <v>398389</v>
      </c>
      <c r="O58" s="47">
        <f t="shared" si="9"/>
        <v>6.9571800289890504</v>
      </c>
      <c r="P58" s="9"/>
    </row>
    <row r="59" spans="1:119" ht="15.75">
      <c r="A59" s="29" t="s">
        <v>45</v>
      </c>
      <c r="B59" s="30"/>
      <c r="C59" s="31"/>
      <c r="D59" s="32">
        <f t="shared" ref="D59:M59" si="14">SUM(D60:D62)</f>
        <v>3111602</v>
      </c>
      <c r="E59" s="32">
        <f t="shared" si="14"/>
        <v>0</v>
      </c>
      <c r="F59" s="32">
        <f t="shared" si="14"/>
        <v>5270000</v>
      </c>
      <c r="G59" s="32">
        <f t="shared" si="14"/>
        <v>1025000</v>
      </c>
      <c r="H59" s="32">
        <f t="shared" si="14"/>
        <v>0</v>
      </c>
      <c r="I59" s="32">
        <f t="shared" si="14"/>
        <v>6366947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>SUM(D59:M59)</f>
        <v>15773549</v>
      </c>
      <c r="O59" s="45">
        <f t="shared" si="9"/>
        <v>275.4579571451024</v>
      </c>
      <c r="P59" s="9"/>
    </row>
    <row r="60" spans="1:119">
      <c r="A60" s="12"/>
      <c r="B60" s="25">
        <v>381</v>
      </c>
      <c r="C60" s="20" t="s">
        <v>71</v>
      </c>
      <c r="D60" s="46">
        <v>3111602</v>
      </c>
      <c r="E60" s="46">
        <v>0</v>
      </c>
      <c r="F60" s="46">
        <v>0</v>
      </c>
      <c r="G60" s="46">
        <v>1025000</v>
      </c>
      <c r="H60" s="46">
        <v>0</v>
      </c>
      <c r="I60" s="46">
        <v>100080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4236682</v>
      </c>
      <c r="O60" s="47">
        <f t="shared" si="9"/>
        <v>73.986378638911688</v>
      </c>
      <c r="P60" s="9"/>
    </row>
    <row r="61" spans="1:119">
      <c r="A61" s="12"/>
      <c r="B61" s="25">
        <v>385</v>
      </c>
      <c r="C61" s="20" t="s">
        <v>72</v>
      </c>
      <c r="D61" s="46">
        <v>0</v>
      </c>
      <c r="E61" s="46">
        <v>0</v>
      </c>
      <c r="F61" s="46">
        <v>5270000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5270000</v>
      </c>
      <c r="O61" s="47">
        <f t="shared" si="9"/>
        <v>92.031503763337582</v>
      </c>
      <c r="P61" s="9"/>
    </row>
    <row r="62" spans="1:119" ht="15.75" thickBot="1">
      <c r="A62" s="12"/>
      <c r="B62" s="25">
        <v>389.8</v>
      </c>
      <c r="C62" s="20" t="s">
        <v>124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6266867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6266867</v>
      </c>
      <c r="O62" s="47">
        <f t="shared" si="9"/>
        <v>109.44007474285316</v>
      </c>
      <c r="P62" s="9"/>
    </row>
    <row r="63" spans="1:119" ht="16.5" thickBot="1">
      <c r="A63" s="14" t="s">
        <v>60</v>
      </c>
      <c r="B63" s="23"/>
      <c r="C63" s="22"/>
      <c r="D63" s="15">
        <f t="shared" ref="D63:M63" si="15">SUM(D5,D14,D22,D34,D47,D51,D59)</f>
        <v>42828932</v>
      </c>
      <c r="E63" s="15">
        <f t="shared" si="15"/>
        <v>1452852</v>
      </c>
      <c r="F63" s="15">
        <f t="shared" si="15"/>
        <v>11561956</v>
      </c>
      <c r="G63" s="15">
        <f t="shared" si="15"/>
        <v>3350835</v>
      </c>
      <c r="H63" s="15">
        <f t="shared" si="15"/>
        <v>0</v>
      </c>
      <c r="I63" s="15">
        <f t="shared" si="15"/>
        <v>37088017</v>
      </c>
      <c r="J63" s="15">
        <f t="shared" si="15"/>
        <v>0</v>
      </c>
      <c r="K63" s="15">
        <f t="shared" si="15"/>
        <v>8666928</v>
      </c>
      <c r="L63" s="15">
        <f t="shared" si="15"/>
        <v>0</v>
      </c>
      <c r="M63" s="15">
        <f t="shared" si="15"/>
        <v>991592</v>
      </c>
      <c r="N63" s="15">
        <f>SUM(D63:M63)</f>
        <v>105941112</v>
      </c>
      <c r="O63" s="38">
        <f t="shared" si="9"/>
        <v>1850.0796674990831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127</v>
      </c>
      <c r="M65" s="118"/>
      <c r="N65" s="118"/>
      <c r="O65" s="43">
        <v>57263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89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23859206</v>
      </c>
      <c r="E5" s="27">
        <f t="shared" si="0"/>
        <v>0</v>
      </c>
      <c r="F5" s="27">
        <f t="shared" si="0"/>
        <v>2149469</v>
      </c>
      <c r="G5" s="27">
        <f t="shared" si="0"/>
        <v>2025601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627324</v>
      </c>
      <c r="N5" s="28">
        <f>SUM(D5:M5)</f>
        <v>28661600</v>
      </c>
      <c r="O5" s="33">
        <f t="shared" ref="O5:O36" si="1">(N5/O$67)</f>
        <v>506.59455255669263</v>
      </c>
      <c r="P5" s="6"/>
    </row>
    <row r="6" spans="1:133">
      <c r="A6" s="12"/>
      <c r="B6" s="25">
        <v>311</v>
      </c>
      <c r="C6" s="20" t="s">
        <v>3</v>
      </c>
      <c r="D6" s="46">
        <v>15348246</v>
      </c>
      <c r="E6" s="46">
        <v>0</v>
      </c>
      <c r="F6" s="46">
        <v>2149469</v>
      </c>
      <c r="G6" s="46">
        <v>2025601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627324</v>
      </c>
      <c r="N6" s="46">
        <f>SUM(D6:M6)</f>
        <v>20150640</v>
      </c>
      <c r="O6" s="47">
        <f t="shared" si="1"/>
        <v>356.16310514873533</v>
      </c>
      <c r="P6" s="9"/>
    </row>
    <row r="7" spans="1:133">
      <c r="A7" s="12"/>
      <c r="B7" s="25">
        <v>312.41000000000003</v>
      </c>
      <c r="C7" s="20" t="s">
        <v>12</v>
      </c>
      <c r="D7" s="46">
        <v>782075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782075</v>
      </c>
      <c r="O7" s="47">
        <f t="shared" si="1"/>
        <v>13.823196705374976</v>
      </c>
      <c r="P7" s="9"/>
    </row>
    <row r="8" spans="1:133">
      <c r="A8" s="12"/>
      <c r="B8" s="25">
        <v>312.42</v>
      </c>
      <c r="C8" s="20" t="s">
        <v>11</v>
      </c>
      <c r="D8" s="46">
        <v>364686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364686</v>
      </c>
      <c r="O8" s="47">
        <f t="shared" si="1"/>
        <v>6.4458348798981921</v>
      </c>
      <c r="P8" s="9"/>
    </row>
    <row r="9" spans="1:133">
      <c r="A9" s="12"/>
      <c r="B9" s="25">
        <v>314.10000000000002</v>
      </c>
      <c r="C9" s="20" t="s">
        <v>13</v>
      </c>
      <c r="D9" s="46">
        <v>2959183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2959183</v>
      </c>
      <c r="O9" s="47">
        <f t="shared" si="1"/>
        <v>52.303639288049915</v>
      </c>
      <c r="P9" s="9"/>
    </row>
    <row r="10" spans="1:133">
      <c r="A10" s="12"/>
      <c r="B10" s="25">
        <v>314.3</v>
      </c>
      <c r="C10" s="20" t="s">
        <v>14</v>
      </c>
      <c r="D10" s="46">
        <v>878426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878426</v>
      </c>
      <c r="O10" s="47">
        <f t="shared" si="1"/>
        <v>15.526203227459922</v>
      </c>
      <c r="P10" s="9"/>
    </row>
    <row r="11" spans="1:133">
      <c r="A11" s="12"/>
      <c r="B11" s="25">
        <v>314.8</v>
      </c>
      <c r="C11" s="20" t="s">
        <v>15</v>
      </c>
      <c r="D11" s="46">
        <v>129500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129500</v>
      </c>
      <c r="O11" s="47">
        <f t="shared" si="1"/>
        <v>2.2889159905968857</v>
      </c>
      <c r="P11" s="9"/>
    </row>
    <row r="12" spans="1:133">
      <c r="A12" s="12"/>
      <c r="B12" s="25">
        <v>315</v>
      </c>
      <c r="C12" s="20" t="s">
        <v>112</v>
      </c>
      <c r="D12" s="46">
        <v>2830528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2830528</v>
      </c>
      <c r="O12" s="47">
        <f t="shared" si="1"/>
        <v>50.029658695229507</v>
      </c>
      <c r="P12" s="9"/>
    </row>
    <row r="13" spans="1:133">
      <c r="A13" s="12"/>
      <c r="B13" s="25">
        <v>316</v>
      </c>
      <c r="C13" s="20" t="s">
        <v>113</v>
      </c>
      <c r="D13" s="46">
        <v>566562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566562</v>
      </c>
      <c r="O13" s="47">
        <f t="shared" si="1"/>
        <v>10.013998621347898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4409604</v>
      </c>
      <c r="E14" s="32">
        <f t="shared" si="3"/>
        <v>1750482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7059349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13219435</v>
      </c>
      <c r="O14" s="45">
        <f t="shared" si="1"/>
        <v>233.65386994715166</v>
      </c>
      <c r="P14" s="10"/>
    </row>
    <row r="15" spans="1:133">
      <c r="A15" s="12"/>
      <c r="B15" s="25">
        <v>322</v>
      </c>
      <c r="C15" s="20" t="s">
        <v>0</v>
      </c>
      <c r="D15" s="46">
        <v>222326</v>
      </c>
      <c r="E15" s="46">
        <v>0</v>
      </c>
      <c r="F15" s="46">
        <v>0</v>
      </c>
      <c r="G15" s="46">
        <v>0</v>
      </c>
      <c r="H15" s="46">
        <v>0</v>
      </c>
      <c r="I15" s="46">
        <v>7059349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7281675</v>
      </c>
      <c r="O15" s="47">
        <f t="shared" si="1"/>
        <v>128.70380189829788</v>
      </c>
      <c r="P15" s="9"/>
    </row>
    <row r="16" spans="1:133">
      <c r="A16" s="12"/>
      <c r="B16" s="25">
        <v>323.10000000000002</v>
      </c>
      <c r="C16" s="20" t="s">
        <v>19</v>
      </c>
      <c r="D16" s="46">
        <v>4003956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4003956</v>
      </c>
      <c r="O16" s="47">
        <f t="shared" si="1"/>
        <v>70.770030224296093</v>
      </c>
      <c r="P16" s="9"/>
    </row>
    <row r="17" spans="1:16">
      <c r="A17" s="12"/>
      <c r="B17" s="25">
        <v>323.7</v>
      </c>
      <c r="C17" s="20" t="s">
        <v>20</v>
      </c>
      <c r="D17" s="46">
        <v>178672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178672</v>
      </c>
      <c r="O17" s="47">
        <f t="shared" si="1"/>
        <v>3.1580324159994344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78451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78451</v>
      </c>
      <c r="O18" s="47">
        <f t="shared" si="1"/>
        <v>1.3866235396008979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884998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884998</v>
      </c>
      <c r="O19" s="47">
        <f t="shared" si="1"/>
        <v>15.642363504604344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787033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787033</v>
      </c>
      <c r="O20" s="47">
        <f t="shared" si="1"/>
        <v>13.91082948901497</v>
      </c>
      <c r="P20" s="9"/>
    </row>
    <row r="21" spans="1:16">
      <c r="A21" s="12"/>
      <c r="B21" s="25">
        <v>329</v>
      </c>
      <c r="C21" s="20" t="s">
        <v>24</v>
      </c>
      <c r="D21" s="46">
        <v>4650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4650</v>
      </c>
      <c r="O21" s="47">
        <f t="shared" si="1"/>
        <v>8.2188875338034886E-2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SUM(D23:D35)</f>
        <v>2335744</v>
      </c>
      <c r="E22" s="32">
        <f t="shared" si="5"/>
        <v>27330</v>
      </c>
      <c r="F22" s="32">
        <f t="shared" si="5"/>
        <v>3793323</v>
      </c>
      <c r="G22" s="32">
        <f t="shared" si="5"/>
        <v>208142</v>
      </c>
      <c r="H22" s="32">
        <f t="shared" si="5"/>
        <v>0</v>
      </c>
      <c r="I22" s="32">
        <f t="shared" si="5"/>
        <v>221108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6585647</v>
      </c>
      <c r="O22" s="45">
        <f t="shared" si="1"/>
        <v>116.40148823726956</v>
      </c>
      <c r="P22" s="10"/>
    </row>
    <row r="23" spans="1:16">
      <c r="A23" s="12"/>
      <c r="B23" s="25">
        <v>331.2</v>
      </c>
      <c r="C23" s="20" t="s">
        <v>25</v>
      </c>
      <c r="D23" s="46">
        <v>3987</v>
      </c>
      <c r="E23" s="46">
        <v>27330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31317</v>
      </c>
      <c r="O23" s="47">
        <f t="shared" si="1"/>
        <v>0.55352881913144913</v>
      </c>
      <c r="P23" s="9"/>
    </row>
    <row r="24" spans="1:16">
      <c r="A24" s="12"/>
      <c r="B24" s="25">
        <v>331.39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221108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221108</v>
      </c>
      <c r="O24" s="47">
        <f t="shared" si="1"/>
        <v>3.9080898598370362</v>
      </c>
      <c r="P24" s="9"/>
    </row>
    <row r="25" spans="1:16">
      <c r="A25" s="12"/>
      <c r="B25" s="25">
        <v>331.49</v>
      </c>
      <c r="C25" s="20" t="s">
        <v>31</v>
      </c>
      <c r="D25" s="46">
        <v>0</v>
      </c>
      <c r="E25" s="46">
        <v>0</v>
      </c>
      <c r="F25" s="46">
        <v>0</v>
      </c>
      <c r="G25" s="46">
        <v>174543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174543</v>
      </c>
      <c r="O25" s="47">
        <f t="shared" si="1"/>
        <v>3.0850522297046501</v>
      </c>
      <c r="P25" s="9"/>
    </row>
    <row r="26" spans="1:16">
      <c r="A26" s="12"/>
      <c r="B26" s="25">
        <v>331.7</v>
      </c>
      <c r="C26" s="20" t="s">
        <v>28</v>
      </c>
      <c r="D26" s="46">
        <v>0</v>
      </c>
      <c r="E26" s="46">
        <v>0</v>
      </c>
      <c r="F26" s="46">
        <v>0</v>
      </c>
      <c r="G26" s="46">
        <v>6666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6666</v>
      </c>
      <c r="O26" s="47">
        <f t="shared" si="1"/>
        <v>0.11782172967813775</v>
      </c>
      <c r="P26" s="9"/>
    </row>
    <row r="27" spans="1:16">
      <c r="A27" s="12"/>
      <c r="B27" s="25">
        <v>334.49</v>
      </c>
      <c r="C27" s="20" t="s">
        <v>96</v>
      </c>
      <c r="D27" s="46">
        <v>0</v>
      </c>
      <c r="E27" s="46">
        <v>0</v>
      </c>
      <c r="F27" s="46">
        <v>0</v>
      </c>
      <c r="G27" s="46">
        <v>26933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26933</v>
      </c>
      <c r="O27" s="47">
        <f t="shared" si="1"/>
        <v>0.47604150096328895</v>
      </c>
      <c r="P27" s="9"/>
    </row>
    <row r="28" spans="1:16">
      <c r="A28" s="12"/>
      <c r="B28" s="25">
        <v>335.12</v>
      </c>
      <c r="C28" s="20" t="s">
        <v>114</v>
      </c>
      <c r="D28" s="46">
        <v>1255730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1255730</v>
      </c>
      <c r="O28" s="47">
        <f t="shared" si="1"/>
        <v>22.195061597468936</v>
      </c>
      <c r="P28" s="9"/>
    </row>
    <row r="29" spans="1:16">
      <c r="A29" s="12"/>
      <c r="B29" s="25">
        <v>335.14</v>
      </c>
      <c r="C29" s="20" t="s">
        <v>115</v>
      </c>
      <c r="D29" s="46">
        <v>2609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2609</v>
      </c>
      <c r="O29" s="47">
        <f t="shared" si="1"/>
        <v>4.6114145324071619E-2</v>
      </c>
      <c r="P29" s="9"/>
    </row>
    <row r="30" spans="1:16">
      <c r="A30" s="12"/>
      <c r="B30" s="25">
        <v>335.15</v>
      </c>
      <c r="C30" s="20" t="s">
        <v>116</v>
      </c>
      <c r="D30" s="46">
        <v>45906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45906</v>
      </c>
      <c r="O30" s="47">
        <f t="shared" si="1"/>
        <v>0.81138978736942569</v>
      </c>
      <c r="P30" s="9"/>
    </row>
    <row r="31" spans="1:16">
      <c r="A31" s="12"/>
      <c r="B31" s="25">
        <v>335.18</v>
      </c>
      <c r="C31" s="20" t="s">
        <v>117</v>
      </c>
      <c r="D31" s="46">
        <v>0</v>
      </c>
      <c r="E31" s="46">
        <v>0</v>
      </c>
      <c r="F31" s="46">
        <v>3793323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3793323</v>
      </c>
      <c r="O31" s="47">
        <f t="shared" si="1"/>
        <v>67.047086271806563</v>
      </c>
      <c r="P31" s="9"/>
    </row>
    <row r="32" spans="1:16">
      <c r="A32" s="12"/>
      <c r="B32" s="25">
        <v>335.49</v>
      </c>
      <c r="C32" s="20" t="s">
        <v>36</v>
      </c>
      <c r="D32" s="46">
        <v>25189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25189</v>
      </c>
      <c r="O32" s="47">
        <f t="shared" si="1"/>
        <v>0.44521625395478726</v>
      </c>
      <c r="P32" s="9"/>
    </row>
    <row r="33" spans="1:16">
      <c r="A33" s="12"/>
      <c r="B33" s="25">
        <v>335.9</v>
      </c>
      <c r="C33" s="20" t="s">
        <v>37</v>
      </c>
      <c r="D33" s="46">
        <v>482537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482537</v>
      </c>
      <c r="O33" s="47">
        <f t="shared" si="1"/>
        <v>8.5288544815030836</v>
      </c>
      <c r="P33" s="9"/>
    </row>
    <row r="34" spans="1:16">
      <c r="A34" s="12"/>
      <c r="B34" s="25">
        <v>337.5</v>
      </c>
      <c r="C34" s="20" t="s">
        <v>118</v>
      </c>
      <c r="D34" s="46">
        <v>73448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73448</v>
      </c>
      <c r="O34" s="47">
        <f t="shared" si="1"/>
        <v>1.2981953797479542</v>
      </c>
      <c r="P34" s="9"/>
    </row>
    <row r="35" spans="1:16">
      <c r="A35" s="12"/>
      <c r="B35" s="25">
        <v>338</v>
      </c>
      <c r="C35" s="20" t="s">
        <v>38</v>
      </c>
      <c r="D35" s="46">
        <v>446338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446338</v>
      </c>
      <c r="O35" s="47">
        <f t="shared" si="1"/>
        <v>7.8890361807801757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SUM(D37:D48)</f>
        <v>6144989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24273111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38475</v>
      </c>
      <c r="N36" s="32">
        <f>SUM(D36:M36)</f>
        <v>30456575</v>
      </c>
      <c r="O36" s="45">
        <f t="shared" si="1"/>
        <v>538.32078406419566</v>
      </c>
      <c r="P36" s="10"/>
    </row>
    <row r="37" spans="1:16">
      <c r="A37" s="12"/>
      <c r="B37" s="25">
        <v>341.3</v>
      </c>
      <c r="C37" s="20" t="s">
        <v>119</v>
      </c>
      <c r="D37" s="46">
        <v>27579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27579</v>
      </c>
      <c r="O37" s="47">
        <f t="shared" ref="O37:O65" si="9">(N37/O$67)</f>
        <v>0.48745956837584176</v>
      </c>
      <c r="P37" s="9"/>
    </row>
    <row r="38" spans="1:16">
      <c r="A38" s="12"/>
      <c r="B38" s="25">
        <v>341.9</v>
      </c>
      <c r="C38" s="20" t="s">
        <v>120</v>
      </c>
      <c r="D38" s="46">
        <v>122342</v>
      </c>
      <c r="E38" s="46">
        <v>0</v>
      </c>
      <c r="F38" s="46">
        <v>0</v>
      </c>
      <c r="G38" s="46">
        <v>0</v>
      </c>
      <c r="H38" s="46">
        <v>0</v>
      </c>
      <c r="I38" s="46">
        <v>13</v>
      </c>
      <c r="J38" s="46">
        <v>0</v>
      </c>
      <c r="K38" s="46">
        <v>0</v>
      </c>
      <c r="L38" s="46">
        <v>0</v>
      </c>
      <c r="M38" s="46">
        <v>38475</v>
      </c>
      <c r="N38" s="46">
        <f t="shared" si="8"/>
        <v>160830</v>
      </c>
      <c r="O38" s="47">
        <f t="shared" si="9"/>
        <v>2.842674585078742</v>
      </c>
      <c r="P38" s="9"/>
    </row>
    <row r="39" spans="1:16">
      <c r="A39" s="12"/>
      <c r="B39" s="25">
        <v>342.1</v>
      </c>
      <c r="C39" s="20" t="s">
        <v>48</v>
      </c>
      <c r="D39" s="46">
        <v>137910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137910</v>
      </c>
      <c r="O39" s="47">
        <f t="shared" si="9"/>
        <v>2.4375629672835251</v>
      </c>
      <c r="P39" s="9"/>
    </row>
    <row r="40" spans="1:16">
      <c r="A40" s="12"/>
      <c r="B40" s="25">
        <v>343.3</v>
      </c>
      <c r="C40" s="20" t="s">
        <v>50</v>
      </c>
      <c r="D40" s="46">
        <v>741996</v>
      </c>
      <c r="E40" s="46">
        <v>0</v>
      </c>
      <c r="F40" s="46">
        <v>0</v>
      </c>
      <c r="G40" s="46">
        <v>0</v>
      </c>
      <c r="H40" s="46">
        <v>0</v>
      </c>
      <c r="I40" s="46">
        <v>22002329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22744325</v>
      </c>
      <c r="O40" s="47">
        <f t="shared" si="9"/>
        <v>402.0065574350001</v>
      </c>
      <c r="P40" s="9"/>
    </row>
    <row r="41" spans="1:16">
      <c r="A41" s="12"/>
      <c r="B41" s="25">
        <v>343.4</v>
      </c>
      <c r="C41" s="20" t="s">
        <v>51</v>
      </c>
      <c r="D41" s="46">
        <v>2923837</v>
      </c>
      <c r="E41" s="46">
        <v>0</v>
      </c>
      <c r="F41" s="46">
        <v>0</v>
      </c>
      <c r="G41" s="46">
        <v>0</v>
      </c>
      <c r="H41" s="46">
        <v>0</v>
      </c>
      <c r="I41" s="46">
        <v>41314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2965151</v>
      </c>
      <c r="O41" s="47">
        <f t="shared" si="9"/>
        <v>52.409123848913872</v>
      </c>
      <c r="P41" s="9"/>
    </row>
    <row r="42" spans="1:16">
      <c r="A42" s="12"/>
      <c r="B42" s="25">
        <v>343.9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2229455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2229455</v>
      </c>
      <c r="O42" s="47">
        <f t="shared" si="9"/>
        <v>39.405677218657758</v>
      </c>
      <c r="P42" s="9"/>
    </row>
    <row r="43" spans="1:16">
      <c r="A43" s="12"/>
      <c r="B43" s="25">
        <v>344.9</v>
      </c>
      <c r="C43" s="20" t="s">
        <v>121</v>
      </c>
      <c r="D43" s="46">
        <v>85959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85959</v>
      </c>
      <c r="O43" s="47">
        <f t="shared" si="9"/>
        <v>1.519327641974654</v>
      </c>
      <c r="P43" s="9"/>
    </row>
    <row r="44" spans="1:16">
      <c r="A44" s="12"/>
      <c r="B44" s="25">
        <v>347.2</v>
      </c>
      <c r="C44" s="20" t="s">
        <v>55</v>
      </c>
      <c r="D44" s="46">
        <v>808894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808894</v>
      </c>
      <c r="O44" s="47">
        <f t="shared" si="9"/>
        <v>14.297223253265461</v>
      </c>
      <c r="P44" s="9"/>
    </row>
    <row r="45" spans="1:16">
      <c r="A45" s="12"/>
      <c r="B45" s="25">
        <v>347.3</v>
      </c>
      <c r="C45" s="20" t="s">
        <v>56</v>
      </c>
      <c r="D45" s="46">
        <v>741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741</v>
      </c>
      <c r="O45" s="47">
        <f t="shared" si="9"/>
        <v>1.3097194973222334E-2</v>
      </c>
      <c r="P45" s="9"/>
    </row>
    <row r="46" spans="1:16">
      <c r="A46" s="12"/>
      <c r="B46" s="25">
        <v>347.4</v>
      </c>
      <c r="C46" s="20" t="s">
        <v>57</v>
      </c>
      <c r="D46" s="46">
        <v>40770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40770</v>
      </c>
      <c r="O46" s="47">
        <f t="shared" si="9"/>
        <v>0.72061084893154459</v>
      </c>
      <c r="P46" s="9"/>
    </row>
    <row r="47" spans="1:16">
      <c r="A47" s="12"/>
      <c r="B47" s="25">
        <v>347.9</v>
      </c>
      <c r="C47" s="20" t="s">
        <v>59</v>
      </c>
      <c r="D47" s="46">
        <v>1410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1410</v>
      </c>
      <c r="O47" s="47">
        <f t="shared" si="9"/>
        <v>2.4921788005726708E-2</v>
      </c>
      <c r="P47" s="9"/>
    </row>
    <row r="48" spans="1:16">
      <c r="A48" s="12"/>
      <c r="B48" s="25">
        <v>349</v>
      </c>
      <c r="C48" s="20" t="s">
        <v>1</v>
      </c>
      <c r="D48" s="46">
        <v>1253551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1253551</v>
      </c>
      <c r="O48" s="47">
        <f t="shared" si="9"/>
        <v>22.156547713735264</v>
      </c>
      <c r="P48" s="9"/>
    </row>
    <row r="49" spans="1:16" ht="15.75">
      <c r="A49" s="29" t="s">
        <v>44</v>
      </c>
      <c r="B49" s="30"/>
      <c r="C49" s="31"/>
      <c r="D49" s="32">
        <f t="shared" ref="D49:M49" si="10">SUM(D50:D52)</f>
        <v>487085</v>
      </c>
      <c r="E49" s="32">
        <f t="shared" si="10"/>
        <v>40972</v>
      </c>
      <c r="F49" s="32">
        <f t="shared" si="10"/>
        <v>0</v>
      </c>
      <c r="G49" s="32">
        <f t="shared" si="10"/>
        <v>773216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1301273</v>
      </c>
      <c r="O49" s="45">
        <f t="shared" si="9"/>
        <v>23.00003535005391</v>
      </c>
      <c r="P49" s="10"/>
    </row>
    <row r="50" spans="1:16">
      <c r="A50" s="13"/>
      <c r="B50" s="39">
        <v>351.1</v>
      </c>
      <c r="C50" s="21" t="s">
        <v>62</v>
      </c>
      <c r="D50" s="46">
        <v>73936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73936</v>
      </c>
      <c r="O50" s="47">
        <f t="shared" si="9"/>
        <v>1.3068207929017093</v>
      </c>
      <c r="P50" s="9"/>
    </row>
    <row r="51" spans="1:16">
      <c r="A51" s="13"/>
      <c r="B51" s="39">
        <v>354</v>
      </c>
      <c r="C51" s="21" t="s">
        <v>63</v>
      </c>
      <c r="D51" s="46">
        <v>93632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93632</v>
      </c>
      <c r="O51" s="47">
        <f t="shared" si="9"/>
        <v>1.6549481237958887</v>
      </c>
      <c r="P51" s="9"/>
    </row>
    <row r="52" spans="1:16">
      <c r="A52" s="13"/>
      <c r="B52" s="39">
        <v>359</v>
      </c>
      <c r="C52" s="21" t="s">
        <v>64</v>
      </c>
      <c r="D52" s="46">
        <v>319517</v>
      </c>
      <c r="E52" s="46">
        <v>40972</v>
      </c>
      <c r="F52" s="46">
        <v>0</v>
      </c>
      <c r="G52" s="46">
        <v>773216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1133705</v>
      </c>
      <c r="O52" s="47">
        <f t="shared" si="9"/>
        <v>20.038266433356309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SUM(D54:D60)</f>
        <v>773339</v>
      </c>
      <c r="E53" s="32">
        <f t="shared" si="12"/>
        <v>7038</v>
      </c>
      <c r="F53" s="32">
        <f t="shared" si="12"/>
        <v>3777</v>
      </c>
      <c r="G53" s="32">
        <f t="shared" si="12"/>
        <v>2561649</v>
      </c>
      <c r="H53" s="32">
        <f t="shared" si="12"/>
        <v>0</v>
      </c>
      <c r="I53" s="32">
        <f t="shared" si="12"/>
        <v>610508</v>
      </c>
      <c r="J53" s="32">
        <f t="shared" si="12"/>
        <v>0</v>
      </c>
      <c r="K53" s="32">
        <f t="shared" si="12"/>
        <v>9142031</v>
      </c>
      <c r="L53" s="32">
        <f t="shared" si="12"/>
        <v>0</v>
      </c>
      <c r="M53" s="32">
        <f t="shared" si="12"/>
        <v>802801</v>
      </c>
      <c r="N53" s="32">
        <f t="shared" si="11"/>
        <v>13901143</v>
      </c>
      <c r="O53" s="45">
        <f t="shared" si="9"/>
        <v>245.70307722219277</v>
      </c>
      <c r="P53" s="10"/>
    </row>
    <row r="54" spans="1:16">
      <c r="A54" s="12"/>
      <c r="B54" s="25">
        <v>361.1</v>
      </c>
      <c r="C54" s="20" t="s">
        <v>65</v>
      </c>
      <c r="D54" s="46">
        <v>456500</v>
      </c>
      <c r="E54" s="46">
        <v>6988</v>
      </c>
      <c r="F54" s="46">
        <v>3777</v>
      </c>
      <c r="G54" s="46">
        <v>88158</v>
      </c>
      <c r="H54" s="46">
        <v>0</v>
      </c>
      <c r="I54" s="46">
        <v>223394</v>
      </c>
      <c r="J54" s="46">
        <v>0</v>
      </c>
      <c r="K54" s="46">
        <v>1142460</v>
      </c>
      <c r="L54" s="46">
        <v>0</v>
      </c>
      <c r="M54" s="46">
        <v>117409</v>
      </c>
      <c r="N54" s="46">
        <f t="shared" si="11"/>
        <v>2038686</v>
      </c>
      <c r="O54" s="47">
        <f t="shared" si="9"/>
        <v>36.033830001590751</v>
      </c>
      <c r="P54" s="9"/>
    </row>
    <row r="55" spans="1:16">
      <c r="A55" s="12"/>
      <c r="B55" s="25">
        <v>361.3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-7717</v>
      </c>
      <c r="J55" s="46">
        <v>0</v>
      </c>
      <c r="K55" s="46">
        <v>4374172</v>
      </c>
      <c r="L55" s="46">
        <v>0</v>
      </c>
      <c r="M55" s="46">
        <v>0</v>
      </c>
      <c r="N55" s="46">
        <f t="shared" ref="N55:N60" si="13">SUM(D55:M55)</f>
        <v>4366455</v>
      </c>
      <c r="O55" s="47">
        <f t="shared" si="9"/>
        <v>77.177209820244983</v>
      </c>
      <c r="P55" s="9"/>
    </row>
    <row r="56" spans="1:16">
      <c r="A56" s="12"/>
      <c r="B56" s="25">
        <v>364</v>
      </c>
      <c r="C56" s="20" t="s">
        <v>122</v>
      </c>
      <c r="D56" s="46">
        <v>3139</v>
      </c>
      <c r="E56" s="46">
        <v>0</v>
      </c>
      <c r="F56" s="46">
        <v>0</v>
      </c>
      <c r="G56" s="46">
        <v>2425000</v>
      </c>
      <c r="H56" s="46">
        <v>0</v>
      </c>
      <c r="I56" s="46">
        <v>-45053</v>
      </c>
      <c r="J56" s="46">
        <v>0</v>
      </c>
      <c r="K56" s="46">
        <v>0</v>
      </c>
      <c r="L56" s="46">
        <v>0</v>
      </c>
      <c r="M56" s="46">
        <v>423610</v>
      </c>
      <c r="N56" s="46">
        <f t="shared" si="13"/>
        <v>2806696</v>
      </c>
      <c r="O56" s="47">
        <f t="shared" si="9"/>
        <v>49.608427452851863</v>
      </c>
      <c r="P56" s="9"/>
    </row>
    <row r="57" spans="1:16">
      <c r="A57" s="12"/>
      <c r="B57" s="25">
        <v>366</v>
      </c>
      <c r="C57" s="20" t="s">
        <v>67</v>
      </c>
      <c r="D57" s="46">
        <v>12516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12516</v>
      </c>
      <c r="O57" s="47">
        <f t="shared" si="9"/>
        <v>0.22122063736147199</v>
      </c>
      <c r="P57" s="9"/>
    </row>
    <row r="58" spans="1:16">
      <c r="A58" s="12"/>
      <c r="B58" s="25">
        <v>368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3625399</v>
      </c>
      <c r="L58" s="46">
        <v>0</v>
      </c>
      <c r="M58" s="46">
        <v>0</v>
      </c>
      <c r="N58" s="46">
        <f t="shared" si="13"/>
        <v>3625399</v>
      </c>
      <c r="O58" s="47">
        <f t="shared" si="9"/>
        <v>64.079025045513191</v>
      </c>
      <c r="P58" s="9"/>
    </row>
    <row r="59" spans="1:16">
      <c r="A59" s="12"/>
      <c r="B59" s="25">
        <v>369.3</v>
      </c>
      <c r="C59" s="20" t="s">
        <v>69</v>
      </c>
      <c r="D59" s="46">
        <v>66312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66312</v>
      </c>
      <c r="O59" s="47">
        <f t="shared" si="9"/>
        <v>1.1720663874012407</v>
      </c>
      <c r="P59" s="9"/>
    </row>
    <row r="60" spans="1:16">
      <c r="A60" s="12"/>
      <c r="B60" s="25">
        <v>369.9</v>
      </c>
      <c r="C60" s="20" t="s">
        <v>70</v>
      </c>
      <c r="D60" s="46">
        <v>234872</v>
      </c>
      <c r="E60" s="46">
        <v>50</v>
      </c>
      <c r="F60" s="46">
        <v>0</v>
      </c>
      <c r="G60" s="46">
        <v>48491</v>
      </c>
      <c r="H60" s="46">
        <v>0</v>
      </c>
      <c r="I60" s="46">
        <v>439884</v>
      </c>
      <c r="J60" s="46">
        <v>0</v>
      </c>
      <c r="K60" s="46">
        <v>0</v>
      </c>
      <c r="L60" s="46">
        <v>0</v>
      </c>
      <c r="M60" s="46">
        <v>261782</v>
      </c>
      <c r="N60" s="46">
        <f t="shared" si="13"/>
        <v>985079</v>
      </c>
      <c r="O60" s="47">
        <f t="shared" si="9"/>
        <v>17.411297877229263</v>
      </c>
      <c r="P60" s="9"/>
    </row>
    <row r="61" spans="1:16" ht="15.75">
      <c r="A61" s="29" t="s">
        <v>45</v>
      </c>
      <c r="B61" s="30"/>
      <c r="C61" s="31"/>
      <c r="D61" s="32">
        <f t="shared" ref="D61:M61" si="14">SUM(D62:D64)</f>
        <v>2757030</v>
      </c>
      <c r="E61" s="32">
        <f t="shared" si="14"/>
        <v>1741</v>
      </c>
      <c r="F61" s="32">
        <f t="shared" si="14"/>
        <v>0</v>
      </c>
      <c r="G61" s="32">
        <f t="shared" si="14"/>
        <v>572265</v>
      </c>
      <c r="H61" s="32">
        <f t="shared" si="14"/>
        <v>0</v>
      </c>
      <c r="I61" s="32">
        <f t="shared" si="14"/>
        <v>6002988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9334024</v>
      </c>
      <c r="O61" s="45">
        <f t="shared" si="9"/>
        <v>164.97912579316684</v>
      </c>
      <c r="P61" s="9"/>
    </row>
    <row r="62" spans="1:16">
      <c r="A62" s="12"/>
      <c r="B62" s="25">
        <v>381</v>
      </c>
      <c r="C62" s="20" t="s">
        <v>71</v>
      </c>
      <c r="D62" s="46">
        <v>2757030</v>
      </c>
      <c r="E62" s="46">
        <v>1741</v>
      </c>
      <c r="F62" s="46">
        <v>0</v>
      </c>
      <c r="G62" s="46">
        <v>572265</v>
      </c>
      <c r="H62" s="46">
        <v>0</v>
      </c>
      <c r="I62" s="46">
        <v>404060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3735096</v>
      </c>
      <c r="O62" s="47">
        <f t="shared" si="9"/>
        <v>66.01792247733178</v>
      </c>
      <c r="P62" s="9"/>
    </row>
    <row r="63" spans="1:16">
      <c r="A63" s="12"/>
      <c r="B63" s="25">
        <v>389.7</v>
      </c>
      <c r="C63" s="20" t="s">
        <v>123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72007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72007</v>
      </c>
      <c r="O63" s="47">
        <f t="shared" si="9"/>
        <v>1.2727256659066406</v>
      </c>
      <c r="P63" s="9"/>
    </row>
    <row r="64" spans="1:16" ht="15.75" thickBot="1">
      <c r="A64" s="12"/>
      <c r="B64" s="25">
        <v>389.8</v>
      </c>
      <c r="C64" s="20" t="s">
        <v>124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5526921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5526921</v>
      </c>
      <c r="O64" s="47">
        <f t="shared" si="9"/>
        <v>97.688477649928416</v>
      </c>
      <c r="P64" s="9"/>
    </row>
    <row r="65" spans="1:119" ht="16.5" thickBot="1">
      <c r="A65" s="14" t="s">
        <v>60</v>
      </c>
      <c r="B65" s="23"/>
      <c r="C65" s="22"/>
      <c r="D65" s="15">
        <f t="shared" ref="D65:M65" si="15">SUM(D5,D14,D22,D36,D49,D53,D61)</f>
        <v>40766997</v>
      </c>
      <c r="E65" s="15">
        <f t="shared" si="15"/>
        <v>1827563</v>
      </c>
      <c r="F65" s="15">
        <f t="shared" si="15"/>
        <v>5946569</v>
      </c>
      <c r="G65" s="15">
        <f t="shared" si="15"/>
        <v>6140873</v>
      </c>
      <c r="H65" s="15">
        <f t="shared" si="15"/>
        <v>0</v>
      </c>
      <c r="I65" s="15">
        <f t="shared" si="15"/>
        <v>38167064</v>
      </c>
      <c r="J65" s="15">
        <f t="shared" si="15"/>
        <v>0</v>
      </c>
      <c r="K65" s="15">
        <f t="shared" si="15"/>
        <v>9142031</v>
      </c>
      <c r="L65" s="15">
        <f t="shared" si="15"/>
        <v>0</v>
      </c>
      <c r="M65" s="15">
        <f t="shared" si="15"/>
        <v>1468600</v>
      </c>
      <c r="N65" s="15">
        <f>SUM(D65:M65)</f>
        <v>103459697</v>
      </c>
      <c r="O65" s="38">
        <f t="shared" si="9"/>
        <v>1828.6529331707231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125</v>
      </c>
      <c r="M67" s="118"/>
      <c r="N67" s="118"/>
      <c r="O67" s="43">
        <v>56577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89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23596061</v>
      </c>
      <c r="E5" s="27">
        <f t="shared" si="0"/>
        <v>0</v>
      </c>
      <c r="F5" s="27">
        <f t="shared" si="0"/>
        <v>2162309</v>
      </c>
      <c r="G5" s="27">
        <f t="shared" si="0"/>
        <v>1995457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627737</v>
      </c>
      <c r="N5" s="28">
        <f>SUM(D5:M5)</f>
        <v>28381564</v>
      </c>
      <c r="O5" s="33">
        <f t="shared" ref="O5:O36" si="1">(N5/O$70)</f>
        <v>503.78195502067911</v>
      </c>
      <c r="P5" s="6"/>
    </row>
    <row r="6" spans="1:133">
      <c r="A6" s="12"/>
      <c r="B6" s="25">
        <v>311</v>
      </c>
      <c r="C6" s="20" t="s">
        <v>3</v>
      </c>
      <c r="D6" s="46">
        <v>15134064</v>
      </c>
      <c r="E6" s="46">
        <v>0</v>
      </c>
      <c r="F6" s="46">
        <v>2162309</v>
      </c>
      <c r="G6" s="46">
        <v>1995457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627737</v>
      </c>
      <c r="N6" s="46">
        <f>SUM(D6:M6)</f>
        <v>19919567</v>
      </c>
      <c r="O6" s="47">
        <f t="shared" si="1"/>
        <v>353.57876706249891</v>
      </c>
      <c r="P6" s="9"/>
    </row>
    <row r="7" spans="1:133">
      <c r="A7" s="12"/>
      <c r="B7" s="25">
        <v>312.41000000000003</v>
      </c>
      <c r="C7" s="20" t="s">
        <v>12</v>
      </c>
      <c r="D7" s="46">
        <v>771241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771241</v>
      </c>
      <c r="O7" s="47">
        <f t="shared" si="1"/>
        <v>13.68977758844099</v>
      </c>
      <c r="P7" s="9"/>
    </row>
    <row r="8" spans="1:133">
      <c r="A8" s="12"/>
      <c r="B8" s="25">
        <v>312.42</v>
      </c>
      <c r="C8" s="20" t="s">
        <v>11</v>
      </c>
      <c r="D8" s="46">
        <v>362608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362608</v>
      </c>
      <c r="O8" s="47">
        <f t="shared" si="1"/>
        <v>6.4364094644727263</v>
      </c>
      <c r="P8" s="9"/>
    </row>
    <row r="9" spans="1:133">
      <c r="A9" s="12"/>
      <c r="B9" s="25">
        <v>314.10000000000002</v>
      </c>
      <c r="C9" s="20" t="s">
        <v>13</v>
      </c>
      <c r="D9" s="46">
        <v>2754579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2754579</v>
      </c>
      <c r="O9" s="47">
        <f t="shared" si="1"/>
        <v>48.894669577719796</v>
      </c>
      <c r="P9" s="9"/>
    </row>
    <row r="10" spans="1:133">
      <c r="A10" s="12"/>
      <c r="B10" s="25">
        <v>314.3</v>
      </c>
      <c r="C10" s="20" t="s">
        <v>14</v>
      </c>
      <c r="D10" s="46">
        <v>868167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868167</v>
      </c>
      <c r="O10" s="47">
        <f t="shared" si="1"/>
        <v>15.410245486980138</v>
      </c>
      <c r="P10" s="9"/>
    </row>
    <row r="11" spans="1:133">
      <c r="A11" s="12"/>
      <c r="B11" s="25">
        <v>314.8</v>
      </c>
      <c r="C11" s="20" t="s">
        <v>15</v>
      </c>
      <c r="D11" s="46">
        <v>128416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128416</v>
      </c>
      <c r="O11" s="47">
        <f t="shared" si="1"/>
        <v>2.2794255995171913</v>
      </c>
      <c r="P11" s="9"/>
    </row>
    <row r="12" spans="1:133">
      <c r="A12" s="12"/>
      <c r="B12" s="25">
        <v>315</v>
      </c>
      <c r="C12" s="20" t="s">
        <v>16</v>
      </c>
      <c r="D12" s="46">
        <v>3051291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3051291</v>
      </c>
      <c r="O12" s="47">
        <f t="shared" si="1"/>
        <v>54.161403695617444</v>
      </c>
      <c r="P12" s="9"/>
    </row>
    <row r="13" spans="1:133">
      <c r="A13" s="12"/>
      <c r="B13" s="25">
        <v>316</v>
      </c>
      <c r="C13" s="20" t="s">
        <v>17</v>
      </c>
      <c r="D13" s="46">
        <v>525695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525695</v>
      </c>
      <c r="O13" s="47">
        <f t="shared" si="1"/>
        <v>9.3312565454319536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4402587</v>
      </c>
      <c r="E14" s="32">
        <f t="shared" si="3"/>
        <v>584798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3487255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8474640</v>
      </c>
      <c r="O14" s="45">
        <f t="shared" si="1"/>
        <v>150.42760530379678</v>
      </c>
      <c r="P14" s="10"/>
    </row>
    <row r="15" spans="1:133">
      <c r="A15" s="12"/>
      <c r="B15" s="25">
        <v>322</v>
      </c>
      <c r="C15" s="20" t="s">
        <v>0</v>
      </c>
      <c r="D15" s="46">
        <v>125651</v>
      </c>
      <c r="E15" s="46">
        <v>0</v>
      </c>
      <c r="F15" s="46">
        <v>0</v>
      </c>
      <c r="G15" s="46">
        <v>0</v>
      </c>
      <c r="H15" s="46">
        <v>0</v>
      </c>
      <c r="I15" s="46">
        <v>3487255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3612906</v>
      </c>
      <c r="O15" s="47">
        <f t="shared" si="1"/>
        <v>64.130251877096754</v>
      </c>
      <c r="P15" s="9"/>
    </row>
    <row r="16" spans="1:133">
      <c r="A16" s="12"/>
      <c r="B16" s="25">
        <v>323.10000000000002</v>
      </c>
      <c r="C16" s="20" t="s">
        <v>19</v>
      </c>
      <c r="D16" s="46">
        <v>4099937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4099937</v>
      </c>
      <c r="O16" s="47">
        <f t="shared" si="1"/>
        <v>72.775209897580638</v>
      </c>
      <c r="P16" s="9"/>
    </row>
    <row r="17" spans="1:16">
      <c r="A17" s="12"/>
      <c r="B17" s="25">
        <v>323.7</v>
      </c>
      <c r="C17" s="20" t="s">
        <v>20</v>
      </c>
      <c r="D17" s="46">
        <v>173995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173995</v>
      </c>
      <c r="O17" s="47">
        <f t="shared" si="1"/>
        <v>3.0884676145339651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18064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18064</v>
      </c>
      <c r="O18" s="47">
        <f t="shared" si="1"/>
        <v>0.32064185171379378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213318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213318</v>
      </c>
      <c r="O19" s="47">
        <f t="shared" si="1"/>
        <v>3.7864636029607541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353416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353416</v>
      </c>
      <c r="O20" s="47">
        <f t="shared" si="1"/>
        <v>6.2732484867848841</v>
      </c>
      <c r="P20" s="9"/>
    </row>
    <row r="21" spans="1:16">
      <c r="A21" s="12"/>
      <c r="B21" s="25">
        <v>329</v>
      </c>
      <c r="C21" s="20" t="s">
        <v>24</v>
      </c>
      <c r="D21" s="46">
        <v>3004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3004</v>
      </c>
      <c r="O21" s="47">
        <f t="shared" si="1"/>
        <v>5.3321973126009552E-2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SUM(D23:D36)</f>
        <v>2159130</v>
      </c>
      <c r="E22" s="32">
        <f t="shared" si="5"/>
        <v>127821</v>
      </c>
      <c r="F22" s="32">
        <f t="shared" si="5"/>
        <v>3596953</v>
      </c>
      <c r="G22" s="32">
        <f t="shared" si="5"/>
        <v>295193</v>
      </c>
      <c r="H22" s="32">
        <f t="shared" si="5"/>
        <v>0</v>
      </c>
      <c r="I22" s="32">
        <f t="shared" si="5"/>
        <v>18679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2019076</v>
      </c>
      <c r="N22" s="44">
        <f t="shared" si="4"/>
        <v>8216852</v>
      </c>
      <c r="O22" s="45">
        <f t="shared" si="1"/>
        <v>145.85178479507252</v>
      </c>
      <c r="P22" s="10"/>
    </row>
    <row r="23" spans="1:16">
      <c r="A23" s="12"/>
      <c r="B23" s="25">
        <v>331.1</v>
      </c>
      <c r="C23" s="20" t="s">
        <v>84</v>
      </c>
      <c r="D23" s="46">
        <v>0</v>
      </c>
      <c r="E23" s="46">
        <v>116589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116589</v>
      </c>
      <c r="O23" s="47">
        <f t="shared" si="1"/>
        <v>2.0694925182384578</v>
      </c>
      <c r="P23" s="9"/>
    </row>
    <row r="24" spans="1:16">
      <c r="A24" s="12"/>
      <c r="B24" s="25">
        <v>331.2</v>
      </c>
      <c r="C24" s="20" t="s">
        <v>25</v>
      </c>
      <c r="D24" s="46">
        <v>5438</v>
      </c>
      <c r="E24" s="46">
        <v>11232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16670</v>
      </c>
      <c r="O24" s="47">
        <f t="shared" si="1"/>
        <v>0.29589790013667749</v>
      </c>
      <c r="P24" s="9"/>
    </row>
    <row r="25" spans="1:16">
      <c r="A25" s="12"/>
      <c r="B25" s="25">
        <v>331.39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18679</v>
      </c>
      <c r="O25" s="47">
        <f t="shared" si="1"/>
        <v>0.33155830093899213</v>
      </c>
      <c r="P25" s="9"/>
    </row>
    <row r="26" spans="1:16">
      <c r="A26" s="12"/>
      <c r="B26" s="25">
        <v>331.5</v>
      </c>
      <c r="C26" s="20" t="s">
        <v>27</v>
      </c>
      <c r="D26" s="46">
        <v>169594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169594</v>
      </c>
      <c r="O26" s="47">
        <f t="shared" si="1"/>
        <v>3.0103484388590092</v>
      </c>
      <c r="P26" s="9"/>
    </row>
    <row r="27" spans="1:16">
      <c r="A27" s="12"/>
      <c r="B27" s="25">
        <v>331.7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599400</v>
      </c>
      <c r="N27" s="46">
        <f t="shared" si="4"/>
        <v>599400</v>
      </c>
      <c r="O27" s="47">
        <f t="shared" si="1"/>
        <v>10.639544171681132</v>
      </c>
      <c r="P27" s="9"/>
    </row>
    <row r="28" spans="1:16">
      <c r="A28" s="12"/>
      <c r="B28" s="25">
        <v>334.49</v>
      </c>
      <c r="C28" s="20" t="s">
        <v>96</v>
      </c>
      <c r="D28" s="46">
        <v>0</v>
      </c>
      <c r="E28" s="46">
        <v>0</v>
      </c>
      <c r="F28" s="46">
        <v>0</v>
      </c>
      <c r="G28" s="46">
        <v>295193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295193</v>
      </c>
      <c r="O28" s="47">
        <f t="shared" si="1"/>
        <v>5.2397713758276092</v>
      </c>
      <c r="P28" s="9"/>
    </row>
    <row r="29" spans="1:16">
      <c r="A29" s="12"/>
      <c r="B29" s="25">
        <v>335.12</v>
      </c>
      <c r="C29" s="20" t="s">
        <v>32</v>
      </c>
      <c r="D29" s="46">
        <v>1079750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1079750</v>
      </c>
      <c r="O29" s="47">
        <f t="shared" si="1"/>
        <v>19.165912277899071</v>
      </c>
      <c r="P29" s="9"/>
    </row>
    <row r="30" spans="1:16">
      <c r="A30" s="12"/>
      <c r="B30" s="25">
        <v>335.14</v>
      </c>
      <c r="C30" s="20" t="s">
        <v>33</v>
      </c>
      <c r="D30" s="46">
        <v>3468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3468</v>
      </c>
      <c r="O30" s="47">
        <f t="shared" si="1"/>
        <v>6.1558123435752704E-2</v>
      </c>
      <c r="P30" s="9"/>
    </row>
    <row r="31" spans="1:16">
      <c r="A31" s="12"/>
      <c r="B31" s="25">
        <v>335.15</v>
      </c>
      <c r="C31" s="20" t="s">
        <v>34</v>
      </c>
      <c r="D31" s="46">
        <v>48082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48082</v>
      </c>
      <c r="O31" s="47">
        <f t="shared" si="1"/>
        <v>0.85347107584713422</v>
      </c>
      <c r="P31" s="9"/>
    </row>
    <row r="32" spans="1:16">
      <c r="A32" s="12"/>
      <c r="B32" s="25">
        <v>335.18</v>
      </c>
      <c r="C32" s="20" t="s">
        <v>35</v>
      </c>
      <c r="D32" s="46">
        <v>0</v>
      </c>
      <c r="E32" s="46">
        <v>0</v>
      </c>
      <c r="F32" s="46">
        <v>3596953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3596953</v>
      </c>
      <c r="O32" s="47">
        <f t="shared" si="1"/>
        <v>63.847080959227505</v>
      </c>
      <c r="P32" s="9"/>
    </row>
    <row r="33" spans="1:16">
      <c r="A33" s="12"/>
      <c r="B33" s="25">
        <v>335.49</v>
      </c>
      <c r="C33" s="20" t="s">
        <v>36</v>
      </c>
      <c r="D33" s="46">
        <v>26451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26451</v>
      </c>
      <c r="O33" s="47">
        <f t="shared" si="1"/>
        <v>0.46951381862718994</v>
      </c>
      <c r="P33" s="9"/>
    </row>
    <row r="34" spans="1:16">
      <c r="A34" s="12"/>
      <c r="B34" s="25">
        <v>335.9</v>
      </c>
      <c r="C34" s="20" t="s">
        <v>37</v>
      </c>
      <c r="D34" s="46">
        <v>523095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523095</v>
      </c>
      <c r="O34" s="47">
        <f t="shared" si="1"/>
        <v>9.2851057031790827</v>
      </c>
      <c r="P34" s="9"/>
    </row>
    <row r="35" spans="1:16">
      <c r="A35" s="12"/>
      <c r="B35" s="25">
        <v>337.7</v>
      </c>
      <c r="C35" s="20" t="s">
        <v>86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1419676</v>
      </c>
      <c r="N35" s="46">
        <f>SUM(D35:M35)</f>
        <v>1419676</v>
      </c>
      <c r="O35" s="47">
        <f t="shared" si="1"/>
        <v>25.19970889468733</v>
      </c>
      <c r="P35" s="9"/>
    </row>
    <row r="36" spans="1:16">
      <c r="A36" s="12"/>
      <c r="B36" s="25">
        <v>338</v>
      </c>
      <c r="C36" s="20" t="s">
        <v>38</v>
      </c>
      <c r="D36" s="46">
        <v>303252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303252</v>
      </c>
      <c r="O36" s="47">
        <f t="shared" si="1"/>
        <v>5.3828212364875663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SUM(D38:D50)</f>
        <v>6194038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22971536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31005</v>
      </c>
      <c r="N37" s="32">
        <f>SUM(D37:M37)</f>
        <v>29196579</v>
      </c>
      <c r="O37" s="45">
        <f t="shared" ref="O37:O68" si="8">(N37/O$70)</f>
        <v>518.24873528941907</v>
      </c>
      <c r="P37" s="10"/>
    </row>
    <row r="38" spans="1:16">
      <c r="A38" s="12"/>
      <c r="B38" s="25">
        <v>341.3</v>
      </c>
      <c r="C38" s="20" t="s">
        <v>46</v>
      </c>
      <c r="D38" s="46">
        <v>28208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28208</v>
      </c>
      <c r="O38" s="47">
        <f t="shared" si="8"/>
        <v>0.50070113779576475</v>
      </c>
      <c r="P38" s="9"/>
    </row>
    <row r="39" spans="1:16">
      <c r="A39" s="12"/>
      <c r="B39" s="25">
        <v>341.9</v>
      </c>
      <c r="C39" s="20" t="s">
        <v>47</v>
      </c>
      <c r="D39" s="46">
        <v>83213</v>
      </c>
      <c r="E39" s="46">
        <v>0</v>
      </c>
      <c r="F39" s="46">
        <v>0</v>
      </c>
      <c r="G39" s="46">
        <v>0</v>
      </c>
      <c r="H39" s="46">
        <v>0</v>
      </c>
      <c r="I39" s="46">
        <v>112</v>
      </c>
      <c r="J39" s="46">
        <v>0</v>
      </c>
      <c r="K39" s="46">
        <v>0</v>
      </c>
      <c r="L39" s="46">
        <v>0</v>
      </c>
      <c r="M39" s="46">
        <v>29905</v>
      </c>
      <c r="N39" s="46">
        <f t="shared" si="9"/>
        <v>113230</v>
      </c>
      <c r="O39" s="47">
        <f t="shared" si="8"/>
        <v>2.009869180112537</v>
      </c>
      <c r="P39" s="9"/>
    </row>
    <row r="40" spans="1:16">
      <c r="A40" s="12"/>
      <c r="B40" s="25">
        <v>342.1</v>
      </c>
      <c r="C40" s="20" t="s">
        <v>48</v>
      </c>
      <c r="D40" s="46">
        <v>138783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138783</v>
      </c>
      <c r="O40" s="47">
        <f t="shared" si="8"/>
        <v>2.4634432078385431</v>
      </c>
      <c r="P40" s="9"/>
    </row>
    <row r="41" spans="1:16">
      <c r="A41" s="12"/>
      <c r="B41" s="25">
        <v>343.3</v>
      </c>
      <c r="C41" s="20" t="s">
        <v>50</v>
      </c>
      <c r="D41" s="46">
        <v>734076</v>
      </c>
      <c r="E41" s="46">
        <v>0</v>
      </c>
      <c r="F41" s="46">
        <v>0</v>
      </c>
      <c r="G41" s="46">
        <v>0</v>
      </c>
      <c r="H41" s="46">
        <v>0</v>
      </c>
      <c r="I41" s="46">
        <v>20569269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21303345</v>
      </c>
      <c r="O41" s="47">
        <f t="shared" si="8"/>
        <v>378.14127482826564</v>
      </c>
      <c r="P41" s="9"/>
    </row>
    <row r="42" spans="1:16">
      <c r="A42" s="12"/>
      <c r="B42" s="25">
        <v>343.4</v>
      </c>
      <c r="C42" s="20" t="s">
        <v>51</v>
      </c>
      <c r="D42" s="46">
        <v>2837667</v>
      </c>
      <c r="E42" s="46">
        <v>0</v>
      </c>
      <c r="F42" s="46">
        <v>0</v>
      </c>
      <c r="G42" s="46">
        <v>0</v>
      </c>
      <c r="H42" s="46">
        <v>0</v>
      </c>
      <c r="I42" s="46">
        <v>40881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2878548</v>
      </c>
      <c r="O42" s="47">
        <f t="shared" si="8"/>
        <v>51.095159486660634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2311903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2311903</v>
      </c>
      <c r="O43" s="47">
        <f t="shared" si="8"/>
        <v>41.037027175745955</v>
      </c>
      <c r="P43" s="9"/>
    </row>
    <row r="44" spans="1:16">
      <c r="A44" s="12"/>
      <c r="B44" s="25">
        <v>344.9</v>
      </c>
      <c r="C44" s="20" t="s">
        <v>53</v>
      </c>
      <c r="D44" s="46">
        <v>93486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93486</v>
      </c>
      <c r="O44" s="47">
        <f t="shared" si="8"/>
        <v>1.6594067841738112</v>
      </c>
      <c r="P44" s="9"/>
    </row>
    <row r="45" spans="1:16">
      <c r="A45" s="12"/>
      <c r="B45" s="25">
        <v>347.2</v>
      </c>
      <c r="C45" s="20" t="s">
        <v>55</v>
      </c>
      <c r="D45" s="46">
        <v>929994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929994</v>
      </c>
      <c r="O45" s="47">
        <f t="shared" si="8"/>
        <v>16.50769476542947</v>
      </c>
      <c r="P45" s="9"/>
    </row>
    <row r="46" spans="1:16">
      <c r="A46" s="12"/>
      <c r="B46" s="25">
        <v>347.3</v>
      </c>
      <c r="C46" s="20" t="s">
        <v>56</v>
      </c>
      <c r="D46" s="46">
        <v>1360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1360</v>
      </c>
      <c r="O46" s="47">
        <f t="shared" si="8"/>
        <v>2.4140440563040277E-2</v>
      </c>
      <c r="P46" s="9"/>
    </row>
    <row r="47" spans="1:16">
      <c r="A47" s="12"/>
      <c r="B47" s="25">
        <v>347.4</v>
      </c>
      <c r="C47" s="20" t="s">
        <v>57</v>
      </c>
      <c r="D47" s="46">
        <v>23718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1100</v>
      </c>
      <c r="N47" s="46">
        <f t="shared" si="9"/>
        <v>24818</v>
      </c>
      <c r="O47" s="47">
        <f t="shared" si="8"/>
        <v>0.44052753962759822</v>
      </c>
      <c r="P47" s="9"/>
    </row>
    <row r="48" spans="1:16">
      <c r="A48" s="12"/>
      <c r="B48" s="25">
        <v>347.5</v>
      </c>
      <c r="C48" s="20" t="s">
        <v>58</v>
      </c>
      <c r="D48" s="46">
        <v>64251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64251</v>
      </c>
      <c r="O48" s="47">
        <f t="shared" si="8"/>
        <v>1.1404760636881623</v>
      </c>
      <c r="P48" s="9"/>
    </row>
    <row r="49" spans="1:16">
      <c r="A49" s="12"/>
      <c r="B49" s="25">
        <v>347.9</v>
      </c>
      <c r="C49" s="20" t="s">
        <v>59</v>
      </c>
      <c r="D49" s="46">
        <v>1383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1383</v>
      </c>
      <c r="O49" s="47">
        <f t="shared" si="8"/>
        <v>2.454869801373875E-2</v>
      </c>
      <c r="P49" s="9"/>
    </row>
    <row r="50" spans="1:16">
      <c r="A50" s="12"/>
      <c r="B50" s="25">
        <v>349</v>
      </c>
      <c r="C50" s="20" t="s">
        <v>1</v>
      </c>
      <c r="D50" s="46">
        <v>1257899</v>
      </c>
      <c r="E50" s="46">
        <v>0</v>
      </c>
      <c r="F50" s="46">
        <v>0</v>
      </c>
      <c r="G50" s="46">
        <v>0</v>
      </c>
      <c r="H50" s="46">
        <v>0</v>
      </c>
      <c r="I50" s="46">
        <v>49371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1307270</v>
      </c>
      <c r="O50" s="47">
        <f t="shared" si="8"/>
        <v>23.204465981504164</v>
      </c>
      <c r="P50" s="9"/>
    </row>
    <row r="51" spans="1:16" ht="15.75">
      <c r="A51" s="29" t="s">
        <v>44</v>
      </c>
      <c r="B51" s="30"/>
      <c r="C51" s="31"/>
      <c r="D51" s="32">
        <f t="shared" ref="D51:M51" si="10">SUM(D52:D54)</f>
        <v>244539</v>
      </c>
      <c r="E51" s="32">
        <f t="shared" si="10"/>
        <v>219393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463932</v>
      </c>
      <c r="O51" s="45">
        <f t="shared" si="8"/>
        <v>8.2349432877150015</v>
      </c>
      <c r="P51" s="10"/>
    </row>
    <row r="52" spans="1:16">
      <c r="A52" s="13"/>
      <c r="B52" s="39">
        <v>351.1</v>
      </c>
      <c r="C52" s="21" t="s">
        <v>62</v>
      </c>
      <c r="D52" s="46">
        <v>87644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87644</v>
      </c>
      <c r="O52" s="47">
        <f t="shared" si="8"/>
        <v>1.5557093916963984</v>
      </c>
      <c r="P52" s="9"/>
    </row>
    <row r="53" spans="1:16">
      <c r="A53" s="13"/>
      <c r="B53" s="39">
        <v>354</v>
      </c>
      <c r="C53" s="21" t="s">
        <v>63</v>
      </c>
      <c r="D53" s="46">
        <v>111248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111248</v>
      </c>
      <c r="O53" s="47">
        <f t="shared" si="8"/>
        <v>1.9746880380566945</v>
      </c>
      <c r="P53" s="9"/>
    </row>
    <row r="54" spans="1:16">
      <c r="A54" s="13"/>
      <c r="B54" s="39">
        <v>359</v>
      </c>
      <c r="C54" s="21" t="s">
        <v>64</v>
      </c>
      <c r="D54" s="46">
        <v>45647</v>
      </c>
      <c r="E54" s="46">
        <v>219393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265040</v>
      </c>
      <c r="O54" s="47">
        <f t="shared" si="8"/>
        <v>4.7045458579619082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SUM(D56:D62)</f>
        <v>599045</v>
      </c>
      <c r="E55" s="32">
        <f t="shared" si="12"/>
        <v>20096</v>
      </c>
      <c r="F55" s="32">
        <f t="shared" si="12"/>
        <v>5121</v>
      </c>
      <c r="G55" s="32">
        <f t="shared" si="12"/>
        <v>531020</v>
      </c>
      <c r="H55" s="32">
        <f t="shared" si="12"/>
        <v>0</v>
      </c>
      <c r="I55" s="32">
        <f t="shared" si="12"/>
        <v>731856</v>
      </c>
      <c r="J55" s="32">
        <f t="shared" si="12"/>
        <v>0</v>
      </c>
      <c r="K55" s="32">
        <f t="shared" si="12"/>
        <v>9824784</v>
      </c>
      <c r="L55" s="32">
        <f t="shared" si="12"/>
        <v>0</v>
      </c>
      <c r="M55" s="32">
        <f t="shared" si="12"/>
        <v>75175</v>
      </c>
      <c r="N55" s="32">
        <f t="shared" si="11"/>
        <v>11787097</v>
      </c>
      <c r="O55" s="45">
        <f t="shared" si="8"/>
        <v>209.22479010241938</v>
      </c>
      <c r="P55" s="10"/>
    </row>
    <row r="56" spans="1:16">
      <c r="A56" s="12"/>
      <c r="B56" s="25">
        <v>361.1</v>
      </c>
      <c r="C56" s="20" t="s">
        <v>65</v>
      </c>
      <c r="D56" s="46">
        <v>156143</v>
      </c>
      <c r="E56" s="46">
        <v>20096</v>
      </c>
      <c r="F56" s="46">
        <v>5121</v>
      </c>
      <c r="G56" s="46">
        <v>170511</v>
      </c>
      <c r="H56" s="46">
        <v>0</v>
      </c>
      <c r="I56" s="46">
        <v>237394</v>
      </c>
      <c r="J56" s="46">
        <v>0</v>
      </c>
      <c r="K56" s="46">
        <v>987146</v>
      </c>
      <c r="L56" s="46">
        <v>0</v>
      </c>
      <c r="M56" s="46">
        <v>3</v>
      </c>
      <c r="N56" s="46">
        <f t="shared" si="11"/>
        <v>1576414</v>
      </c>
      <c r="O56" s="47">
        <f t="shared" si="8"/>
        <v>27.981859168929834</v>
      </c>
      <c r="P56" s="9"/>
    </row>
    <row r="57" spans="1:16">
      <c r="A57" s="12"/>
      <c r="B57" s="25">
        <v>361.3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143430</v>
      </c>
      <c r="J57" s="46">
        <v>0</v>
      </c>
      <c r="K57" s="46">
        <v>5472340</v>
      </c>
      <c r="L57" s="46">
        <v>0</v>
      </c>
      <c r="M57" s="46">
        <v>0</v>
      </c>
      <c r="N57" s="46">
        <f t="shared" ref="N57:N62" si="13">SUM(D57:M57)</f>
        <v>5615770</v>
      </c>
      <c r="O57" s="47">
        <f t="shared" si="8"/>
        <v>99.681736691694624</v>
      </c>
      <c r="P57" s="9"/>
    </row>
    <row r="58" spans="1:16">
      <c r="A58" s="12"/>
      <c r="B58" s="25">
        <v>364</v>
      </c>
      <c r="C58" s="20" t="s">
        <v>87</v>
      </c>
      <c r="D58" s="46">
        <v>51969</v>
      </c>
      <c r="E58" s="46">
        <v>0</v>
      </c>
      <c r="F58" s="46">
        <v>0</v>
      </c>
      <c r="G58" s="46">
        <v>0</v>
      </c>
      <c r="H58" s="46">
        <v>0</v>
      </c>
      <c r="I58" s="46">
        <v>7192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59161</v>
      </c>
      <c r="O58" s="47">
        <f t="shared" si="8"/>
        <v>1.0501269148161954</v>
      </c>
      <c r="P58" s="9"/>
    </row>
    <row r="59" spans="1:16">
      <c r="A59" s="12"/>
      <c r="B59" s="25">
        <v>366</v>
      </c>
      <c r="C59" s="20" t="s">
        <v>67</v>
      </c>
      <c r="D59" s="46">
        <v>17539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17539</v>
      </c>
      <c r="O59" s="47">
        <f t="shared" si="8"/>
        <v>0.3113229316435025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3364787</v>
      </c>
      <c r="L60" s="46">
        <v>0</v>
      </c>
      <c r="M60" s="46">
        <v>0</v>
      </c>
      <c r="N60" s="46">
        <f t="shared" si="13"/>
        <v>3364787</v>
      </c>
      <c r="O60" s="47">
        <f t="shared" si="8"/>
        <v>59.726059250581322</v>
      </c>
      <c r="P60" s="9"/>
    </row>
    <row r="61" spans="1:16">
      <c r="A61" s="12"/>
      <c r="B61" s="25">
        <v>369.3</v>
      </c>
      <c r="C61" s="20" t="s">
        <v>69</v>
      </c>
      <c r="D61" s="46">
        <v>47423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47423</v>
      </c>
      <c r="O61" s="47">
        <f t="shared" si="8"/>
        <v>0.84177361236842574</v>
      </c>
      <c r="P61" s="9"/>
    </row>
    <row r="62" spans="1:16">
      <c r="A62" s="12"/>
      <c r="B62" s="25">
        <v>369.9</v>
      </c>
      <c r="C62" s="20" t="s">
        <v>70</v>
      </c>
      <c r="D62" s="46">
        <v>325971</v>
      </c>
      <c r="E62" s="46">
        <v>0</v>
      </c>
      <c r="F62" s="46">
        <v>0</v>
      </c>
      <c r="G62" s="46">
        <v>360509</v>
      </c>
      <c r="H62" s="46">
        <v>0</v>
      </c>
      <c r="I62" s="46">
        <v>343840</v>
      </c>
      <c r="J62" s="46">
        <v>0</v>
      </c>
      <c r="K62" s="46">
        <v>511</v>
      </c>
      <c r="L62" s="46">
        <v>0</v>
      </c>
      <c r="M62" s="46">
        <v>75172</v>
      </c>
      <c r="N62" s="46">
        <f t="shared" si="13"/>
        <v>1106003</v>
      </c>
      <c r="O62" s="47">
        <f t="shared" si="8"/>
        <v>19.631911532385466</v>
      </c>
      <c r="P62" s="9"/>
    </row>
    <row r="63" spans="1:16" ht="15.75">
      <c r="A63" s="29" t="s">
        <v>45</v>
      </c>
      <c r="B63" s="30"/>
      <c r="C63" s="31"/>
      <c r="D63" s="32">
        <f t="shared" ref="D63:M63" si="14">SUM(D64:D67)</f>
        <v>2340000</v>
      </c>
      <c r="E63" s="32">
        <f t="shared" si="14"/>
        <v>0</v>
      </c>
      <c r="F63" s="32">
        <f t="shared" si="14"/>
        <v>0</v>
      </c>
      <c r="G63" s="32">
        <f t="shared" si="14"/>
        <v>402113</v>
      </c>
      <c r="H63" s="32">
        <f t="shared" si="14"/>
        <v>0</v>
      </c>
      <c r="I63" s="32">
        <f t="shared" si="14"/>
        <v>2502876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ref="N63:N68" si="15">SUM(D63:M63)</f>
        <v>5244989</v>
      </c>
      <c r="O63" s="45">
        <f t="shared" si="8"/>
        <v>93.100253829632393</v>
      </c>
      <c r="P63" s="9"/>
    </row>
    <row r="64" spans="1:16">
      <c r="A64" s="12"/>
      <c r="B64" s="25">
        <v>381</v>
      </c>
      <c r="C64" s="20" t="s">
        <v>71</v>
      </c>
      <c r="D64" s="46">
        <v>2340000</v>
      </c>
      <c r="E64" s="46">
        <v>0</v>
      </c>
      <c r="F64" s="46">
        <v>0</v>
      </c>
      <c r="G64" s="46">
        <v>367113</v>
      </c>
      <c r="H64" s="46">
        <v>0</v>
      </c>
      <c r="I64" s="46">
        <v>140384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2847497</v>
      </c>
      <c r="O64" s="47">
        <f t="shared" si="8"/>
        <v>50.543994177893744</v>
      </c>
      <c r="P64" s="9"/>
    </row>
    <row r="65" spans="1:119">
      <c r="A65" s="12"/>
      <c r="B65" s="25">
        <v>389.5</v>
      </c>
      <c r="C65" s="20" t="s">
        <v>97</v>
      </c>
      <c r="D65" s="46">
        <v>0</v>
      </c>
      <c r="E65" s="46">
        <v>0</v>
      </c>
      <c r="F65" s="46">
        <v>0</v>
      </c>
      <c r="G65" s="46">
        <v>35000</v>
      </c>
      <c r="H65" s="46">
        <v>0</v>
      </c>
      <c r="I65" s="46">
        <v>196203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231203</v>
      </c>
      <c r="O65" s="47">
        <f t="shared" si="8"/>
        <v>4.103928146688677</v>
      </c>
      <c r="P65" s="9"/>
    </row>
    <row r="66" spans="1:119">
      <c r="A66" s="12"/>
      <c r="B66" s="25">
        <v>389.7</v>
      </c>
      <c r="C66" s="20" t="s">
        <v>98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7362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7362</v>
      </c>
      <c r="O66" s="47">
        <f t="shared" si="8"/>
        <v>0.13067788487139889</v>
      </c>
      <c r="P66" s="9"/>
    </row>
    <row r="67" spans="1:119" ht="15.75" thickBot="1">
      <c r="A67" s="12"/>
      <c r="B67" s="25">
        <v>389.8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2158927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2158927</v>
      </c>
      <c r="O67" s="47">
        <f t="shared" si="8"/>
        <v>38.321653620178566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6">SUM(D5,D14,D22,D37,D51,D55,D63)</f>
        <v>39535400</v>
      </c>
      <c r="E68" s="15">
        <f t="shared" si="16"/>
        <v>952108</v>
      </c>
      <c r="F68" s="15">
        <f t="shared" si="16"/>
        <v>5764383</v>
      </c>
      <c r="G68" s="15">
        <f t="shared" si="16"/>
        <v>3223783</v>
      </c>
      <c r="H68" s="15">
        <f t="shared" si="16"/>
        <v>0</v>
      </c>
      <c r="I68" s="15">
        <f t="shared" si="16"/>
        <v>29712202</v>
      </c>
      <c r="J68" s="15">
        <f t="shared" si="16"/>
        <v>0</v>
      </c>
      <c r="K68" s="15">
        <f t="shared" si="16"/>
        <v>9824784</v>
      </c>
      <c r="L68" s="15">
        <f t="shared" si="16"/>
        <v>0</v>
      </c>
      <c r="M68" s="15">
        <f t="shared" si="16"/>
        <v>2752993</v>
      </c>
      <c r="N68" s="15">
        <f t="shared" si="15"/>
        <v>91765653</v>
      </c>
      <c r="O68" s="38">
        <f t="shared" si="8"/>
        <v>1628.8700676287342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99</v>
      </c>
      <c r="M70" s="118"/>
      <c r="N70" s="118"/>
      <c r="O70" s="43">
        <v>56337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89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24114327</v>
      </c>
      <c r="E5" s="27">
        <f t="shared" si="0"/>
        <v>0</v>
      </c>
      <c r="F5" s="27">
        <f t="shared" si="0"/>
        <v>2159863</v>
      </c>
      <c r="G5" s="27">
        <f t="shared" si="0"/>
        <v>1239573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738791</v>
      </c>
      <c r="N5" s="28">
        <f>SUM(D5:M5)</f>
        <v>28252554</v>
      </c>
      <c r="O5" s="33">
        <f t="shared" ref="O5:O36" si="1">(N5/O$68)</f>
        <v>508.67008750135034</v>
      </c>
      <c r="P5" s="6"/>
    </row>
    <row r="6" spans="1:133">
      <c r="A6" s="12"/>
      <c r="B6" s="25">
        <v>311</v>
      </c>
      <c r="C6" s="20" t="s">
        <v>3</v>
      </c>
      <c r="D6" s="46">
        <v>15765906</v>
      </c>
      <c r="E6" s="46">
        <v>0</v>
      </c>
      <c r="F6" s="46">
        <v>2159863</v>
      </c>
      <c r="G6" s="46">
        <v>1239573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738791</v>
      </c>
      <c r="N6" s="46">
        <f>SUM(D6:M6)</f>
        <v>19904133</v>
      </c>
      <c r="O6" s="47">
        <f t="shared" si="1"/>
        <v>358.36183428756618</v>
      </c>
      <c r="P6" s="9"/>
    </row>
    <row r="7" spans="1:133">
      <c r="A7" s="12"/>
      <c r="B7" s="25">
        <v>312.41000000000003</v>
      </c>
      <c r="C7" s="20" t="s">
        <v>12</v>
      </c>
      <c r="D7" s="46">
        <v>731654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731654</v>
      </c>
      <c r="O7" s="47">
        <f t="shared" si="1"/>
        <v>13.172986208634907</v>
      </c>
      <c r="P7" s="9"/>
    </row>
    <row r="8" spans="1:133">
      <c r="A8" s="12"/>
      <c r="B8" s="25">
        <v>312.42</v>
      </c>
      <c r="C8" s="20" t="s">
        <v>11</v>
      </c>
      <c r="D8" s="46">
        <v>342090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342090</v>
      </c>
      <c r="O8" s="47">
        <f t="shared" si="1"/>
        <v>6.1591228259695363</v>
      </c>
      <c r="P8" s="9"/>
    </row>
    <row r="9" spans="1:133">
      <c r="A9" s="12"/>
      <c r="B9" s="25">
        <v>314.10000000000002</v>
      </c>
      <c r="C9" s="20" t="s">
        <v>13</v>
      </c>
      <c r="D9" s="46">
        <v>2684899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2684899</v>
      </c>
      <c r="O9" s="47">
        <f t="shared" si="1"/>
        <v>48.339976954376866</v>
      </c>
      <c r="P9" s="9"/>
    </row>
    <row r="10" spans="1:133">
      <c r="A10" s="12"/>
      <c r="B10" s="25">
        <v>314.3</v>
      </c>
      <c r="C10" s="20" t="s">
        <v>14</v>
      </c>
      <c r="D10" s="46">
        <v>876212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876212</v>
      </c>
      <c r="O10" s="47">
        <f t="shared" si="1"/>
        <v>15.775665262324008</v>
      </c>
      <c r="P10" s="9"/>
    </row>
    <row r="11" spans="1:133">
      <c r="A11" s="12"/>
      <c r="B11" s="25">
        <v>314.8</v>
      </c>
      <c r="C11" s="20" t="s">
        <v>15</v>
      </c>
      <c r="D11" s="46">
        <v>117849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117849</v>
      </c>
      <c r="O11" s="47">
        <f t="shared" si="1"/>
        <v>2.1217997191314679</v>
      </c>
      <c r="P11" s="9"/>
    </row>
    <row r="12" spans="1:133">
      <c r="A12" s="12"/>
      <c r="B12" s="25">
        <v>315</v>
      </c>
      <c r="C12" s="20" t="s">
        <v>16</v>
      </c>
      <c r="D12" s="46">
        <v>3070359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3070359</v>
      </c>
      <c r="O12" s="47">
        <f t="shared" si="1"/>
        <v>55.279950307875119</v>
      </c>
      <c r="P12" s="9"/>
    </row>
    <row r="13" spans="1:133">
      <c r="A13" s="12"/>
      <c r="B13" s="25">
        <v>316</v>
      </c>
      <c r="C13" s="20" t="s">
        <v>17</v>
      </c>
      <c r="D13" s="46">
        <v>525358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525358</v>
      </c>
      <c r="O13" s="47">
        <f t="shared" si="1"/>
        <v>9.4587519354722556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4498697</v>
      </c>
      <c r="E14" s="32">
        <f t="shared" si="3"/>
        <v>458474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2846146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7803317</v>
      </c>
      <c r="O14" s="45">
        <f t="shared" si="1"/>
        <v>140.49398653271399</v>
      </c>
      <c r="P14" s="10"/>
    </row>
    <row r="15" spans="1:133">
      <c r="A15" s="12"/>
      <c r="B15" s="25">
        <v>322</v>
      </c>
      <c r="C15" s="20" t="s">
        <v>0</v>
      </c>
      <c r="D15" s="46">
        <v>148174</v>
      </c>
      <c r="E15" s="46">
        <v>0</v>
      </c>
      <c r="F15" s="46">
        <v>0</v>
      </c>
      <c r="G15" s="46">
        <v>0</v>
      </c>
      <c r="H15" s="46">
        <v>0</v>
      </c>
      <c r="I15" s="46">
        <v>2846146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2994320</v>
      </c>
      <c r="O15" s="47">
        <f t="shared" si="1"/>
        <v>53.910914263080194</v>
      </c>
      <c r="P15" s="9"/>
    </row>
    <row r="16" spans="1:133">
      <c r="A16" s="12"/>
      <c r="B16" s="25">
        <v>323.10000000000002</v>
      </c>
      <c r="C16" s="20" t="s">
        <v>19</v>
      </c>
      <c r="D16" s="46">
        <v>4174546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4174546</v>
      </c>
      <c r="O16" s="47">
        <f t="shared" si="1"/>
        <v>75.160167080767707</v>
      </c>
      <c r="P16" s="9"/>
    </row>
    <row r="17" spans="1:16">
      <c r="A17" s="12"/>
      <c r="B17" s="25">
        <v>323.7</v>
      </c>
      <c r="C17" s="20" t="s">
        <v>20</v>
      </c>
      <c r="D17" s="46">
        <v>173788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173788</v>
      </c>
      <c r="O17" s="47">
        <f t="shared" si="1"/>
        <v>3.1289474631810164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17252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17252</v>
      </c>
      <c r="O18" s="47">
        <f t="shared" si="1"/>
        <v>0.31061178927658351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210288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210288</v>
      </c>
      <c r="O19" s="47">
        <f t="shared" si="1"/>
        <v>3.7861078103057144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230934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230934</v>
      </c>
      <c r="O20" s="47">
        <f t="shared" si="1"/>
        <v>4.1578265096683591</v>
      </c>
      <c r="P20" s="9"/>
    </row>
    <row r="21" spans="1:16">
      <c r="A21" s="12"/>
      <c r="B21" s="25">
        <v>325.10000000000002</v>
      </c>
      <c r="C21" s="20" t="s">
        <v>91</v>
      </c>
      <c r="D21" s="46">
        <v>219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219</v>
      </c>
      <c r="O21" s="47">
        <f t="shared" si="1"/>
        <v>3.9429620827481906E-3</v>
      </c>
      <c r="P21" s="9"/>
    </row>
    <row r="22" spans="1:16">
      <c r="A22" s="12"/>
      <c r="B22" s="25">
        <v>329</v>
      </c>
      <c r="C22" s="20" t="s">
        <v>24</v>
      </c>
      <c r="D22" s="46">
        <v>1970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1970</v>
      </c>
      <c r="O22" s="47">
        <f t="shared" si="1"/>
        <v>3.5468654351661806E-2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SUM(D24:D36)</f>
        <v>2146563</v>
      </c>
      <c r="E23" s="32">
        <f t="shared" si="6"/>
        <v>107971</v>
      </c>
      <c r="F23" s="32">
        <f t="shared" si="6"/>
        <v>3224952</v>
      </c>
      <c r="G23" s="32">
        <f t="shared" si="6"/>
        <v>181645</v>
      </c>
      <c r="H23" s="32">
        <f t="shared" si="6"/>
        <v>0</v>
      </c>
      <c r="I23" s="32">
        <f t="shared" si="6"/>
        <v>240932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44565</v>
      </c>
      <c r="N23" s="44">
        <f t="shared" si="5"/>
        <v>5946628</v>
      </c>
      <c r="O23" s="45">
        <f t="shared" si="1"/>
        <v>107.06542796442332</v>
      </c>
      <c r="P23" s="10"/>
    </row>
    <row r="24" spans="1:16">
      <c r="A24" s="12"/>
      <c r="B24" s="25">
        <v>331.1</v>
      </c>
      <c r="C24" s="20" t="s">
        <v>84</v>
      </c>
      <c r="D24" s="46">
        <v>0</v>
      </c>
      <c r="E24" s="46">
        <v>28692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28692</v>
      </c>
      <c r="O24" s="47">
        <f t="shared" si="1"/>
        <v>0.51658204601922875</v>
      </c>
      <c r="P24" s="9"/>
    </row>
    <row r="25" spans="1:16">
      <c r="A25" s="12"/>
      <c r="B25" s="25">
        <v>331.2</v>
      </c>
      <c r="C25" s="20" t="s">
        <v>25</v>
      </c>
      <c r="D25" s="46">
        <v>103404</v>
      </c>
      <c r="E25" s="46">
        <v>79279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182683</v>
      </c>
      <c r="O25" s="47">
        <f t="shared" si="1"/>
        <v>3.2890965395556515</v>
      </c>
      <c r="P25" s="9"/>
    </row>
    <row r="26" spans="1:16">
      <c r="A26" s="12"/>
      <c r="B26" s="25">
        <v>331.31</v>
      </c>
      <c r="C26" s="20" t="s">
        <v>92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240932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240932</v>
      </c>
      <c r="O26" s="47">
        <f t="shared" si="1"/>
        <v>4.3378344316013111</v>
      </c>
      <c r="P26" s="9"/>
    </row>
    <row r="27" spans="1:16">
      <c r="A27" s="12"/>
      <c r="B27" s="25">
        <v>331.49</v>
      </c>
      <c r="C27" s="20" t="s">
        <v>31</v>
      </c>
      <c r="D27" s="46">
        <v>0</v>
      </c>
      <c r="E27" s="46">
        <v>0</v>
      </c>
      <c r="F27" s="46">
        <v>0</v>
      </c>
      <c r="G27" s="46">
        <v>174745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174745</v>
      </c>
      <c r="O27" s="47">
        <f t="shared" si="1"/>
        <v>3.1461776673508335</v>
      </c>
      <c r="P27" s="9"/>
    </row>
    <row r="28" spans="1:16">
      <c r="A28" s="12"/>
      <c r="B28" s="25">
        <v>331.7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44565</v>
      </c>
      <c r="N28" s="46">
        <f t="shared" si="5"/>
        <v>44565</v>
      </c>
      <c r="O28" s="47">
        <f t="shared" si="1"/>
        <v>0.80236577724964886</v>
      </c>
      <c r="P28" s="9"/>
    </row>
    <row r="29" spans="1:16">
      <c r="A29" s="12"/>
      <c r="B29" s="25">
        <v>335.12</v>
      </c>
      <c r="C29" s="20" t="s">
        <v>32</v>
      </c>
      <c r="D29" s="46">
        <v>1002475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1002475</v>
      </c>
      <c r="O29" s="47">
        <f t="shared" si="1"/>
        <v>18.048953944762523</v>
      </c>
      <c r="P29" s="9"/>
    </row>
    <row r="30" spans="1:16">
      <c r="A30" s="12"/>
      <c r="B30" s="25">
        <v>335.14</v>
      </c>
      <c r="C30" s="20" t="s">
        <v>33</v>
      </c>
      <c r="D30" s="46">
        <v>3960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3960</v>
      </c>
      <c r="O30" s="47">
        <f t="shared" si="1"/>
        <v>7.1297396564761806E-2</v>
      </c>
      <c r="P30" s="9"/>
    </row>
    <row r="31" spans="1:16">
      <c r="A31" s="12"/>
      <c r="B31" s="25">
        <v>335.15</v>
      </c>
      <c r="C31" s="20" t="s">
        <v>34</v>
      </c>
      <c r="D31" s="46">
        <v>46500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46500</v>
      </c>
      <c r="O31" s="47">
        <f t="shared" si="1"/>
        <v>0.83720427784379392</v>
      </c>
      <c r="P31" s="9"/>
    </row>
    <row r="32" spans="1:16">
      <c r="A32" s="12"/>
      <c r="B32" s="25">
        <v>335.18</v>
      </c>
      <c r="C32" s="20" t="s">
        <v>35</v>
      </c>
      <c r="D32" s="46">
        <v>0</v>
      </c>
      <c r="E32" s="46">
        <v>0</v>
      </c>
      <c r="F32" s="46">
        <v>3224952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3224952</v>
      </c>
      <c r="O32" s="47">
        <f t="shared" si="1"/>
        <v>58.063303446040834</v>
      </c>
      <c r="P32" s="9"/>
    </row>
    <row r="33" spans="1:16">
      <c r="A33" s="12"/>
      <c r="B33" s="25">
        <v>335.49</v>
      </c>
      <c r="C33" s="20" t="s">
        <v>36</v>
      </c>
      <c r="D33" s="46">
        <v>24642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24642</v>
      </c>
      <c r="O33" s="47">
        <f t="shared" si="1"/>
        <v>0.44366425407799503</v>
      </c>
      <c r="P33" s="9"/>
    </row>
    <row r="34" spans="1:16">
      <c r="A34" s="12"/>
      <c r="B34" s="25">
        <v>335.9</v>
      </c>
      <c r="C34" s="20" t="s">
        <v>37</v>
      </c>
      <c r="D34" s="46">
        <v>611245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611245</v>
      </c>
      <c r="O34" s="47">
        <f t="shared" si="1"/>
        <v>11.005095243239351</v>
      </c>
      <c r="P34" s="9"/>
    </row>
    <row r="35" spans="1:16">
      <c r="A35" s="12"/>
      <c r="B35" s="25">
        <v>337.4</v>
      </c>
      <c r="C35" s="20" t="s">
        <v>93</v>
      </c>
      <c r="D35" s="46">
        <v>0</v>
      </c>
      <c r="E35" s="46">
        <v>0</v>
      </c>
      <c r="F35" s="46">
        <v>0</v>
      </c>
      <c r="G35" s="46">
        <v>6900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6900</v>
      </c>
      <c r="O35" s="47">
        <f t="shared" si="1"/>
        <v>0.12423031219617586</v>
      </c>
      <c r="P35" s="9"/>
    </row>
    <row r="36" spans="1:16">
      <c r="A36" s="12"/>
      <c r="B36" s="25">
        <v>338</v>
      </c>
      <c r="C36" s="20" t="s">
        <v>38</v>
      </c>
      <c r="D36" s="46">
        <v>354337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354337</v>
      </c>
      <c r="O36" s="47">
        <f t="shared" si="1"/>
        <v>6.3796226279212132</v>
      </c>
      <c r="P36" s="9"/>
    </row>
    <row r="37" spans="1:16" ht="15.75">
      <c r="A37" s="29" t="s">
        <v>43</v>
      </c>
      <c r="B37" s="30"/>
      <c r="C37" s="31"/>
      <c r="D37" s="32">
        <f t="shared" ref="D37:M37" si="8">SUM(D38:D50)</f>
        <v>6232682</v>
      </c>
      <c r="E37" s="32">
        <f t="shared" si="8"/>
        <v>100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23304258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31500</v>
      </c>
      <c r="N37" s="32">
        <f>SUM(D37:M37)</f>
        <v>29568540</v>
      </c>
      <c r="O37" s="45">
        <f t="shared" ref="O37:O66" si="9">(N37/O$68)</f>
        <v>532.36361672248029</v>
      </c>
      <c r="P37" s="10"/>
    </row>
    <row r="38" spans="1:16">
      <c r="A38" s="12"/>
      <c r="B38" s="25">
        <v>341.3</v>
      </c>
      <c r="C38" s="20" t="s">
        <v>46</v>
      </c>
      <c r="D38" s="46">
        <v>24340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10">SUM(D38:M38)</f>
        <v>24340</v>
      </c>
      <c r="O38" s="47">
        <f t="shared" si="9"/>
        <v>0.43822692737027835</v>
      </c>
      <c r="P38" s="9"/>
    </row>
    <row r="39" spans="1:16">
      <c r="A39" s="12"/>
      <c r="B39" s="25">
        <v>341.9</v>
      </c>
      <c r="C39" s="20" t="s">
        <v>47</v>
      </c>
      <c r="D39" s="46">
        <v>76495</v>
      </c>
      <c r="E39" s="46">
        <v>0</v>
      </c>
      <c r="F39" s="46">
        <v>0</v>
      </c>
      <c r="G39" s="46">
        <v>0</v>
      </c>
      <c r="H39" s="46">
        <v>0</v>
      </c>
      <c r="I39" s="46">
        <v>463</v>
      </c>
      <c r="J39" s="46">
        <v>0</v>
      </c>
      <c r="K39" s="46">
        <v>0</v>
      </c>
      <c r="L39" s="46">
        <v>0</v>
      </c>
      <c r="M39" s="46">
        <v>22475</v>
      </c>
      <c r="N39" s="46">
        <f t="shared" si="10"/>
        <v>99433</v>
      </c>
      <c r="O39" s="47">
        <f t="shared" si="9"/>
        <v>1.7902308163191818</v>
      </c>
      <c r="P39" s="9"/>
    </row>
    <row r="40" spans="1:16">
      <c r="A40" s="12"/>
      <c r="B40" s="25">
        <v>342.1</v>
      </c>
      <c r="C40" s="20" t="s">
        <v>48</v>
      </c>
      <c r="D40" s="46">
        <v>143812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143812</v>
      </c>
      <c r="O40" s="47">
        <f t="shared" si="9"/>
        <v>2.5892477764574555</v>
      </c>
      <c r="P40" s="9"/>
    </row>
    <row r="41" spans="1:16">
      <c r="A41" s="12"/>
      <c r="B41" s="25">
        <v>343.3</v>
      </c>
      <c r="C41" s="20" t="s">
        <v>50</v>
      </c>
      <c r="D41" s="46">
        <v>751524</v>
      </c>
      <c r="E41" s="46">
        <v>0</v>
      </c>
      <c r="F41" s="46">
        <v>0</v>
      </c>
      <c r="G41" s="46">
        <v>0</v>
      </c>
      <c r="H41" s="46">
        <v>0</v>
      </c>
      <c r="I41" s="46">
        <v>20997698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21749222</v>
      </c>
      <c r="O41" s="47">
        <f t="shared" si="9"/>
        <v>391.58154189622269</v>
      </c>
      <c r="P41" s="9"/>
    </row>
    <row r="42" spans="1:16">
      <c r="A42" s="12"/>
      <c r="B42" s="25">
        <v>343.4</v>
      </c>
      <c r="C42" s="20" t="s">
        <v>51</v>
      </c>
      <c r="D42" s="46">
        <v>2874093</v>
      </c>
      <c r="E42" s="46">
        <v>0</v>
      </c>
      <c r="F42" s="46">
        <v>0</v>
      </c>
      <c r="G42" s="46">
        <v>0</v>
      </c>
      <c r="H42" s="46">
        <v>0</v>
      </c>
      <c r="I42" s="46">
        <v>40366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2914459</v>
      </c>
      <c r="O42" s="47">
        <f t="shared" si="9"/>
        <v>52.473065427964421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2240603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2240603</v>
      </c>
      <c r="O43" s="47">
        <f t="shared" si="9"/>
        <v>40.340697130099741</v>
      </c>
      <c r="P43" s="9"/>
    </row>
    <row r="44" spans="1:16">
      <c r="A44" s="12"/>
      <c r="B44" s="25">
        <v>344.9</v>
      </c>
      <c r="C44" s="20" t="s">
        <v>53</v>
      </c>
      <c r="D44" s="46">
        <v>89524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89524</v>
      </c>
      <c r="O44" s="47">
        <f t="shared" si="9"/>
        <v>1.6118252853696302</v>
      </c>
      <c r="P44" s="9"/>
    </row>
    <row r="45" spans="1:16">
      <c r="A45" s="12"/>
      <c r="B45" s="25">
        <v>347.2</v>
      </c>
      <c r="C45" s="20" t="s">
        <v>55</v>
      </c>
      <c r="D45" s="46">
        <v>897311</v>
      </c>
      <c r="E45" s="46">
        <v>100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897411</v>
      </c>
      <c r="O45" s="47">
        <f t="shared" si="9"/>
        <v>16.157340391055417</v>
      </c>
      <c r="P45" s="9"/>
    </row>
    <row r="46" spans="1:16">
      <c r="A46" s="12"/>
      <c r="B46" s="25">
        <v>347.3</v>
      </c>
      <c r="C46" s="20" t="s">
        <v>56</v>
      </c>
      <c r="D46" s="46">
        <v>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400</v>
      </c>
      <c r="O46" s="47">
        <f t="shared" si="9"/>
        <v>7.2017572287638183E-3</v>
      </c>
      <c r="P46" s="9"/>
    </row>
    <row r="47" spans="1:16">
      <c r="A47" s="12"/>
      <c r="B47" s="25">
        <v>347.4</v>
      </c>
      <c r="C47" s="20" t="s">
        <v>57</v>
      </c>
      <c r="D47" s="46">
        <v>25549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9025</v>
      </c>
      <c r="N47" s="46">
        <f t="shared" si="10"/>
        <v>34574</v>
      </c>
      <c r="O47" s="47">
        <f t="shared" si="9"/>
        <v>0.6224838860682006</v>
      </c>
      <c r="P47" s="9"/>
    </row>
    <row r="48" spans="1:16">
      <c r="A48" s="12"/>
      <c r="B48" s="25">
        <v>347.5</v>
      </c>
      <c r="C48" s="20" t="s">
        <v>58</v>
      </c>
      <c r="D48" s="46">
        <v>68105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68105</v>
      </c>
      <c r="O48" s="47">
        <f t="shared" si="9"/>
        <v>1.2261891901623996</v>
      </c>
      <c r="P48" s="9"/>
    </row>
    <row r="49" spans="1:16">
      <c r="A49" s="12"/>
      <c r="B49" s="25">
        <v>347.9</v>
      </c>
      <c r="C49" s="20" t="s">
        <v>59</v>
      </c>
      <c r="D49" s="46">
        <v>4725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4725</v>
      </c>
      <c r="O49" s="47">
        <f t="shared" si="9"/>
        <v>8.5070757264772603E-2</v>
      </c>
      <c r="P49" s="9"/>
    </row>
    <row r="50" spans="1:16">
      <c r="A50" s="12"/>
      <c r="B50" s="25">
        <v>349</v>
      </c>
      <c r="C50" s="20" t="s">
        <v>1</v>
      </c>
      <c r="D50" s="46">
        <v>1276804</v>
      </c>
      <c r="E50" s="46">
        <v>0</v>
      </c>
      <c r="F50" s="46">
        <v>0</v>
      </c>
      <c r="G50" s="46">
        <v>0</v>
      </c>
      <c r="H50" s="46">
        <v>0</v>
      </c>
      <c r="I50" s="46">
        <v>25128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1301932</v>
      </c>
      <c r="O50" s="47">
        <f t="shared" si="9"/>
        <v>23.44049548089734</v>
      </c>
      <c r="P50" s="9"/>
    </row>
    <row r="51" spans="1:16" ht="15.75">
      <c r="A51" s="29" t="s">
        <v>44</v>
      </c>
      <c r="B51" s="30"/>
      <c r="C51" s="31"/>
      <c r="D51" s="32">
        <f t="shared" ref="D51:M51" si="11">SUM(D52:D54)</f>
        <v>269358</v>
      </c>
      <c r="E51" s="32">
        <f t="shared" si="11"/>
        <v>354348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6" si="12">SUM(D51:M51)</f>
        <v>623706</v>
      </c>
      <c r="O51" s="45">
        <f t="shared" si="9"/>
        <v>11.229447985308415</v>
      </c>
      <c r="P51" s="10"/>
    </row>
    <row r="52" spans="1:16">
      <c r="A52" s="13"/>
      <c r="B52" s="39">
        <v>351.1</v>
      </c>
      <c r="C52" s="21" t="s">
        <v>62</v>
      </c>
      <c r="D52" s="46">
        <v>93990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93990</v>
      </c>
      <c r="O52" s="47">
        <f t="shared" si="9"/>
        <v>1.6922329048287783</v>
      </c>
      <c r="P52" s="9"/>
    </row>
    <row r="53" spans="1:16">
      <c r="A53" s="13"/>
      <c r="B53" s="39">
        <v>354</v>
      </c>
      <c r="C53" s="21" t="s">
        <v>63</v>
      </c>
      <c r="D53" s="46">
        <v>135832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135832</v>
      </c>
      <c r="O53" s="47">
        <f t="shared" si="9"/>
        <v>2.4455727197436175</v>
      </c>
      <c r="P53" s="9"/>
    </row>
    <row r="54" spans="1:16">
      <c r="A54" s="13"/>
      <c r="B54" s="39">
        <v>359</v>
      </c>
      <c r="C54" s="21" t="s">
        <v>64</v>
      </c>
      <c r="D54" s="46">
        <v>39536</v>
      </c>
      <c r="E54" s="46">
        <v>354348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393884</v>
      </c>
      <c r="O54" s="47">
        <f t="shared" si="9"/>
        <v>7.0916423607360199</v>
      </c>
      <c r="P54" s="9"/>
    </row>
    <row r="55" spans="1:16" ht="15.75">
      <c r="A55" s="29" t="s">
        <v>4</v>
      </c>
      <c r="B55" s="30"/>
      <c r="C55" s="31"/>
      <c r="D55" s="32">
        <f t="shared" ref="D55:M55" si="13">SUM(D56:D62)</f>
        <v>774731</v>
      </c>
      <c r="E55" s="32">
        <f t="shared" si="13"/>
        <v>24290</v>
      </c>
      <c r="F55" s="32">
        <f t="shared" si="13"/>
        <v>5715</v>
      </c>
      <c r="G55" s="32">
        <f t="shared" si="13"/>
        <v>518328</v>
      </c>
      <c r="H55" s="32">
        <f t="shared" si="13"/>
        <v>0</v>
      </c>
      <c r="I55" s="32">
        <f t="shared" si="13"/>
        <v>-520016</v>
      </c>
      <c r="J55" s="32">
        <f t="shared" si="13"/>
        <v>0</v>
      </c>
      <c r="K55" s="32">
        <f t="shared" si="13"/>
        <v>4561594</v>
      </c>
      <c r="L55" s="32">
        <f t="shared" si="13"/>
        <v>0</v>
      </c>
      <c r="M55" s="32">
        <f t="shared" si="13"/>
        <v>142606</v>
      </c>
      <c r="N55" s="32">
        <f t="shared" si="12"/>
        <v>5507248</v>
      </c>
      <c r="O55" s="45">
        <f t="shared" si="9"/>
        <v>99.154657736487707</v>
      </c>
      <c r="P55" s="10"/>
    </row>
    <row r="56" spans="1:16">
      <c r="A56" s="12"/>
      <c r="B56" s="25">
        <v>361.1</v>
      </c>
      <c r="C56" s="20" t="s">
        <v>65</v>
      </c>
      <c r="D56" s="46">
        <v>379598</v>
      </c>
      <c r="E56" s="46">
        <v>23781</v>
      </c>
      <c r="F56" s="46">
        <v>5715</v>
      </c>
      <c r="G56" s="46">
        <v>18496</v>
      </c>
      <c r="H56" s="46">
        <v>0</v>
      </c>
      <c r="I56" s="46">
        <v>144731</v>
      </c>
      <c r="J56" s="46">
        <v>0</v>
      </c>
      <c r="K56" s="46">
        <v>753035</v>
      </c>
      <c r="L56" s="46">
        <v>0</v>
      </c>
      <c r="M56" s="46">
        <v>2391</v>
      </c>
      <c r="N56" s="46">
        <f t="shared" si="12"/>
        <v>1327747</v>
      </c>
      <c r="O56" s="47">
        <f t="shared" si="9"/>
        <v>23.905278888048684</v>
      </c>
      <c r="P56" s="9"/>
    </row>
    <row r="57" spans="1:16">
      <c r="A57" s="12"/>
      <c r="B57" s="25">
        <v>361.3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177048</v>
      </c>
      <c r="J57" s="46">
        <v>0</v>
      </c>
      <c r="K57" s="46">
        <v>-639879</v>
      </c>
      <c r="L57" s="46">
        <v>0</v>
      </c>
      <c r="M57" s="46">
        <v>0</v>
      </c>
      <c r="N57" s="46">
        <f t="shared" ref="N57:N62" si="14">SUM(D57:M57)</f>
        <v>-462831</v>
      </c>
      <c r="O57" s="47">
        <f t="shared" si="9"/>
        <v>-8.3329912498649676</v>
      </c>
      <c r="P57" s="9"/>
    </row>
    <row r="58" spans="1:16">
      <c r="A58" s="12"/>
      <c r="B58" s="25">
        <v>364</v>
      </c>
      <c r="C58" s="20" t="s">
        <v>87</v>
      </c>
      <c r="D58" s="46">
        <v>34323</v>
      </c>
      <c r="E58" s="46">
        <v>0</v>
      </c>
      <c r="F58" s="46">
        <v>0</v>
      </c>
      <c r="G58" s="46">
        <v>0</v>
      </c>
      <c r="H58" s="46">
        <v>0</v>
      </c>
      <c r="I58" s="46">
        <v>-1327925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-1293602</v>
      </c>
      <c r="O58" s="47">
        <f t="shared" si="9"/>
        <v>-23.290518886608332</v>
      </c>
      <c r="P58" s="9"/>
    </row>
    <row r="59" spans="1:16">
      <c r="A59" s="12"/>
      <c r="B59" s="25">
        <v>366</v>
      </c>
      <c r="C59" s="20" t="s">
        <v>67</v>
      </c>
      <c r="D59" s="46">
        <v>18232</v>
      </c>
      <c r="E59" s="46">
        <v>509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18741</v>
      </c>
      <c r="O59" s="47">
        <f t="shared" si="9"/>
        <v>0.33742033056065679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4433844</v>
      </c>
      <c r="L60" s="46">
        <v>0</v>
      </c>
      <c r="M60" s="46">
        <v>0</v>
      </c>
      <c r="N60" s="46">
        <f t="shared" si="14"/>
        <v>4433844</v>
      </c>
      <c r="O60" s="47">
        <f t="shared" si="9"/>
        <v>79.828670195527707</v>
      </c>
      <c r="P60" s="9"/>
    </row>
    <row r="61" spans="1:16">
      <c r="A61" s="12"/>
      <c r="B61" s="25">
        <v>369.3</v>
      </c>
      <c r="C61" s="20" t="s">
        <v>69</v>
      </c>
      <c r="D61" s="46">
        <v>22920</v>
      </c>
      <c r="E61" s="46">
        <v>0</v>
      </c>
      <c r="F61" s="46">
        <v>0</v>
      </c>
      <c r="G61" s="46">
        <v>0</v>
      </c>
      <c r="H61" s="46">
        <v>0</v>
      </c>
      <c r="I61" s="46">
        <v>48181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71101</v>
      </c>
      <c r="O61" s="47">
        <f t="shared" si="9"/>
        <v>1.2801303518058407</v>
      </c>
      <c r="P61" s="9"/>
    </row>
    <row r="62" spans="1:16">
      <c r="A62" s="12"/>
      <c r="B62" s="25">
        <v>369.9</v>
      </c>
      <c r="C62" s="20" t="s">
        <v>70</v>
      </c>
      <c r="D62" s="46">
        <v>319658</v>
      </c>
      <c r="E62" s="46">
        <v>0</v>
      </c>
      <c r="F62" s="46">
        <v>0</v>
      </c>
      <c r="G62" s="46">
        <v>499832</v>
      </c>
      <c r="H62" s="46">
        <v>0</v>
      </c>
      <c r="I62" s="46">
        <v>437949</v>
      </c>
      <c r="J62" s="46">
        <v>0</v>
      </c>
      <c r="K62" s="46">
        <v>14594</v>
      </c>
      <c r="L62" s="46">
        <v>0</v>
      </c>
      <c r="M62" s="46">
        <v>140215</v>
      </c>
      <c r="N62" s="46">
        <f t="shared" si="14"/>
        <v>1412248</v>
      </c>
      <c r="O62" s="47">
        <f t="shared" si="9"/>
        <v>25.426668107018113</v>
      </c>
      <c r="P62" s="9"/>
    </row>
    <row r="63" spans="1:16" ht="15.75">
      <c r="A63" s="29" t="s">
        <v>45</v>
      </c>
      <c r="B63" s="30"/>
      <c r="C63" s="31"/>
      <c r="D63" s="32">
        <f t="shared" ref="D63:M63" si="15">SUM(D64:D65)</f>
        <v>2040000</v>
      </c>
      <c r="E63" s="32">
        <f t="shared" si="15"/>
        <v>155798</v>
      </c>
      <c r="F63" s="32">
        <f t="shared" si="15"/>
        <v>0</v>
      </c>
      <c r="G63" s="32">
        <f t="shared" si="15"/>
        <v>1446126</v>
      </c>
      <c r="H63" s="32">
        <f t="shared" si="15"/>
        <v>0</v>
      </c>
      <c r="I63" s="32">
        <f t="shared" si="15"/>
        <v>2538025</v>
      </c>
      <c r="J63" s="32">
        <f t="shared" si="15"/>
        <v>0</v>
      </c>
      <c r="K63" s="32">
        <f t="shared" si="15"/>
        <v>0</v>
      </c>
      <c r="L63" s="32">
        <f t="shared" si="15"/>
        <v>0</v>
      </c>
      <c r="M63" s="32">
        <f t="shared" si="15"/>
        <v>0</v>
      </c>
      <c r="N63" s="32">
        <f>SUM(D63:M63)</f>
        <v>6179949</v>
      </c>
      <c r="O63" s="45">
        <f t="shared" si="9"/>
        <v>111.26623096035432</v>
      </c>
      <c r="P63" s="9"/>
    </row>
    <row r="64" spans="1:16">
      <c r="A64" s="12"/>
      <c r="B64" s="25">
        <v>381</v>
      </c>
      <c r="C64" s="20" t="s">
        <v>71</v>
      </c>
      <c r="D64" s="46">
        <v>2040000</v>
      </c>
      <c r="E64" s="46">
        <v>155798</v>
      </c>
      <c r="F64" s="46">
        <v>0</v>
      </c>
      <c r="G64" s="46">
        <v>1446126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3641924</v>
      </c>
      <c r="O64" s="47">
        <f t="shared" si="9"/>
        <v>65.570631234021107</v>
      </c>
      <c r="P64" s="9"/>
    </row>
    <row r="65" spans="1:119" ht="15.75" thickBot="1">
      <c r="A65" s="12"/>
      <c r="B65" s="25">
        <v>389.8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2538025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2538025</v>
      </c>
      <c r="O65" s="47">
        <f t="shared" si="9"/>
        <v>45.695599726333228</v>
      </c>
      <c r="P65" s="9"/>
    </row>
    <row r="66" spans="1:119" ht="16.5" thickBot="1">
      <c r="A66" s="14" t="s">
        <v>60</v>
      </c>
      <c r="B66" s="23"/>
      <c r="C66" s="22"/>
      <c r="D66" s="15">
        <f t="shared" ref="D66:M66" si="16">SUM(D5,D14,D23,D37,D51,D55,D63)</f>
        <v>40076358</v>
      </c>
      <c r="E66" s="15">
        <f t="shared" si="16"/>
        <v>1100981</v>
      </c>
      <c r="F66" s="15">
        <f t="shared" si="16"/>
        <v>5390530</v>
      </c>
      <c r="G66" s="15">
        <f t="shared" si="16"/>
        <v>3385672</v>
      </c>
      <c r="H66" s="15">
        <f t="shared" si="16"/>
        <v>0</v>
      </c>
      <c r="I66" s="15">
        <f t="shared" si="16"/>
        <v>28409345</v>
      </c>
      <c r="J66" s="15">
        <f t="shared" si="16"/>
        <v>0</v>
      </c>
      <c r="K66" s="15">
        <f t="shared" si="16"/>
        <v>4561594</v>
      </c>
      <c r="L66" s="15">
        <f t="shared" si="16"/>
        <v>0</v>
      </c>
      <c r="M66" s="15">
        <f t="shared" si="16"/>
        <v>957462</v>
      </c>
      <c r="N66" s="15">
        <f>SUM(D66:M66)</f>
        <v>83881942</v>
      </c>
      <c r="O66" s="38">
        <f t="shared" si="9"/>
        <v>1510.2434554031183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94</v>
      </c>
      <c r="M68" s="118"/>
      <c r="N68" s="118"/>
      <c r="O68" s="43">
        <v>55542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25139766</v>
      </c>
      <c r="E5" s="27">
        <f t="shared" si="0"/>
        <v>0</v>
      </c>
      <c r="F5" s="27">
        <f t="shared" si="0"/>
        <v>2142099</v>
      </c>
      <c r="G5" s="27">
        <f t="shared" si="0"/>
        <v>1597638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969339</v>
      </c>
      <c r="N5" s="28">
        <f>SUM(D5:M5)</f>
        <v>29848842</v>
      </c>
      <c r="O5" s="33">
        <f t="shared" ref="O5:O36" si="1">(N5/O$70)</f>
        <v>541.17125969976064</v>
      </c>
      <c r="P5" s="6"/>
    </row>
    <row r="6" spans="1:133">
      <c r="A6" s="12"/>
      <c r="B6" s="25">
        <v>311</v>
      </c>
      <c r="C6" s="20" t="s">
        <v>3</v>
      </c>
      <c r="D6" s="46">
        <v>16749857</v>
      </c>
      <c r="E6" s="46">
        <v>0</v>
      </c>
      <c r="F6" s="46">
        <v>2142099</v>
      </c>
      <c r="G6" s="46">
        <v>1597638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969339</v>
      </c>
      <c r="N6" s="46">
        <f>SUM(D6:M6)</f>
        <v>21458933</v>
      </c>
      <c r="O6" s="47">
        <f t="shared" si="1"/>
        <v>389.0589056494307</v>
      </c>
      <c r="P6" s="9"/>
    </row>
    <row r="7" spans="1:133">
      <c r="A7" s="12"/>
      <c r="B7" s="25">
        <v>312.41000000000003</v>
      </c>
      <c r="C7" s="20" t="s">
        <v>12</v>
      </c>
      <c r="D7" s="46">
        <v>672815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672815</v>
      </c>
      <c r="O7" s="47">
        <f t="shared" si="1"/>
        <v>12.198400899267533</v>
      </c>
      <c r="P7" s="9"/>
    </row>
    <row r="8" spans="1:133">
      <c r="A8" s="12"/>
      <c r="B8" s="25">
        <v>312.42</v>
      </c>
      <c r="C8" s="20" t="s">
        <v>11</v>
      </c>
      <c r="D8" s="46">
        <v>313236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313236</v>
      </c>
      <c r="O8" s="47">
        <f t="shared" si="1"/>
        <v>5.6790920298788894</v>
      </c>
      <c r="P8" s="9"/>
    </row>
    <row r="9" spans="1:133">
      <c r="A9" s="12"/>
      <c r="B9" s="25">
        <v>314.10000000000002</v>
      </c>
      <c r="C9" s="20" t="s">
        <v>13</v>
      </c>
      <c r="D9" s="46">
        <v>2688946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2688946</v>
      </c>
      <c r="O9" s="47">
        <f t="shared" si="1"/>
        <v>48.751649865835084</v>
      </c>
      <c r="P9" s="9"/>
    </row>
    <row r="10" spans="1:133">
      <c r="A10" s="12"/>
      <c r="B10" s="25">
        <v>314.3</v>
      </c>
      <c r="C10" s="20" t="s">
        <v>14</v>
      </c>
      <c r="D10" s="46">
        <v>804272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804272</v>
      </c>
      <c r="O10" s="47">
        <f t="shared" si="1"/>
        <v>14.581768076002611</v>
      </c>
      <c r="P10" s="9"/>
    </row>
    <row r="11" spans="1:133">
      <c r="A11" s="12"/>
      <c r="B11" s="25">
        <v>314.8</v>
      </c>
      <c r="C11" s="20" t="s">
        <v>15</v>
      </c>
      <c r="D11" s="46">
        <v>119191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119191</v>
      </c>
      <c r="O11" s="47">
        <f t="shared" si="1"/>
        <v>2.1609797664805281</v>
      </c>
      <c r="P11" s="9"/>
    </row>
    <row r="12" spans="1:133">
      <c r="A12" s="12"/>
      <c r="B12" s="25">
        <v>315</v>
      </c>
      <c r="C12" s="20" t="s">
        <v>16</v>
      </c>
      <c r="D12" s="46">
        <v>3246760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3246760</v>
      </c>
      <c r="O12" s="47">
        <f t="shared" si="1"/>
        <v>58.86503734861121</v>
      </c>
      <c r="P12" s="9"/>
    </row>
    <row r="13" spans="1:133">
      <c r="A13" s="12"/>
      <c r="B13" s="25">
        <v>316</v>
      </c>
      <c r="C13" s="20" t="s">
        <v>17</v>
      </c>
      <c r="D13" s="46">
        <v>544689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544689</v>
      </c>
      <c r="O13" s="47">
        <f t="shared" si="1"/>
        <v>9.8754260642541158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4546410</v>
      </c>
      <c r="E14" s="32">
        <f t="shared" si="3"/>
        <v>482723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2683245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7712378</v>
      </c>
      <c r="O14" s="45">
        <f t="shared" si="1"/>
        <v>139.82845021393865</v>
      </c>
      <c r="P14" s="10"/>
    </row>
    <row r="15" spans="1:133">
      <c r="A15" s="12"/>
      <c r="B15" s="25">
        <v>322</v>
      </c>
      <c r="C15" s="20" t="s">
        <v>0</v>
      </c>
      <c r="D15" s="46">
        <v>66354</v>
      </c>
      <c r="E15" s="46">
        <v>0</v>
      </c>
      <c r="F15" s="46">
        <v>0</v>
      </c>
      <c r="G15" s="46">
        <v>0</v>
      </c>
      <c r="H15" s="46">
        <v>0</v>
      </c>
      <c r="I15" s="46">
        <v>2683245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2749599</v>
      </c>
      <c r="O15" s="47">
        <f t="shared" si="1"/>
        <v>49.85131264051055</v>
      </c>
      <c r="P15" s="9"/>
    </row>
    <row r="16" spans="1:133">
      <c r="A16" s="12"/>
      <c r="B16" s="25">
        <v>323.10000000000002</v>
      </c>
      <c r="C16" s="20" t="s">
        <v>19</v>
      </c>
      <c r="D16" s="46">
        <v>4250214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4250214</v>
      </c>
      <c r="O16" s="47">
        <f t="shared" si="1"/>
        <v>77.058053520922471</v>
      </c>
      <c r="P16" s="9"/>
    </row>
    <row r="17" spans="1:16">
      <c r="A17" s="12"/>
      <c r="B17" s="25">
        <v>323.7</v>
      </c>
      <c r="C17" s="20" t="s">
        <v>20</v>
      </c>
      <c r="D17" s="46">
        <v>228928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228928</v>
      </c>
      <c r="O17" s="47">
        <f t="shared" si="1"/>
        <v>4.1505547900500401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28679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28679</v>
      </c>
      <c r="O18" s="47">
        <f t="shared" si="1"/>
        <v>0.51996156356516066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252033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252033</v>
      </c>
      <c r="O19" s="47">
        <f t="shared" si="1"/>
        <v>4.5694575386177387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202011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202011</v>
      </c>
      <c r="O20" s="47">
        <f t="shared" si="1"/>
        <v>3.6625389803466533</v>
      </c>
      <c r="P20" s="9"/>
    </row>
    <row r="21" spans="1:16">
      <c r="A21" s="12"/>
      <c r="B21" s="25">
        <v>329</v>
      </c>
      <c r="C21" s="20" t="s">
        <v>24</v>
      </c>
      <c r="D21" s="46">
        <v>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914</v>
      </c>
      <c r="O21" s="47">
        <f t="shared" si="1"/>
        <v>1.6571179926027992E-2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SUM(D23:D36)</f>
        <v>1964881</v>
      </c>
      <c r="E22" s="32">
        <f t="shared" si="5"/>
        <v>56669</v>
      </c>
      <c r="F22" s="32">
        <f t="shared" si="5"/>
        <v>3064115</v>
      </c>
      <c r="G22" s="32">
        <f t="shared" si="5"/>
        <v>371300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5456965</v>
      </c>
      <c r="O22" s="45">
        <f t="shared" si="1"/>
        <v>98.936924359997093</v>
      </c>
      <c r="P22" s="10"/>
    </row>
    <row r="23" spans="1:16">
      <c r="A23" s="12"/>
      <c r="B23" s="25">
        <v>331.1</v>
      </c>
      <c r="C23" s="20" t="s">
        <v>84</v>
      </c>
      <c r="D23" s="46">
        <v>0</v>
      </c>
      <c r="E23" s="46">
        <v>37744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37744</v>
      </c>
      <c r="O23" s="47">
        <f t="shared" si="1"/>
        <v>0.68431358329102909</v>
      </c>
      <c r="P23" s="9"/>
    </row>
    <row r="24" spans="1:16">
      <c r="A24" s="12"/>
      <c r="B24" s="25">
        <v>331.2</v>
      </c>
      <c r="C24" s="20" t="s">
        <v>25</v>
      </c>
      <c r="D24" s="46">
        <v>4410</v>
      </c>
      <c r="E24" s="46">
        <v>18925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23335</v>
      </c>
      <c r="O24" s="47">
        <f t="shared" si="1"/>
        <v>0.42307273913989413</v>
      </c>
      <c r="P24" s="9"/>
    </row>
    <row r="25" spans="1:16">
      <c r="A25" s="12"/>
      <c r="B25" s="25">
        <v>331.49</v>
      </c>
      <c r="C25" s="20" t="s">
        <v>31</v>
      </c>
      <c r="D25" s="46">
        <v>0</v>
      </c>
      <c r="E25" s="46">
        <v>0</v>
      </c>
      <c r="F25" s="46">
        <v>0</v>
      </c>
      <c r="G25" s="46">
        <v>188727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188727</v>
      </c>
      <c r="O25" s="47">
        <f t="shared" si="1"/>
        <v>3.4216948292116904</v>
      </c>
      <c r="P25" s="9"/>
    </row>
    <row r="26" spans="1:16">
      <c r="A26" s="12"/>
      <c r="B26" s="25">
        <v>331.5</v>
      </c>
      <c r="C26" s="20" t="s">
        <v>27</v>
      </c>
      <c r="D26" s="46">
        <v>22744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22744</v>
      </c>
      <c r="O26" s="47">
        <f t="shared" si="1"/>
        <v>0.41235767640873161</v>
      </c>
      <c r="P26" s="9"/>
    </row>
    <row r="27" spans="1:16">
      <c r="A27" s="12"/>
      <c r="B27" s="25">
        <v>331.62</v>
      </c>
      <c r="C27" s="20" t="s">
        <v>85</v>
      </c>
      <c r="D27" s="46">
        <v>56893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56893</v>
      </c>
      <c r="O27" s="47">
        <f t="shared" si="1"/>
        <v>1.0314924940169701</v>
      </c>
      <c r="P27" s="9"/>
    </row>
    <row r="28" spans="1:16">
      <c r="A28" s="12"/>
      <c r="B28" s="25">
        <v>331.7</v>
      </c>
      <c r="C28" s="20" t="s">
        <v>28</v>
      </c>
      <c r="D28" s="46">
        <v>0</v>
      </c>
      <c r="E28" s="46">
        <v>0</v>
      </c>
      <c r="F28" s="46">
        <v>0</v>
      </c>
      <c r="G28" s="46">
        <v>59848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59848</v>
      </c>
      <c r="O28" s="47">
        <f t="shared" si="1"/>
        <v>1.0850678076727827</v>
      </c>
      <c r="P28" s="9"/>
    </row>
    <row r="29" spans="1:16">
      <c r="A29" s="12"/>
      <c r="B29" s="25">
        <v>335.12</v>
      </c>
      <c r="C29" s="20" t="s">
        <v>32</v>
      </c>
      <c r="D29" s="46">
        <v>943392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943392</v>
      </c>
      <c r="O29" s="47">
        <f t="shared" si="1"/>
        <v>17.10406846036696</v>
      </c>
      <c r="P29" s="9"/>
    </row>
    <row r="30" spans="1:16">
      <c r="A30" s="12"/>
      <c r="B30" s="25">
        <v>335.14</v>
      </c>
      <c r="C30" s="20" t="s">
        <v>33</v>
      </c>
      <c r="D30" s="46">
        <v>3840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3840</v>
      </c>
      <c r="O30" s="47">
        <f t="shared" si="1"/>
        <v>6.9620712161868159E-2</v>
      </c>
      <c r="P30" s="9"/>
    </row>
    <row r="31" spans="1:16">
      <c r="A31" s="12"/>
      <c r="B31" s="25">
        <v>335.15</v>
      </c>
      <c r="C31" s="20" t="s">
        <v>34</v>
      </c>
      <c r="D31" s="46">
        <v>51023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51023</v>
      </c>
      <c r="O31" s="47">
        <f t="shared" si="1"/>
        <v>0.92506708245703095</v>
      </c>
      <c r="P31" s="9"/>
    </row>
    <row r="32" spans="1:16">
      <c r="A32" s="12"/>
      <c r="B32" s="25">
        <v>335.18</v>
      </c>
      <c r="C32" s="20" t="s">
        <v>35</v>
      </c>
      <c r="D32" s="46">
        <v>0</v>
      </c>
      <c r="E32" s="46">
        <v>0</v>
      </c>
      <c r="F32" s="46">
        <v>3064115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3064115</v>
      </c>
      <c r="O32" s="47">
        <f t="shared" si="1"/>
        <v>55.553611574443394</v>
      </c>
      <c r="P32" s="9"/>
    </row>
    <row r="33" spans="1:16">
      <c r="A33" s="12"/>
      <c r="B33" s="25">
        <v>335.49</v>
      </c>
      <c r="C33" s="20" t="s">
        <v>36</v>
      </c>
      <c r="D33" s="46">
        <v>25626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25626</v>
      </c>
      <c r="O33" s="47">
        <f t="shared" si="1"/>
        <v>0.46460947131771702</v>
      </c>
      <c r="P33" s="9"/>
    </row>
    <row r="34" spans="1:16">
      <c r="A34" s="12"/>
      <c r="B34" s="25">
        <v>335.9</v>
      </c>
      <c r="C34" s="20" t="s">
        <v>37</v>
      </c>
      <c r="D34" s="46">
        <v>571647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571647</v>
      </c>
      <c r="O34" s="47">
        <f t="shared" si="1"/>
        <v>10.36418522010298</v>
      </c>
      <c r="P34" s="9"/>
    </row>
    <row r="35" spans="1:16">
      <c r="A35" s="12"/>
      <c r="B35" s="25">
        <v>337.7</v>
      </c>
      <c r="C35" s="20" t="s">
        <v>86</v>
      </c>
      <c r="D35" s="46">
        <v>0</v>
      </c>
      <c r="E35" s="46">
        <v>0</v>
      </c>
      <c r="F35" s="46">
        <v>0</v>
      </c>
      <c r="G35" s="46">
        <v>122725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122725</v>
      </c>
      <c r="O35" s="47">
        <f t="shared" si="1"/>
        <v>2.2250525781419972</v>
      </c>
      <c r="P35" s="9"/>
    </row>
    <row r="36" spans="1:16">
      <c r="A36" s="12"/>
      <c r="B36" s="25">
        <v>338</v>
      </c>
      <c r="C36" s="20" t="s">
        <v>38</v>
      </c>
      <c r="D36" s="46">
        <v>285306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285306</v>
      </c>
      <c r="O36" s="47">
        <f t="shared" si="1"/>
        <v>5.1727101312640507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SUM(D38:D51)</f>
        <v>6055850</v>
      </c>
      <c r="E37" s="32">
        <f t="shared" si="7"/>
        <v>100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22436233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28492183</v>
      </c>
      <c r="O37" s="45">
        <f t="shared" ref="O37:O68" si="8">(N37/O$70)</f>
        <v>516.574497788092</v>
      </c>
      <c r="P37" s="10"/>
    </row>
    <row r="38" spans="1:16">
      <c r="A38" s="12"/>
      <c r="B38" s="25">
        <v>341.3</v>
      </c>
      <c r="C38" s="20" t="s">
        <v>46</v>
      </c>
      <c r="D38" s="46">
        <v>20472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1" si="9">SUM(D38:M38)</f>
        <v>20472</v>
      </c>
      <c r="O38" s="47">
        <f t="shared" si="8"/>
        <v>0.37116542171295963</v>
      </c>
      <c r="P38" s="9"/>
    </row>
    <row r="39" spans="1:16">
      <c r="A39" s="12"/>
      <c r="B39" s="25">
        <v>341.9</v>
      </c>
      <c r="C39" s="20" t="s">
        <v>47</v>
      </c>
      <c r="D39" s="46">
        <v>82643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82643</v>
      </c>
      <c r="O39" s="47">
        <f t="shared" si="8"/>
        <v>1.4983501341649141</v>
      </c>
      <c r="P39" s="9"/>
    </row>
    <row r="40" spans="1:16">
      <c r="A40" s="12"/>
      <c r="B40" s="25">
        <v>342.1</v>
      </c>
      <c r="C40" s="20" t="s">
        <v>48</v>
      </c>
      <c r="D40" s="46">
        <v>108156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108156</v>
      </c>
      <c r="O40" s="47">
        <f t="shared" si="8"/>
        <v>1.9609108709841179</v>
      </c>
      <c r="P40" s="9"/>
    </row>
    <row r="41" spans="1:16">
      <c r="A41" s="12"/>
      <c r="B41" s="25">
        <v>342.9</v>
      </c>
      <c r="C41" s="20" t="s">
        <v>49</v>
      </c>
      <c r="D41" s="46">
        <v>2257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2257</v>
      </c>
      <c r="O41" s="47">
        <f t="shared" si="8"/>
        <v>4.0920298788889697E-2</v>
      </c>
      <c r="P41" s="9"/>
    </row>
    <row r="42" spans="1:16">
      <c r="A42" s="12"/>
      <c r="B42" s="25">
        <v>343.3</v>
      </c>
      <c r="C42" s="20" t="s">
        <v>50</v>
      </c>
      <c r="D42" s="46">
        <v>698608</v>
      </c>
      <c r="E42" s="46">
        <v>0</v>
      </c>
      <c r="F42" s="46">
        <v>0</v>
      </c>
      <c r="G42" s="46">
        <v>0</v>
      </c>
      <c r="H42" s="46">
        <v>0</v>
      </c>
      <c r="I42" s="46">
        <v>20070529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20769137</v>
      </c>
      <c r="O42" s="47">
        <f t="shared" si="8"/>
        <v>376.55263253317861</v>
      </c>
      <c r="P42" s="9"/>
    </row>
    <row r="43" spans="1:16">
      <c r="A43" s="12"/>
      <c r="B43" s="25">
        <v>343.4</v>
      </c>
      <c r="C43" s="20" t="s">
        <v>51</v>
      </c>
      <c r="D43" s="46">
        <v>2869805</v>
      </c>
      <c r="E43" s="46">
        <v>0</v>
      </c>
      <c r="F43" s="46">
        <v>0</v>
      </c>
      <c r="G43" s="46">
        <v>0</v>
      </c>
      <c r="H43" s="46">
        <v>0</v>
      </c>
      <c r="I43" s="46">
        <v>40062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2909867</v>
      </c>
      <c r="O43" s="47">
        <f t="shared" si="8"/>
        <v>52.757034592791356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2217172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2217172</v>
      </c>
      <c r="O44" s="47">
        <f t="shared" si="8"/>
        <v>40.198201464935821</v>
      </c>
      <c r="P44" s="9"/>
    </row>
    <row r="45" spans="1:16">
      <c r="A45" s="12"/>
      <c r="B45" s="25">
        <v>344.9</v>
      </c>
      <c r="C45" s="20" t="s">
        <v>53</v>
      </c>
      <c r="D45" s="46">
        <v>89168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89168</v>
      </c>
      <c r="O45" s="47">
        <f t="shared" si="8"/>
        <v>1.6166509536587135</v>
      </c>
      <c r="P45" s="9"/>
    </row>
    <row r="46" spans="1:16">
      <c r="A46" s="12"/>
      <c r="B46" s="25">
        <v>347.2</v>
      </c>
      <c r="C46" s="20" t="s">
        <v>55</v>
      </c>
      <c r="D46" s="46">
        <v>864596</v>
      </c>
      <c r="E46" s="46">
        <v>100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864696</v>
      </c>
      <c r="O46" s="47">
        <f t="shared" si="8"/>
        <v>15.677278990499673</v>
      </c>
      <c r="P46" s="9"/>
    </row>
    <row r="47" spans="1:16">
      <c r="A47" s="12"/>
      <c r="B47" s="25">
        <v>347.3</v>
      </c>
      <c r="C47" s="20" t="s">
        <v>56</v>
      </c>
      <c r="D47" s="46">
        <v>400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400</v>
      </c>
      <c r="O47" s="47">
        <f t="shared" si="8"/>
        <v>7.252157516861266E-3</v>
      </c>
      <c r="P47" s="9"/>
    </row>
    <row r="48" spans="1:16">
      <c r="A48" s="12"/>
      <c r="B48" s="25">
        <v>347.4</v>
      </c>
      <c r="C48" s="20" t="s">
        <v>57</v>
      </c>
      <c r="D48" s="46">
        <v>23825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23825</v>
      </c>
      <c r="O48" s="47">
        <f t="shared" si="8"/>
        <v>0.43195663209804919</v>
      </c>
      <c r="P48" s="9"/>
    </row>
    <row r="49" spans="1:16">
      <c r="A49" s="12"/>
      <c r="B49" s="25">
        <v>347.5</v>
      </c>
      <c r="C49" s="20" t="s">
        <v>58</v>
      </c>
      <c r="D49" s="46">
        <v>59072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59072</v>
      </c>
      <c r="O49" s="47">
        <f t="shared" si="8"/>
        <v>1.0709986220900718</v>
      </c>
      <c r="P49" s="9"/>
    </row>
    <row r="50" spans="1:16">
      <c r="A50" s="12"/>
      <c r="B50" s="25">
        <v>347.9</v>
      </c>
      <c r="C50" s="20" t="s">
        <v>59</v>
      </c>
      <c r="D50" s="46">
        <v>3240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3240</v>
      </c>
      <c r="O50" s="47">
        <f t="shared" si="8"/>
        <v>5.8742475886576259E-2</v>
      </c>
      <c r="P50" s="9"/>
    </row>
    <row r="51" spans="1:16">
      <c r="A51" s="12"/>
      <c r="B51" s="25">
        <v>349</v>
      </c>
      <c r="C51" s="20" t="s">
        <v>1</v>
      </c>
      <c r="D51" s="46">
        <v>1233608</v>
      </c>
      <c r="E51" s="46">
        <v>0</v>
      </c>
      <c r="F51" s="46">
        <v>0</v>
      </c>
      <c r="G51" s="46">
        <v>0</v>
      </c>
      <c r="H51" s="46">
        <v>0</v>
      </c>
      <c r="I51" s="46">
        <v>108470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1342078</v>
      </c>
      <c r="O51" s="47">
        <f t="shared" si="8"/>
        <v>24.332402639785336</v>
      </c>
      <c r="P51" s="9"/>
    </row>
    <row r="52" spans="1:16" ht="15.75">
      <c r="A52" s="29" t="s">
        <v>44</v>
      </c>
      <c r="B52" s="30"/>
      <c r="C52" s="31"/>
      <c r="D52" s="32">
        <f t="shared" ref="D52:M52" si="10">SUM(D53:D55)</f>
        <v>327460</v>
      </c>
      <c r="E52" s="32">
        <f t="shared" si="10"/>
        <v>68781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396241</v>
      </c>
      <c r="O52" s="45">
        <f t="shared" si="8"/>
        <v>7.1840053665965629</v>
      </c>
      <c r="P52" s="10"/>
    </row>
    <row r="53" spans="1:16">
      <c r="A53" s="13"/>
      <c r="B53" s="39">
        <v>351.1</v>
      </c>
      <c r="C53" s="21" t="s">
        <v>62</v>
      </c>
      <c r="D53" s="46">
        <v>127321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127321</v>
      </c>
      <c r="O53" s="47">
        <f t="shared" si="8"/>
        <v>2.308379868010733</v>
      </c>
      <c r="P53" s="9"/>
    </row>
    <row r="54" spans="1:16">
      <c r="A54" s="13"/>
      <c r="B54" s="39">
        <v>354</v>
      </c>
      <c r="C54" s="21" t="s">
        <v>63</v>
      </c>
      <c r="D54" s="46">
        <v>112679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112679</v>
      </c>
      <c r="O54" s="47">
        <f t="shared" si="8"/>
        <v>2.0429146421060267</v>
      </c>
      <c r="P54" s="9"/>
    </row>
    <row r="55" spans="1:16">
      <c r="A55" s="13"/>
      <c r="B55" s="39">
        <v>359</v>
      </c>
      <c r="C55" s="21" t="s">
        <v>64</v>
      </c>
      <c r="D55" s="46">
        <v>87460</v>
      </c>
      <c r="E55" s="46">
        <v>68781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156241</v>
      </c>
      <c r="O55" s="47">
        <f t="shared" si="8"/>
        <v>2.8327108564798027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SUM(D57:D63)</f>
        <v>726675</v>
      </c>
      <c r="E56" s="32">
        <f t="shared" si="12"/>
        <v>50510</v>
      </c>
      <c r="F56" s="32">
        <f t="shared" si="12"/>
        <v>10171</v>
      </c>
      <c r="G56" s="32">
        <f t="shared" si="12"/>
        <v>1063299</v>
      </c>
      <c r="H56" s="32">
        <f t="shared" si="12"/>
        <v>0</v>
      </c>
      <c r="I56" s="32">
        <f t="shared" si="12"/>
        <v>906861</v>
      </c>
      <c r="J56" s="32">
        <f t="shared" si="12"/>
        <v>0</v>
      </c>
      <c r="K56" s="32">
        <f t="shared" si="12"/>
        <v>6566875</v>
      </c>
      <c r="L56" s="32">
        <f t="shared" si="12"/>
        <v>0</v>
      </c>
      <c r="M56" s="32">
        <f t="shared" si="12"/>
        <v>64549</v>
      </c>
      <c r="N56" s="32">
        <f t="shared" si="11"/>
        <v>9388940</v>
      </c>
      <c r="O56" s="45">
        <f t="shared" si="8"/>
        <v>170.22517949089854</v>
      </c>
      <c r="P56" s="10"/>
    </row>
    <row r="57" spans="1:16">
      <c r="A57" s="12"/>
      <c r="B57" s="25">
        <v>361.1</v>
      </c>
      <c r="C57" s="20" t="s">
        <v>65</v>
      </c>
      <c r="D57" s="46">
        <v>332283</v>
      </c>
      <c r="E57" s="46">
        <v>5787</v>
      </c>
      <c r="F57" s="46">
        <v>7898</v>
      </c>
      <c r="G57" s="46">
        <v>96696</v>
      </c>
      <c r="H57" s="46">
        <v>0</v>
      </c>
      <c r="I57" s="46">
        <v>830995</v>
      </c>
      <c r="J57" s="46">
        <v>0</v>
      </c>
      <c r="K57" s="46">
        <v>776985</v>
      </c>
      <c r="L57" s="46">
        <v>0</v>
      </c>
      <c r="M57" s="46">
        <v>8344</v>
      </c>
      <c r="N57" s="46">
        <f t="shared" si="11"/>
        <v>2058988</v>
      </c>
      <c r="O57" s="47">
        <f t="shared" si="8"/>
        <v>37.33026325331786</v>
      </c>
      <c r="P57" s="9"/>
    </row>
    <row r="58" spans="1:16">
      <c r="A58" s="12"/>
      <c r="B58" s="25">
        <v>361.3</v>
      </c>
      <c r="C58" s="20" t="s">
        <v>66</v>
      </c>
      <c r="D58" s="46">
        <v>89713</v>
      </c>
      <c r="E58" s="46">
        <v>44623</v>
      </c>
      <c r="F58" s="46">
        <v>2273</v>
      </c>
      <c r="G58" s="46">
        <v>119127</v>
      </c>
      <c r="H58" s="46">
        <v>0</v>
      </c>
      <c r="I58" s="46">
        <v>-266654</v>
      </c>
      <c r="J58" s="46">
        <v>0</v>
      </c>
      <c r="K58" s="46">
        <v>1636501</v>
      </c>
      <c r="L58" s="46">
        <v>0</v>
      </c>
      <c r="M58" s="46">
        <v>0</v>
      </c>
      <c r="N58" s="46">
        <f t="shared" ref="N58:N63" si="13">SUM(D58:M58)</f>
        <v>1625583</v>
      </c>
      <c r="O58" s="47">
        <f t="shared" si="8"/>
        <v>29.472459931829718</v>
      </c>
      <c r="P58" s="9"/>
    </row>
    <row r="59" spans="1:16">
      <c r="A59" s="12"/>
      <c r="B59" s="25">
        <v>364</v>
      </c>
      <c r="C59" s="20" t="s">
        <v>87</v>
      </c>
      <c r="D59" s="46">
        <v>8174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8174</v>
      </c>
      <c r="O59" s="47">
        <f t="shared" si="8"/>
        <v>0.14819783885705998</v>
      </c>
      <c r="P59" s="9"/>
    </row>
    <row r="60" spans="1:16">
      <c r="A60" s="12"/>
      <c r="B60" s="25">
        <v>366</v>
      </c>
      <c r="C60" s="20" t="s">
        <v>67</v>
      </c>
      <c r="D60" s="46">
        <v>17539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17539</v>
      </c>
      <c r="O60" s="47">
        <f t="shared" si="8"/>
        <v>0.31798897672057436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4140632</v>
      </c>
      <c r="L61" s="46">
        <v>0</v>
      </c>
      <c r="M61" s="46">
        <v>0</v>
      </c>
      <c r="N61" s="46">
        <f t="shared" si="13"/>
        <v>4140632</v>
      </c>
      <c r="O61" s="47">
        <f t="shared" si="8"/>
        <v>75.071288708390753</v>
      </c>
      <c r="P61" s="9"/>
    </row>
    <row r="62" spans="1:16">
      <c r="A62" s="12"/>
      <c r="B62" s="25">
        <v>369.3</v>
      </c>
      <c r="C62" s="20" t="s">
        <v>69</v>
      </c>
      <c r="D62" s="46">
        <v>37291</v>
      </c>
      <c r="E62" s="46">
        <v>0</v>
      </c>
      <c r="F62" s="46">
        <v>0</v>
      </c>
      <c r="G62" s="46">
        <v>0</v>
      </c>
      <c r="H62" s="46">
        <v>0</v>
      </c>
      <c r="I62" s="46">
        <v>19750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57041</v>
      </c>
      <c r="O62" s="47">
        <f t="shared" si="8"/>
        <v>1.0341757922982087</v>
      </c>
      <c r="P62" s="9"/>
    </row>
    <row r="63" spans="1:16">
      <c r="A63" s="12"/>
      <c r="B63" s="25">
        <v>369.9</v>
      </c>
      <c r="C63" s="20" t="s">
        <v>70</v>
      </c>
      <c r="D63" s="46">
        <v>241675</v>
      </c>
      <c r="E63" s="46">
        <v>100</v>
      </c>
      <c r="F63" s="46">
        <v>0</v>
      </c>
      <c r="G63" s="46">
        <v>847476</v>
      </c>
      <c r="H63" s="46">
        <v>0</v>
      </c>
      <c r="I63" s="46">
        <v>322770</v>
      </c>
      <c r="J63" s="46">
        <v>0</v>
      </c>
      <c r="K63" s="46">
        <v>12757</v>
      </c>
      <c r="L63" s="46">
        <v>0</v>
      </c>
      <c r="M63" s="46">
        <v>56205</v>
      </c>
      <c r="N63" s="46">
        <f t="shared" si="13"/>
        <v>1480983</v>
      </c>
      <c r="O63" s="47">
        <f t="shared" si="8"/>
        <v>26.85080498948437</v>
      </c>
      <c r="P63" s="9"/>
    </row>
    <row r="64" spans="1:16" ht="15.75">
      <c r="A64" s="29" t="s">
        <v>45</v>
      </c>
      <c r="B64" s="30"/>
      <c r="C64" s="31"/>
      <c r="D64" s="32">
        <f t="shared" ref="D64:M64" si="14">SUM(D65:D67)</f>
        <v>6088000</v>
      </c>
      <c r="E64" s="32">
        <f t="shared" si="14"/>
        <v>0</v>
      </c>
      <c r="F64" s="32">
        <f t="shared" si="14"/>
        <v>0</v>
      </c>
      <c r="G64" s="32">
        <f t="shared" si="14"/>
        <v>1022943</v>
      </c>
      <c r="H64" s="32">
        <f t="shared" si="14"/>
        <v>0</v>
      </c>
      <c r="I64" s="32">
        <f t="shared" si="14"/>
        <v>2498170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9609113</v>
      </c>
      <c r="O64" s="45">
        <f t="shared" si="8"/>
        <v>174.21700268329829</v>
      </c>
      <c r="P64" s="9"/>
    </row>
    <row r="65" spans="1:119">
      <c r="A65" s="12"/>
      <c r="B65" s="25">
        <v>381</v>
      </c>
      <c r="C65" s="20" t="s">
        <v>71</v>
      </c>
      <c r="D65" s="46">
        <v>5943200</v>
      </c>
      <c r="E65" s="46">
        <v>0</v>
      </c>
      <c r="F65" s="46">
        <v>0</v>
      </c>
      <c r="G65" s="46">
        <v>610000</v>
      </c>
      <c r="H65" s="46">
        <v>0</v>
      </c>
      <c r="I65" s="46">
        <v>548599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7101799</v>
      </c>
      <c r="O65" s="47">
        <f t="shared" si="8"/>
        <v>128.75841250271955</v>
      </c>
      <c r="P65" s="9"/>
    </row>
    <row r="66" spans="1:119">
      <c r="A66" s="12"/>
      <c r="B66" s="25">
        <v>382</v>
      </c>
      <c r="C66" s="20" t="s">
        <v>81</v>
      </c>
      <c r="D66" s="46">
        <v>144800</v>
      </c>
      <c r="E66" s="46">
        <v>0</v>
      </c>
      <c r="F66" s="46">
        <v>0</v>
      </c>
      <c r="G66" s="46">
        <v>412943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557743</v>
      </c>
      <c r="O66" s="47">
        <f t="shared" si="8"/>
        <v>10.112100224816883</v>
      </c>
      <c r="P66" s="9"/>
    </row>
    <row r="67" spans="1:119" ht="15.75" thickBot="1">
      <c r="A67" s="12"/>
      <c r="B67" s="25">
        <v>389.8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1949571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1949571</v>
      </c>
      <c r="O67" s="47">
        <f t="shared" si="8"/>
        <v>35.346489955761839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5">SUM(D5,D14,D22,D37,D52,D56,D64)</f>
        <v>44849042</v>
      </c>
      <c r="E68" s="15">
        <f t="shared" si="15"/>
        <v>658783</v>
      </c>
      <c r="F68" s="15">
        <f t="shared" si="15"/>
        <v>5216385</v>
      </c>
      <c r="G68" s="15">
        <f t="shared" si="15"/>
        <v>4055180</v>
      </c>
      <c r="H68" s="15">
        <f t="shared" si="15"/>
        <v>0</v>
      </c>
      <c r="I68" s="15">
        <f t="shared" si="15"/>
        <v>28524509</v>
      </c>
      <c r="J68" s="15">
        <f t="shared" si="15"/>
        <v>0</v>
      </c>
      <c r="K68" s="15">
        <f t="shared" si="15"/>
        <v>6566875</v>
      </c>
      <c r="L68" s="15">
        <f t="shared" si="15"/>
        <v>0</v>
      </c>
      <c r="M68" s="15">
        <f t="shared" si="15"/>
        <v>1033888</v>
      </c>
      <c r="N68" s="15">
        <f>SUM(D68:M68)</f>
        <v>90904662</v>
      </c>
      <c r="O68" s="38">
        <f t="shared" si="8"/>
        <v>1648.1373196025818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88</v>
      </c>
      <c r="M70" s="118"/>
      <c r="N70" s="118"/>
      <c r="O70" s="43">
        <v>55156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thickBot="1">
      <c r="A72" s="120" t="s">
        <v>89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A72:O72"/>
    <mergeCell ref="L70:N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26232653</v>
      </c>
      <c r="E5" s="27">
        <f t="shared" si="0"/>
        <v>1147186</v>
      </c>
      <c r="F5" s="27">
        <f t="shared" si="0"/>
        <v>2127843</v>
      </c>
      <c r="G5" s="27">
        <f t="shared" si="0"/>
        <v>1741465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31249147</v>
      </c>
      <c r="O5" s="33">
        <f t="shared" ref="O5:O36" si="1">(N5/O$70)</f>
        <v>621.56433615116862</v>
      </c>
      <c r="P5" s="6"/>
    </row>
    <row r="6" spans="1:133">
      <c r="A6" s="12"/>
      <c r="B6" s="25">
        <v>311</v>
      </c>
      <c r="C6" s="20" t="s">
        <v>3</v>
      </c>
      <c r="D6" s="46">
        <v>17733990</v>
      </c>
      <c r="E6" s="46">
        <v>1147186</v>
      </c>
      <c r="F6" s="46">
        <v>2127843</v>
      </c>
      <c r="G6" s="46">
        <v>1741465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22750484</v>
      </c>
      <c r="O6" s="47">
        <f t="shared" si="1"/>
        <v>452.52081551466932</v>
      </c>
      <c r="P6" s="9"/>
    </row>
    <row r="7" spans="1:133">
      <c r="A7" s="12"/>
      <c r="B7" s="25">
        <v>312.41000000000003</v>
      </c>
      <c r="C7" s="20" t="s">
        <v>12</v>
      </c>
      <c r="D7" s="46">
        <v>671986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671986</v>
      </c>
      <c r="O7" s="47">
        <f t="shared" si="1"/>
        <v>13.3662058677275</v>
      </c>
      <c r="P7" s="9"/>
    </row>
    <row r="8" spans="1:133">
      <c r="A8" s="12"/>
      <c r="B8" s="25">
        <v>312.42</v>
      </c>
      <c r="C8" s="20" t="s">
        <v>11</v>
      </c>
      <c r="D8" s="46">
        <v>318937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318937</v>
      </c>
      <c r="O8" s="47">
        <f t="shared" si="1"/>
        <v>6.3438488314271506</v>
      </c>
      <c r="P8" s="9"/>
    </row>
    <row r="9" spans="1:133">
      <c r="A9" s="12"/>
      <c r="B9" s="25">
        <v>314.10000000000002</v>
      </c>
      <c r="C9" s="20" t="s">
        <v>13</v>
      </c>
      <c r="D9" s="46">
        <v>2461411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2461411</v>
      </c>
      <c r="O9" s="47">
        <f t="shared" si="1"/>
        <v>48.958945798110392</v>
      </c>
      <c r="P9" s="9"/>
    </row>
    <row r="10" spans="1:133">
      <c r="A10" s="12"/>
      <c r="B10" s="25">
        <v>314.3</v>
      </c>
      <c r="C10" s="20" t="s">
        <v>14</v>
      </c>
      <c r="D10" s="46">
        <v>767594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767594</v>
      </c>
      <c r="O10" s="47">
        <f t="shared" si="1"/>
        <v>15.267906514172054</v>
      </c>
      <c r="P10" s="9"/>
    </row>
    <row r="11" spans="1:133">
      <c r="A11" s="12"/>
      <c r="B11" s="25">
        <v>314.8</v>
      </c>
      <c r="C11" s="20" t="s">
        <v>15</v>
      </c>
      <c r="D11" s="46">
        <v>108847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108847</v>
      </c>
      <c r="O11" s="47">
        <f t="shared" si="1"/>
        <v>2.1650323222277472</v>
      </c>
      <c r="P11" s="9"/>
    </row>
    <row r="12" spans="1:133">
      <c r="A12" s="12"/>
      <c r="B12" s="25">
        <v>315</v>
      </c>
      <c r="C12" s="20" t="s">
        <v>16</v>
      </c>
      <c r="D12" s="46">
        <v>3697912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3697912</v>
      </c>
      <c r="O12" s="47">
        <f t="shared" si="1"/>
        <v>73.553694679264041</v>
      </c>
      <c r="P12" s="9"/>
    </row>
    <row r="13" spans="1:133">
      <c r="A13" s="12"/>
      <c r="B13" s="25">
        <v>316</v>
      </c>
      <c r="C13" s="20" t="s">
        <v>17</v>
      </c>
      <c r="D13" s="46">
        <v>471976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471976</v>
      </c>
      <c r="O13" s="47">
        <f t="shared" si="1"/>
        <v>9.3878866235703633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4745790</v>
      </c>
      <c r="E14" s="32">
        <f t="shared" si="3"/>
        <v>287199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2170717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7203706</v>
      </c>
      <c r="O14" s="45">
        <f t="shared" si="1"/>
        <v>143.28604674291398</v>
      </c>
      <c r="P14" s="10"/>
    </row>
    <row r="15" spans="1:133">
      <c r="A15" s="12"/>
      <c r="B15" s="25">
        <v>322</v>
      </c>
      <c r="C15" s="20" t="s">
        <v>0</v>
      </c>
      <c r="D15" s="46">
        <v>26158</v>
      </c>
      <c r="E15" s="46">
        <v>0</v>
      </c>
      <c r="F15" s="46">
        <v>0</v>
      </c>
      <c r="G15" s="46">
        <v>0</v>
      </c>
      <c r="H15" s="46">
        <v>0</v>
      </c>
      <c r="I15" s="46">
        <v>2100067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2126225</v>
      </c>
      <c r="O15" s="47">
        <f t="shared" si="1"/>
        <v>42.291894579811043</v>
      </c>
      <c r="P15" s="9"/>
    </row>
    <row r="16" spans="1:133">
      <c r="A16" s="12"/>
      <c r="B16" s="25">
        <v>323.10000000000002</v>
      </c>
      <c r="C16" s="20" t="s">
        <v>19</v>
      </c>
      <c r="D16" s="46">
        <v>4552852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4552852</v>
      </c>
      <c r="O16" s="47">
        <f t="shared" si="1"/>
        <v>90.558965688712078</v>
      </c>
      <c r="P16" s="9"/>
    </row>
    <row r="17" spans="1:16">
      <c r="A17" s="12"/>
      <c r="B17" s="25">
        <v>323.7</v>
      </c>
      <c r="C17" s="20" t="s">
        <v>20</v>
      </c>
      <c r="D17" s="46">
        <v>162480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162480</v>
      </c>
      <c r="O17" s="47">
        <f t="shared" si="1"/>
        <v>3.2318249627051219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14611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14611</v>
      </c>
      <c r="O18" s="47">
        <f t="shared" si="1"/>
        <v>0.29062158130283439</v>
      </c>
      <c r="P18" s="9"/>
    </row>
    <row r="19" spans="1:16">
      <c r="A19" s="12"/>
      <c r="B19" s="25">
        <v>324.31</v>
      </c>
      <c r="C19" s="20" t="s">
        <v>22</v>
      </c>
      <c r="D19" s="46">
        <v>0</v>
      </c>
      <c r="E19" s="46">
        <v>153162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153162</v>
      </c>
      <c r="O19" s="47">
        <f t="shared" si="1"/>
        <v>3.0464843361511686</v>
      </c>
      <c r="P19" s="9"/>
    </row>
    <row r="20" spans="1:16">
      <c r="A20" s="12"/>
      <c r="B20" s="25">
        <v>324.61</v>
      </c>
      <c r="C20" s="20" t="s">
        <v>23</v>
      </c>
      <c r="D20" s="46">
        <v>0</v>
      </c>
      <c r="E20" s="46">
        <v>119426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119426</v>
      </c>
      <c r="O20" s="47">
        <f t="shared" si="1"/>
        <v>2.3754549975136747</v>
      </c>
      <c r="P20" s="9"/>
    </row>
    <row r="21" spans="1:16">
      <c r="A21" s="12"/>
      <c r="B21" s="25">
        <v>329</v>
      </c>
      <c r="C21" s="20" t="s">
        <v>24</v>
      </c>
      <c r="D21" s="46">
        <v>4300</v>
      </c>
      <c r="E21" s="46">
        <v>0</v>
      </c>
      <c r="F21" s="46">
        <v>0</v>
      </c>
      <c r="G21" s="46">
        <v>0</v>
      </c>
      <c r="H21" s="46">
        <v>0</v>
      </c>
      <c r="I21" s="46">
        <v>70650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74950</v>
      </c>
      <c r="O21" s="47">
        <f t="shared" si="1"/>
        <v>1.4908005967180507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SUM(D23:D35)</f>
        <v>2854223</v>
      </c>
      <c r="E22" s="32">
        <f t="shared" si="5"/>
        <v>234604</v>
      </c>
      <c r="F22" s="32">
        <f t="shared" si="5"/>
        <v>3077029</v>
      </c>
      <c r="G22" s="32">
        <f t="shared" si="5"/>
        <v>169904</v>
      </c>
      <c r="H22" s="32">
        <f t="shared" si="5"/>
        <v>0</v>
      </c>
      <c r="I22" s="32">
        <f t="shared" si="5"/>
        <v>71747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6407507</v>
      </c>
      <c r="O22" s="45">
        <f t="shared" si="1"/>
        <v>127.44916956737941</v>
      </c>
      <c r="P22" s="10"/>
    </row>
    <row r="23" spans="1:16">
      <c r="A23" s="12"/>
      <c r="B23" s="25">
        <v>331.2</v>
      </c>
      <c r="C23" s="20" t="s">
        <v>25</v>
      </c>
      <c r="D23" s="46">
        <v>406820</v>
      </c>
      <c r="E23" s="46">
        <v>5681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412501</v>
      </c>
      <c r="O23" s="47">
        <f t="shared" si="1"/>
        <v>8.204893088015913</v>
      </c>
      <c r="P23" s="9"/>
    </row>
    <row r="24" spans="1:16">
      <c r="A24" s="12"/>
      <c r="B24" s="25">
        <v>331.39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71747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71747</v>
      </c>
      <c r="O24" s="47">
        <f t="shared" si="1"/>
        <v>1.427090999502735</v>
      </c>
      <c r="P24" s="9"/>
    </row>
    <row r="25" spans="1:16">
      <c r="A25" s="12"/>
      <c r="B25" s="25">
        <v>331.49</v>
      </c>
      <c r="C25" s="20" t="s">
        <v>31</v>
      </c>
      <c r="D25" s="46">
        <v>0</v>
      </c>
      <c r="E25" s="46">
        <v>0</v>
      </c>
      <c r="F25" s="46">
        <v>0</v>
      </c>
      <c r="G25" s="46">
        <v>169904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169904</v>
      </c>
      <c r="O25" s="47">
        <f t="shared" si="1"/>
        <v>3.3794927896568869</v>
      </c>
      <c r="P25" s="9"/>
    </row>
    <row r="26" spans="1:16">
      <c r="A26" s="12"/>
      <c r="B26" s="25">
        <v>331.5</v>
      </c>
      <c r="C26" s="20" t="s">
        <v>27</v>
      </c>
      <c r="D26" s="46">
        <v>20200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20200</v>
      </c>
      <c r="O26" s="47">
        <f t="shared" si="1"/>
        <v>0.40179015415216313</v>
      </c>
      <c r="P26" s="9"/>
    </row>
    <row r="27" spans="1:16">
      <c r="A27" s="12"/>
      <c r="B27" s="25">
        <v>331.7</v>
      </c>
      <c r="C27" s="20" t="s">
        <v>28</v>
      </c>
      <c r="D27" s="46">
        <v>0</v>
      </c>
      <c r="E27" s="46">
        <v>228923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228923</v>
      </c>
      <c r="O27" s="47">
        <f t="shared" si="1"/>
        <v>4.5534162108403775</v>
      </c>
      <c r="P27" s="9"/>
    </row>
    <row r="28" spans="1:16">
      <c r="A28" s="12"/>
      <c r="B28" s="25">
        <v>334.1</v>
      </c>
      <c r="C28" s="20" t="s">
        <v>29</v>
      </c>
      <c r="D28" s="46">
        <v>612867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612867</v>
      </c>
      <c r="O28" s="47">
        <f t="shared" si="1"/>
        <v>12.190293386374938</v>
      </c>
      <c r="P28" s="9"/>
    </row>
    <row r="29" spans="1:16">
      <c r="A29" s="12"/>
      <c r="B29" s="25">
        <v>335.12</v>
      </c>
      <c r="C29" s="20" t="s">
        <v>32</v>
      </c>
      <c r="D29" s="46">
        <v>952618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952618</v>
      </c>
      <c r="O29" s="47">
        <f t="shared" si="1"/>
        <v>18.948145201392343</v>
      </c>
      <c r="P29" s="9"/>
    </row>
    <row r="30" spans="1:16">
      <c r="A30" s="12"/>
      <c r="B30" s="25">
        <v>335.14</v>
      </c>
      <c r="C30" s="20" t="s">
        <v>33</v>
      </c>
      <c r="D30" s="46">
        <v>3890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3890</v>
      </c>
      <c r="O30" s="47">
        <f t="shared" si="1"/>
        <v>7.737444057682745E-2</v>
      </c>
      <c r="P30" s="9"/>
    </row>
    <row r="31" spans="1:16">
      <c r="A31" s="12"/>
      <c r="B31" s="25">
        <v>335.15</v>
      </c>
      <c r="C31" s="20" t="s">
        <v>34</v>
      </c>
      <c r="D31" s="46">
        <v>9418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9418</v>
      </c>
      <c r="O31" s="47">
        <f t="shared" si="1"/>
        <v>0.18732968672302336</v>
      </c>
      <c r="P31" s="9"/>
    </row>
    <row r="32" spans="1:16">
      <c r="A32" s="12"/>
      <c r="B32" s="25">
        <v>335.18</v>
      </c>
      <c r="C32" s="20" t="s">
        <v>35</v>
      </c>
      <c r="D32" s="46">
        <v>0</v>
      </c>
      <c r="E32" s="46">
        <v>0</v>
      </c>
      <c r="F32" s="46">
        <v>3077029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3077029</v>
      </c>
      <c r="O32" s="47">
        <f t="shared" si="1"/>
        <v>61.20395822973645</v>
      </c>
      <c r="P32" s="9"/>
    </row>
    <row r="33" spans="1:16">
      <c r="A33" s="12"/>
      <c r="B33" s="25">
        <v>335.49</v>
      </c>
      <c r="C33" s="20" t="s">
        <v>36</v>
      </c>
      <c r="D33" s="46">
        <v>25390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25390</v>
      </c>
      <c r="O33" s="47">
        <f t="shared" si="1"/>
        <v>0.50502237692690199</v>
      </c>
      <c r="P33" s="9"/>
    </row>
    <row r="34" spans="1:16">
      <c r="A34" s="12"/>
      <c r="B34" s="25">
        <v>335.9</v>
      </c>
      <c r="C34" s="20" t="s">
        <v>37</v>
      </c>
      <c r="D34" s="46">
        <v>647532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647532</v>
      </c>
      <c r="O34" s="47">
        <f t="shared" si="1"/>
        <v>12.879801093983094</v>
      </c>
      <c r="P34" s="9"/>
    </row>
    <row r="35" spans="1:16">
      <c r="A35" s="12"/>
      <c r="B35" s="25">
        <v>338</v>
      </c>
      <c r="C35" s="20" t="s">
        <v>38</v>
      </c>
      <c r="D35" s="46">
        <v>175488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175488</v>
      </c>
      <c r="O35" s="47">
        <f t="shared" si="1"/>
        <v>3.4905619094977625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SUM(D37:D51)</f>
        <v>6041646</v>
      </c>
      <c r="E36" s="32">
        <f t="shared" si="7"/>
        <v>69825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21292203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27403674</v>
      </c>
      <c r="O36" s="45">
        <f t="shared" si="1"/>
        <v>545.07556439582299</v>
      </c>
      <c r="P36" s="10"/>
    </row>
    <row r="37" spans="1:16">
      <c r="A37" s="12"/>
      <c r="B37" s="25">
        <v>341.3</v>
      </c>
      <c r="C37" s="20" t="s">
        <v>46</v>
      </c>
      <c r="D37" s="46">
        <v>20154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9" si="8">SUM(D37:M37)</f>
        <v>20154</v>
      </c>
      <c r="O37" s="47">
        <f t="shared" ref="O37:O68" si="9">(N37/O$70)</f>
        <v>0.40087518647439085</v>
      </c>
      <c r="P37" s="9"/>
    </row>
    <row r="38" spans="1:16">
      <c r="A38" s="12"/>
      <c r="B38" s="25">
        <v>341.9</v>
      </c>
      <c r="C38" s="20" t="s">
        <v>47</v>
      </c>
      <c r="D38" s="46">
        <v>93993</v>
      </c>
      <c r="E38" s="46">
        <v>42850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136843</v>
      </c>
      <c r="O38" s="47">
        <f t="shared" si="9"/>
        <v>2.7218896071606165</v>
      </c>
      <c r="P38" s="9"/>
    </row>
    <row r="39" spans="1:16">
      <c r="A39" s="12"/>
      <c r="B39" s="25">
        <v>342.1</v>
      </c>
      <c r="C39" s="20" t="s">
        <v>48</v>
      </c>
      <c r="D39" s="46">
        <v>81392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81392</v>
      </c>
      <c r="O39" s="47">
        <f t="shared" si="9"/>
        <v>1.6189358528095474</v>
      </c>
      <c r="P39" s="9"/>
    </row>
    <row r="40" spans="1:16">
      <c r="A40" s="12"/>
      <c r="B40" s="25">
        <v>342.9</v>
      </c>
      <c r="C40" s="20" t="s">
        <v>49</v>
      </c>
      <c r="D40" s="46">
        <v>10612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10612</v>
      </c>
      <c r="O40" s="47">
        <f t="shared" si="9"/>
        <v>0.21107906514172053</v>
      </c>
      <c r="P40" s="9"/>
    </row>
    <row r="41" spans="1:16">
      <c r="A41" s="12"/>
      <c r="B41" s="25">
        <v>343.3</v>
      </c>
      <c r="C41" s="20" t="s">
        <v>50</v>
      </c>
      <c r="D41" s="46">
        <v>672264</v>
      </c>
      <c r="E41" s="46">
        <v>0</v>
      </c>
      <c r="F41" s="46">
        <v>0</v>
      </c>
      <c r="G41" s="46">
        <v>0</v>
      </c>
      <c r="H41" s="46">
        <v>0</v>
      </c>
      <c r="I41" s="46">
        <v>19018819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19691083</v>
      </c>
      <c r="O41" s="47">
        <f t="shared" si="9"/>
        <v>391.66748881153654</v>
      </c>
      <c r="P41" s="9"/>
    </row>
    <row r="42" spans="1:16">
      <c r="A42" s="12"/>
      <c r="B42" s="25">
        <v>343.4</v>
      </c>
      <c r="C42" s="20" t="s">
        <v>51</v>
      </c>
      <c r="D42" s="46">
        <v>2902268</v>
      </c>
      <c r="E42" s="46">
        <v>0</v>
      </c>
      <c r="F42" s="46">
        <v>0</v>
      </c>
      <c r="G42" s="46">
        <v>0</v>
      </c>
      <c r="H42" s="46">
        <v>0</v>
      </c>
      <c r="I42" s="46">
        <v>39877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2942145</v>
      </c>
      <c r="O42" s="47">
        <f t="shared" si="9"/>
        <v>58.521034311287913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2191401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2191401</v>
      </c>
      <c r="O43" s="47">
        <f t="shared" si="9"/>
        <v>43.58828443560418</v>
      </c>
      <c r="P43" s="9"/>
    </row>
    <row r="44" spans="1:16">
      <c r="A44" s="12"/>
      <c r="B44" s="25">
        <v>344.9</v>
      </c>
      <c r="C44" s="20" t="s">
        <v>53</v>
      </c>
      <c r="D44" s="46">
        <v>84215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84215</v>
      </c>
      <c r="O44" s="47">
        <f t="shared" si="9"/>
        <v>1.6750870213823967</v>
      </c>
      <c r="P44" s="9"/>
    </row>
    <row r="45" spans="1:16">
      <c r="A45" s="12"/>
      <c r="B45" s="25">
        <v>345.9</v>
      </c>
      <c r="C45" s="20" t="s">
        <v>54</v>
      </c>
      <c r="D45" s="46">
        <v>25500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25500</v>
      </c>
      <c r="O45" s="47">
        <f t="shared" si="9"/>
        <v>0.50721034311287916</v>
      </c>
      <c r="P45" s="9"/>
    </row>
    <row r="46" spans="1:16">
      <c r="A46" s="12"/>
      <c r="B46" s="25">
        <v>347.2</v>
      </c>
      <c r="C46" s="20" t="s">
        <v>55</v>
      </c>
      <c r="D46" s="46">
        <v>811521</v>
      </c>
      <c r="E46" s="46">
        <v>100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811621</v>
      </c>
      <c r="O46" s="47">
        <f t="shared" si="9"/>
        <v>16.143630034808552</v>
      </c>
      <c r="P46" s="9"/>
    </row>
    <row r="47" spans="1:16">
      <c r="A47" s="12"/>
      <c r="B47" s="25">
        <v>347.3</v>
      </c>
      <c r="C47" s="20" t="s">
        <v>56</v>
      </c>
      <c r="D47" s="46">
        <v>2800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2800</v>
      </c>
      <c r="O47" s="47">
        <f t="shared" si="9"/>
        <v>5.5693684733963203E-2</v>
      </c>
      <c r="P47" s="9"/>
    </row>
    <row r="48" spans="1:16">
      <c r="A48" s="12"/>
      <c r="B48" s="25">
        <v>347.4</v>
      </c>
      <c r="C48" s="20" t="s">
        <v>57</v>
      </c>
      <c r="D48" s="46">
        <v>20205</v>
      </c>
      <c r="E48" s="46">
        <v>26875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47080</v>
      </c>
      <c r="O48" s="47">
        <f t="shared" si="9"/>
        <v>0.93644952759820987</v>
      </c>
      <c r="P48" s="9"/>
    </row>
    <row r="49" spans="1:16">
      <c r="A49" s="12"/>
      <c r="B49" s="25">
        <v>347.5</v>
      </c>
      <c r="C49" s="20" t="s">
        <v>58</v>
      </c>
      <c r="D49" s="46">
        <v>55028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55028</v>
      </c>
      <c r="O49" s="47">
        <f t="shared" si="9"/>
        <v>1.0945400298359025</v>
      </c>
      <c r="P49" s="9"/>
    </row>
    <row r="50" spans="1:16">
      <c r="A50" s="12"/>
      <c r="B50" s="25">
        <v>347.9</v>
      </c>
      <c r="C50" s="20" t="s">
        <v>59</v>
      </c>
      <c r="D50" s="46">
        <v>6149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8" si="10">SUM(D50:M50)</f>
        <v>6149</v>
      </c>
      <c r="O50" s="47">
        <f t="shared" si="9"/>
        <v>0.12230730979612134</v>
      </c>
      <c r="P50" s="9"/>
    </row>
    <row r="51" spans="1:16">
      <c r="A51" s="12"/>
      <c r="B51" s="25">
        <v>349</v>
      </c>
      <c r="C51" s="20" t="s">
        <v>1</v>
      </c>
      <c r="D51" s="46">
        <v>1255545</v>
      </c>
      <c r="E51" s="46">
        <v>0</v>
      </c>
      <c r="F51" s="46">
        <v>0</v>
      </c>
      <c r="G51" s="46">
        <v>0</v>
      </c>
      <c r="H51" s="46">
        <v>0</v>
      </c>
      <c r="I51" s="46">
        <v>42106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1297651</v>
      </c>
      <c r="O51" s="47">
        <f t="shared" si="9"/>
        <v>25.811059174540031</v>
      </c>
      <c r="P51" s="9"/>
    </row>
    <row r="52" spans="1:16" ht="15.75">
      <c r="A52" s="29" t="s">
        <v>44</v>
      </c>
      <c r="B52" s="30"/>
      <c r="C52" s="31"/>
      <c r="D52" s="32">
        <f t="shared" ref="D52:M52" si="11">SUM(D53:D55)</f>
        <v>377895</v>
      </c>
      <c r="E52" s="32">
        <f t="shared" si="11"/>
        <v>33302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0"/>
        <v>411197</v>
      </c>
      <c r="O52" s="45">
        <f t="shared" si="9"/>
        <v>8.1789557434112385</v>
      </c>
      <c r="P52" s="10"/>
    </row>
    <row r="53" spans="1:16">
      <c r="A53" s="13"/>
      <c r="B53" s="39">
        <v>351.1</v>
      </c>
      <c r="C53" s="21" t="s">
        <v>62</v>
      </c>
      <c r="D53" s="46">
        <v>156955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156955</v>
      </c>
      <c r="O53" s="47">
        <f t="shared" si="9"/>
        <v>3.121929388363998</v>
      </c>
      <c r="P53" s="9"/>
    </row>
    <row r="54" spans="1:16">
      <c r="A54" s="13"/>
      <c r="B54" s="39">
        <v>354</v>
      </c>
      <c r="C54" s="21" t="s">
        <v>63</v>
      </c>
      <c r="D54" s="46">
        <v>66223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66223</v>
      </c>
      <c r="O54" s="47">
        <f t="shared" si="9"/>
        <v>1.3172153157633018</v>
      </c>
      <c r="P54" s="9"/>
    </row>
    <row r="55" spans="1:16">
      <c r="A55" s="13"/>
      <c r="B55" s="39">
        <v>359</v>
      </c>
      <c r="C55" s="21" t="s">
        <v>64</v>
      </c>
      <c r="D55" s="46">
        <v>154717</v>
      </c>
      <c r="E55" s="46">
        <v>33302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188019</v>
      </c>
      <c r="O55" s="47">
        <f t="shared" si="9"/>
        <v>3.7398110392839383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SUM(D57:D62)</f>
        <v>507119</v>
      </c>
      <c r="E56" s="32">
        <f t="shared" si="12"/>
        <v>11471</v>
      </c>
      <c r="F56" s="32">
        <f t="shared" si="12"/>
        <v>9276</v>
      </c>
      <c r="G56" s="32">
        <f t="shared" si="12"/>
        <v>1011577</v>
      </c>
      <c r="H56" s="32">
        <f t="shared" si="12"/>
        <v>0</v>
      </c>
      <c r="I56" s="32">
        <f t="shared" si="12"/>
        <v>452845</v>
      </c>
      <c r="J56" s="32">
        <f t="shared" si="12"/>
        <v>0</v>
      </c>
      <c r="K56" s="32">
        <f t="shared" si="12"/>
        <v>4812348</v>
      </c>
      <c r="L56" s="32">
        <f t="shared" si="12"/>
        <v>0</v>
      </c>
      <c r="M56" s="32">
        <f t="shared" si="12"/>
        <v>0</v>
      </c>
      <c r="N56" s="32">
        <f t="shared" si="10"/>
        <v>6804636</v>
      </c>
      <c r="O56" s="45">
        <f t="shared" si="9"/>
        <v>135.34830432620586</v>
      </c>
      <c r="P56" s="10"/>
    </row>
    <row r="57" spans="1:16">
      <c r="A57" s="12"/>
      <c r="B57" s="25">
        <v>361.1</v>
      </c>
      <c r="C57" s="20" t="s">
        <v>65</v>
      </c>
      <c r="D57" s="46">
        <v>159911</v>
      </c>
      <c r="E57" s="46">
        <v>29945</v>
      </c>
      <c r="F57" s="46">
        <v>11373</v>
      </c>
      <c r="G57" s="46">
        <v>118898</v>
      </c>
      <c r="H57" s="46">
        <v>0</v>
      </c>
      <c r="I57" s="46">
        <v>506251</v>
      </c>
      <c r="J57" s="46">
        <v>0</v>
      </c>
      <c r="K57" s="46">
        <v>894018</v>
      </c>
      <c r="L57" s="46">
        <v>0</v>
      </c>
      <c r="M57" s="46">
        <v>0</v>
      </c>
      <c r="N57" s="46">
        <f t="shared" si="10"/>
        <v>1720396</v>
      </c>
      <c r="O57" s="47">
        <f t="shared" si="9"/>
        <v>34.219711586275487</v>
      </c>
      <c r="P57" s="9"/>
    </row>
    <row r="58" spans="1:16">
      <c r="A58" s="12"/>
      <c r="B58" s="25">
        <v>361.3</v>
      </c>
      <c r="C58" s="20" t="s">
        <v>66</v>
      </c>
      <c r="D58" s="46">
        <v>-160309</v>
      </c>
      <c r="E58" s="46">
        <v>-18715</v>
      </c>
      <c r="F58" s="46">
        <v>-2097</v>
      </c>
      <c r="G58" s="46">
        <v>-107321</v>
      </c>
      <c r="H58" s="46">
        <v>0</v>
      </c>
      <c r="I58" s="46">
        <v>-310372</v>
      </c>
      <c r="J58" s="46">
        <v>0</v>
      </c>
      <c r="K58" s="46">
        <v>-261159</v>
      </c>
      <c r="L58" s="46">
        <v>0</v>
      </c>
      <c r="M58" s="46">
        <v>0</v>
      </c>
      <c r="N58" s="46">
        <f t="shared" si="10"/>
        <v>-859973</v>
      </c>
      <c r="O58" s="47">
        <f t="shared" si="9"/>
        <v>-17.105380407757334</v>
      </c>
      <c r="P58" s="9"/>
    </row>
    <row r="59" spans="1:16">
      <c r="A59" s="12"/>
      <c r="B59" s="25">
        <v>366</v>
      </c>
      <c r="C59" s="20" t="s">
        <v>67</v>
      </c>
      <c r="D59" s="46">
        <v>2875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2875</v>
      </c>
      <c r="O59" s="47">
        <f t="shared" si="9"/>
        <v>5.7185479860765789E-2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4179489</v>
      </c>
      <c r="L60" s="46">
        <v>0</v>
      </c>
      <c r="M60" s="46">
        <v>0</v>
      </c>
      <c r="N60" s="46">
        <f t="shared" si="10"/>
        <v>4179489</v>
      </c>
      <c r="O60" s="47">
        <f t="shared" si="9"/>
        <v>83.132550969666838</v>
      </c>
      <c r="P60" s="9"/>
    </row>
    <row r="61" spans="1:16">
      <c r="A61" s="12"/>
      <c r="B61" s="25">
        <v>369.3</v>
      </c>
      <c r="C61" s="20" t="s">
        <v>69</v>
      </c>
      <c r="D61" s="46">
        <v>11364</v>
      </c>
      <c r="E61" s="46">
        <v>0</v>
      </c>
      <c r="F61" s="46">
        <v>0</v>
      </c>
      <c r="G61" s="46">
        <v>0</v>
      </c>
      <c r="H61" s="46">
        <v>0</v>
      </c>
      <c r="I61" s="46">
        <v>7611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18975</v>
      </c>
      <c r="O61" s="47">
        <f t="shared" si="9"/>
        <v>0.3774241670810542</v>
      </c>
      <c r="P61" s="9"/>
    </row>
    <row r="62" spans="1:16">
      <c r="A62" s="12"/>
      <c r="B62" s="25">
        <v>369.9</v>
      </c>
      <c r="C62" s="20" t="s">
        <v>70</v>
      </c>
      <c r="D62" s="46">
        <v>493278</v>
      </c>
      <c r="E62" s="46">
        <v>241</v>
      </c>
      <c r="F62" s="46">
        <v>0</v>
      </c>
      <c r="G62" s="46">
        <v>1000000</v>
      </c>
      <c r="H62" s="46">
        <v>0</v>
      </c>
      <c r="I62" s="46">
        <v>249355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1742874</v>
      </c>
      <c r="O62" s="47">
        <f t="shared" si="9"/>
        <v>34.666812531079067</v>
      </c>
      <c r="P62" s="9"/>
    </row>
    <row r="63" spans="1:16" ht="15.75">
      <c r="A63" s="29" t="s">
        <v>45</v>
      </c>
      <c r="B63" s="30"/>
      <c r="C63" s="31"/>
      <c r="D63" s="32">
        <f t="shared" ref="D63:M63" si="13">SUM(D64:D67)</f>
        <v>1780000</v>
      </c>
      <c r="E63" s="32">
        <f t="shared" si="13"/>
        <v>0</v>
      </c>
      <c r="F63" s="32">
        <f t="shared" si="13"/>
        <v>1770000</v>
      </c>
      <c r="G63" s="32">
        <f t="shared" si="13"/>
        <v>1832125</v>
      </c>
      <c r="H63" s="32">
        <f t="shared" si="13"/>
        <v>0</v>
      </c>
      <c r="I63" s="32">
        <f t="shared" si="13"/>
        <v>2166311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0"/>
        <v>7548436</v>
      </c>
      <c r="O63" s="45">
        <f t="shared" si="9"/>
        <v>150.14293386374939</v>
      </c>
      <c r="P63" s="9"/>
    </row>
    <row r="64" spans="1:16">
      <c r="A64" s="12"/>
      <c r="B64" s="25">
        <v>381</v>
      </c>
      <c r="C64" s="20" t="s">
        <v>71</v>
      </c>
      <c r="D64" s="46">
        <v>1650000</v>
      </c>
      <c r="E64" s="46">
        <v>0</v>
      </c>
      <c r="F64" s="46">
        <v>0</v>
      </c>
      <c r="G64" s="46">
        <v>1832125</v>
      </c>
      <c r="H64" s="46">
        <v>0</v>
      </c>
      <c r="I64" s="46">
        <v>38750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3520875</v>
      </c>
      <c r="O64" s="47">
        <f t="shared" si="9"/>
        <v>70.032322227747386</v>
      </c>
      <c r="P64" s="9"/>
    </row>
    <row r="65" spans="1:119">
      <c r="A65" s="12"/>
      <c r="B65" s="25">
        <v>382</v>
      </c>
      <c r="C65" s="20" t="s">
        <v>81</v>
      </c>
      <c r="D65" s="46">
        <v>130000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130000</v>
      </c>
      <c r="O65" s="47">
        <f t="shared" si="9"/>
        <v>2.5857782197911487</v>
      </c>
      <c r="P65" s="9"/>
    </row>
    <row r="66" spans="1:119">
      <c r="A66" s="12"/>
      <c r="B66" s="25">
        <v>385</v>
      </c>
      <c r="C66" s="20" t="s">
        <v>72</v>
      </c>
      <c r="D66" s="46">
        <v>0</v>
      </c>
      <c r="E66" s="46">
        <v>0</v>
      </c>
      <c r="F66" s="46">
        <v>1770000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1770000</v>
      </c>
      <c r="O66" s="47">
        <f t="shared" si="9"/>
        <v>35.206364992541026</v>
      </c>
      <c r="P66" s="9"/>
    </row>
    <row r="67" spans="1:119" ht="15.75" thickBot="1">
      <c r="A67" s="12"/>
      <c r="B67" s="25">
        <v>389.8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2127561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2127561</v>
      </c>
      <c r="O67" s="47">
        <f t="shared" si="9"/>
        <v>42.318468423669813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4">SUM(D5,D14,D22,D36,D52,D56,D63)</f>
        <v>42539326</v>
      </c>
      <c r="E68" s="15">
        <f t="shared" si="14"/>
        <v>1783587</v>
      </c>
      <c r="F68" s="15">
        <f t="shared" si="14"/>
        <v>6984148</v>
      </c>
      <c r="G68" s="15">
        <f t="shared" si="14"/>
        <v>4755071</v>
      </c>
      <c r="H68" s="15">
        <f t="shared" si="14"/>
        <v>0</v>
      </c>
      <c r="I68" s="15">
        <f t="shared" si="14"/>
        <v>26153823</v>
      </c>
      <c r="J68" s="15">
        <f t="shared" si="14"/>
        <v>0</v>
      </c>
      <c r="K68" s="15">
        <f t="shared" si="14"/>
        <v>4812348</v>
      </c>
      <c r="L68" s="15">
        <f t="shared" si="14"/>
        <v>0</v>
      </c>
      <c r="M68" s="15">
        <f t="shared" si="14"/>
        <v>0</v>
      </c>
      <c r="N68" s="15">
        <f t="shared" si="10"/>
        <v>87028303</v>
      </c>
      <c r="O68" s="38">
        <f t="shared" si="9"/>
        <v>1731.0453107906515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80</v>
      </c>
      <c r="M70" s="118"/>
      <c r="N70" s="118"/>
      <c r="O70" s="43">
        <v>50275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thickBot="1">
      <c r="A72" s="120" t="s">
        <v>89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25982356</v>
      </c>
      <c r="E5" s="27">
        <f t="shared" si="0"/>
        <v>1186940</v>
      </c>
      <c r="F5" s="27">
        <f t="shared" si="0"/>
        <v>2159553</v>
      </c>
      <c r="G5" s="27">
        <f t="shared" si="0"/>
        <v>1321417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30650266</v>
      </c>
      <c r="O5" s="33">
        <f t="shared" ref="O5:O36" si="1">(N5/O$73)</f>
        <v>615.67735974127709</v>
      </c>
      <c r="P5" s="6"/>
    </row>
    <row r="6" spans="1:133">
      <c r="A6" s="12"/>
      <c r="B6" s="25">
        <v>311</v>
      </c>
      <c r="C6" s="20" t="s">
        <v>3</v>
      </c>
      <c r="D6" s="46">
        <v>18163925</v>
      </c>
      <c r="E6" s="46">
        <v>1186940</v>
      </c>
      <c r="F6" s="46">
        <v>2159553</v>
      </c>
      <c r="G6" s="46">
        <v>1321417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22831835</v>
      </c>
      <c r="O6" s="47">
        <f t="shared" si="1"/>
        <v>458.62714179539199</v>
      </c>
      <c r="P6" s="9"/>
    </row>
    <row r="7" spans="1:133">
      <c r="A7" s="12"/>
      <c r="B7" s="25">
        <v>312.41000000000003</v>
      </c>
      <c r="C7" s="20" t="s">
        <v>12</v>
      </c>
      <c r="D7" s="46">
        <v>1039154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1039154</v>
      </c>
      <c r="O7" s="47">
        <f t="shared" si="1"/>
        <v>20.873671735331339</v>
      </c>
      <c r="P7" s="9"/>
    </row>
    <row r="8" spans="1:133">
      <c r="A8" s="12"/>
      <c r="B8" s="25">
        <v>314.10000000000002</v>
      </c>
      <c r="C8" s="20" t="s">
        <v>13</v>
      </c>
      <c r="D8" s="46">
        <v>2380624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2380624</v>
      </c>
      <c r="O8" s="47">
        <f t="shared" si="1"/>
        <v>47.820018881947654</v>
      </c>
      <c r="P8" s="9"/>
    </row>
    <row r="9" spans="1:133">
      <c r="A9" s="12"/>
      <c r="B9" s="25">
        <v>314.3</v>
      </c>
      <c r="C9" s="20" t="s">
        <v>14</v>
      </c>
      <c r="D9" s="46">
        <v>670799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670799</v>
      </c>
      <c r="O9" s="47">
        <f t="shared" si="1"/>
        <v>13.474459152722817</v>
      </c>
      <c r="P9" s="9"/>
    </row>
    <row r="10" spans="1:133">
      <c r="A10" s="12"/>
      <c r="B10" s="25">
        <v>314.8</v>
      </c>
      <c r="C10" s="20" t="s">
        <v>15</v>
      </c>
      <c r="D10" s="46">
        <v>130661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130661</v>
      </c>
      <c r="O10" s="47">
        <f t="shared" si="1"/>
        <v>2.62461081091939</v>
      </c>
      <c r="P10" s="9"/>
    </row>
    <row r="11" spans="1:133">
      <c r="A11" s="12"/>
      <c r="B11" s="25">
        <v>315</v>
      </c>
      <c r="C11" s="20" t="s">
        <v>16</v>
      </c>
      <c r="D11" s="46">
        <v>3055157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3055157</v>
      </c>
      <c r="O11" s="47">
        <f t="shared" si="1"/>
        <v>61.369483558644518</v>
      </c>
      <c r="P11" s="9"/>
    </row>
    <row r="12" spans="1:133">
      <c r="A12" s="12"/>
      <c r="B12" s="25">
        <v>316</v>
      </c>
      <c r="C12" s="20" t="s">
        <v>17</v>
      </c>
      <c r="D12" s="46">
        <v>542036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542036</v>
      </c>
      <c r="O12" s="47">
        <f t="shared" si="1"/>
        <v>10.887973806319426</v>
      </c>
      <c r="P12" s="9"/>
    </row>
    <row r="13" spans="1:133" ht="15.75">
      <c r="A13" s="29" t="s">
        <v>101</v>
      </c>
      <c r="B13" s="30"/>
      <c r="C13" s="31"/>
      <c r="D13" s="32">
        <f t="shared" ref="D13:M13" si="3">SUM(D14:D17)</f>
        <v>4855883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3077826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7933709</v>
      </c>
      <c r="O13" s="45">
        <f t="shared" si="1"/>
        <v>159.36582769218407</v>
      </c>
      <c r="P13" s="10"/>
    </row>
    <row r="14" spans="1:133">
      <c r="A14" s="12"/>
      <c r="B14" s="25">
        <v>322</v>
      </c>
      <c r="C14" s="20" t="s">
        <v>0</v>
      </c>
      <c r="D14" s="46">
        <v>66023</v>
      </c>
      <c r="E14" s="46">
        <v>0</v>
      </c>
      <c r="F14" s="46">
        <v>0</v>
      </c>
      <c r="G14" s="46">
        <v>0</v>
      </c>
      <c r="H14" s="46">
        <v>0</v>
      </c>
      <c r="I14" s="46">
        <v>3027726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3093749</v>
      </c>
      <c r="O14" s="47">
        <f t="shared" si="1"/>
        <v>62.144687945684268</v>
      </c>
      <c r="P14" s="9"/>
    </row>
    <row r="15" spans="1:133">
      <c r="A15" s="12"/>
      <c r="B15" s="25">
        <v>323.10000000000002</v>
      </c>
      <c r="C15" s="20" t="s">
        <v>19</v>
      </c>
      <c r="D15" s="46">
        <v>4605769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4605769</v>
      </c>
      <c r="O15" s="47">
        <f t="shared" si="1"/>
        <v>92.516903360584934</v>
      </c>
      <c r="P15" s="9"/>
    </row>
    <row r="16" spans="1:133">
      <c r="A16" s="12"/>
      <c r="B16" s="25">
        <v>323.7</v>
      </c>
      <c r="C16" s="20" t="s">
        <v>20</v>
      </c>
      <c r="D16" s="46">
        <v>170676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170676</v>
      </c>
      <c r="O16" s="47">
        <f t="shared" si="1"/>
        <v>3.4283992527569653</v>
      </c>
      <c r="P16" s="9"/>
    </row>
    <row r="17" spans="1:16">
      <c r="A17" s="12"/>
      <c r="B17" s="25">
        <v>329</v>
      </c>
      <c r="C17" s="20" t="s">
        <v>102</v>
      </c>
      <c r="D17" s="46">
        <v>13415</v>
      </c>
      <c r="E17" s="46">
        <v>0</v>
      </c>
      <c r="F17" s="46">
        <v>0</v>
      </c>
      <c r="G17" s="46">
        <v>0</v>
      </c>
      <c r="H17" s="46">
        <v>0</v>
      </c>
      <c r="I17" s="46">
        <v>50100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63515</v>
      </c>
      <c r="O17" s="47">
        <f t="shared" si="1"/>
        <v>1.2758371331579053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SUM(D19:D35)</f>
        <v>2176123</v>
      </c>
      <c r="E18" s="32">
        <f t="shared" si="5"/>
        <v>1538654</v>
      </c>
      <c r="F18" s="32">
        <f t="shared" si="5"/>
        <v>3482757</v>
      </c>
      <c r="G18" s="32">
        <f t="shared" si="5"/>
        <v>1571489</v>
      </c>
      <c r="H18" s="32">
        <f t="shared" si="5"/>
        <v>0</v>
      </c>
      <c r="I18" s="32">
        <f t="shared" si="5"/>
        <v>1189612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9958635</v>
      </c>
      <c r="O18" s="45">
        <f t="shared" si="1"/>
        <v>200.04087740795052</v>
      </c>
      <c r="P18" s="10"/>
    </row>
    <row r="19" spans="1:16">
      <c r="A19" s="12"/>
      <c r="B19" s="25">
        <v>331.2</v>
      </c>
      <c r="C19" s="20" t="s">
        <v>25</v>
      </c>
      <c r="D19" s="46">
        <v>5931</v>
      </c>
      <c r="E19" s="46">
        <v>28338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32" si="6">SUM(D19:M19)</f>
        <v>34269</v>
      </c>
      <c r="O19" s="47">
        <f t="shared" si="1"/>
        <v>0.6883675150151658</v>
      </c>
      <c r="P19" s="9"/>
    </row>
    <row r="20" spans="1:16">
      <c r="A20" s="12"/>
      <c r="B20" s="25">
        <v>331.39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410602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410602</v>
      </c>
      <c r="O20" s="47">
        <f t="shared" si="1"/>
        <v>8.2478356065323499</v>
      </c>
      <c r="P20" s="9"/>
    </row>
    <row r="21" spans="1:16">
      <c r="A21" s="12"/>
      <c r="B21" s="25">
        <v>331.49</v>
      </c>
      <c r="C21" s="20" t="s">
        <v>31</v>
      </c>
      <c r="D21" s="46">
        <v>0</v>
      </c>
      <c r="E21" s="46">
        <v>0</v>
      </c>
      <c r="F21" s="46">
        <v>0</v>
      </c>
      <c r="G21" s="46">
        <v>308317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308317</v>
      </c>
      <c r="O21" s="47">
        <f t="shared" si="1"/>
        <v>6.1932185685876702</v>
      </c>
      <c r="P21" s="9"/>
    </row>
    <row r="22" spans="1:16">
      <c r="A22" s="12"/>
      <c r="B22" s="25">
        <v>331.5</v>
      </c>
      <c r="C22" s="20" t="s">
        <v>27</v>
      </c>
      <c r="D22" s="46">
        <v>75095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75095</v>
      </c>
      <c r="O22" s="47">
        <f t="shared" si="1"/>
        <v>1.5084466584978808</v>
      </c>
      <c r="P22" s="9"/>
    </row>
    <row r="23" spans="1:16">
      <c r="A23" s="12"/>
      <c r="B23" s="25">
        <v>331.7</v>
      </c>
      <c r="C23" s="20" t="s">
        <v>28</v>
      </c>
      <c r="D23" s="46">
        <v>104390</v>
      </c>
      <c r="E23" s="46">
        <v>1510316</v>
      </c>
      <c r="F23" s="46">
        <v>0</v>
      </c>
      <c r="G23" s="46">
        <v>55474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1670180</v>
      </c>
      <c r="O23" s="47">
        <f t="shared" si="1"/>
        <v>33.549203543378262</v>
      </c>
      <c r="P23" s="9"/>
    </row>
    <row r="24" spans="1:16">
      <c r="A24" s="12"/>
      <c r="B24" s="25">
        <v>334.1</v>
      </c>
      <c r="C24" s="20" t="s">
        <v>29</v>
      </c>
      <c r="D24" s="46">
        <v>181334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181334</v>
      </c>
      <c r="O24" s="47">
        <f t="shared" si="1"/>
        <v>3.6424883996545003</v>
      </c>
      <c r="P24" s="9"/>
    </row>
    <row r="25" spans="1:16">
      <c r="A25" s="12"/>
      <c r="B25" s="25">
        <v>334.31</v>
      </c>
      <c r="C25" s="20" t="s">
        <v>103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55650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55650</v>
      </c>
      <c r="O25" s="47">
        <f t="shared" si="1"/>
        <v>1.11785147540325</v>
      </c>
      <c r="P25" s="9"/>
    </row>
    <row r="26" spans="1:16">
      <c r="A26" s="12"/>
      <c r="B26" s="25">
        <v>334.7</v>
      </c>
      <c r="C26" s="20" t="s">
        <v>104</v>
      </c>
      <c r="D26" s="46">
        <v>0</v>
      </c>
      <c r="E26" s="46">
        <v>0</v>
      </c>
      <c r="F26" s="46">
        <v>0</v>
      </c>
      <c r="G26" s="46">
        <v>510204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510204</v>
      </c>
      <c r="O26" s="47">
        <f t="shared" si="1"/>
        <v>10.248558744953096</v>
      </c>
      <c r="P26" s="9"/>
    </row>
    <row r="27" spans="1:16">
      <c r="A27" s="12"/>
      <c r="B27" s="25">
        <v>335.12</v>
      </c>
      <c r="C27" s="20" t="s">
        <v>32</v>
      </c>
      <c r="D27" s="46">
        <v>1081608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1081608</v>
      </c>
      <c r="O27" s="47">
        <f t="shared" si="1"/>
        <v>21.726452805174457</v>
      </c>
      <c r="P27" s="9"/>
    </row>
    <row r="28" spans="1:16">
      <c r="A28" s="12"/>
      <c r="B28" s="25">
        <v>335.14</v>
      </c>
      <c r="C28" s="20" t="s">
        <v>33</v>
      </c>
      <c r="D28" s="46">
        <v>3880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3880</v>
      </c>
      <c r="O28" s="47">
        <f t="shared" si="1"/>
        <v>7.7938252013739634E-2</v>
      </c>
      <c r="P28" s="9"/>
    </row>
    <row r="29" spans="1:16">
      <c r="A29" s="12"/>
      <c r="B29" s="25">
        <v>335.15</v>
      </c>
      <c r="C29" s="20" t="s">
        <v>34</v>
      </c>
      <c r="D29" s="46">
        <v>43740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43740</v>
      </c>
      <c r="O29" s="47">
        <f t="shared" si="1"/>
        <v>0.87861318120643594</v>
      </c>
      <c r="P29" s="9"/>
    </row>
    <row r="30" spans="1:16">
      <c r="A30" s="12"/>
      <c r="B30" s="25">
        <v>335.18</v>
      </c>
      <c r="C30" s="20" t="s">
        <v>35</v>
      </c>
      <c r="D30" s="46">
        <v>0</v>
      </c>
      <c r="E30" s="46">
        <v>0</v>
      </c>
      <c r="F30" s="46">
        <v>3482757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3482757</v>
      </c>
      <c r="O30" s="47">
        <f t="shared" si="1"/>
        <v>69.958761022839127</v>
      </c>
      <c r="P30" s="9"/>
    </row>
    <row r="31" spans="1:16">
      <c r="A31" s="12"/>
      <c r="B31" s="25">
        <v>335.49</v>
      </c>
      <c r="C31" s="20" t="s">
        <v>36</v>
      </c>
      <c r="D31" s="46">
        <v>26453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26453</v>
      </c>
      <c r="O31" s="47">
        <f t="shared" si="1"/>
        <v>0.53136612899985936</v>
      </c>
      <c r="P31" s="9"/>
    </row>
    <row r="32" spans="1:16">
      <c r="A32" s="12"/>
      <c r="B32" s="25">
        <v>335.9</v>
      </c>
      <c r="C32" s="20" t="s">
        <v>37</v>
      </c>
      <c r="D32" s="46">
        <v>498215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498215</v>
      </c>
      <c r="O32" s="47">
        <f t="shared" si="1"/>
        <v>10.007733563666312</v>
      </c>
      <c r="P32" s="9"/>
    </row>
    <row r="33" spans="1:16">
      <c r="A33" s="12"/>
      <c r="B33" s="25">
        <v>337.3</v>
      </c>
      <c r="C33" s="20" t="s">
        <v>105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723360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723360</v>
      </c>
      <c r="O33" s="47">
        <f t="shared" si="1"/>
        <v>14.530261334190387</v>
      </c>
      <c r="P33" s="9"/>
    </row>
    <row r="34" spans="1:16">
      <c r="A34" s="12"/>
      <c r="B34" s="25">
        <v>337.7</v>
      </c>
      <c r="C34" s="20" t="s">
        <v>86</v>
      </c>
      <c r="D34" s="46">
        <v>0</v>
      </c>
      <c r="E34" s="46">
        <v>0</v>
      </c>
      <c r="F34" s="46">
        <v>0</v>
      </c>
      <c r="G34" s="46">
        <v>697494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697494</v>
      </c>
      <c r="O34" s="47">
        <f t="shared" si="1"/>
        <v>14.010686378884358</v>
      </c>
      <c r="P34" s="9"/>
    </row>
    <row r="35" spans="1:16">
      <c r="A35" s="12"/>
      <c r="B35" s="25">
        <v>338</v>
      </c>
      <c r="C35" s="20" t="s">
        <v>38</v>
      </c>
      <c r="D35" s="46">
        <v>155477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155477</v>
      </c>
      <c r="O35" s="47">
        <f t="shared" si="1"/>
        <v>3.1230942289536587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SUM(D37:D50)</f>
        <v>5564771</v>
      </c>
      <c r="E36" s="32">
        <f t="shared" si="7"/>
        <v>42535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19051242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24658548</v>
      </c>
      <c r="O36" s="45">
        <f t="shared" si="1"/>
        <v>495.32065162806583</v>
      </c>
      <c r="P36" s="10"/>
    </row>
    <row r="37" spans="1:16">
      <c r="A37" s="12"/>
      <c r="B37" s="25">
        <v>341.3</v>
      </c>
      <c r="C37" s="20" t="s">
        <v>46</v>
      </c>
      <c r="D37" s="46">
        <v>9434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2" si="8">SUM(D37:M37)</f>
        <v>9434</v>
      </c>
      <c r="O37" s="47">
        <f t="shared" ref="O37:O68" si="9">(N37/O$73)</f>
        <v>0.18950244059217003</v>
      </c>
      <c r="P37" s="9"/>
    </row>
    <row r="38" spans="1:16">
      <c r="A38" s="12"/>
      <c r="B38" s="25">
        <v>341.9</v>
      </c>
      <c r="C38" s="20" t="s">
        <v>47</v>
      </c>
      <c r="D38" s="46">
        <v>87064</v>
      </c>
      <c r="E38" s="46">
        <v>31395</v>
      </c>
      <c r="F38" s="46">
        <v>0</v>
      </c>
      <c r="G38" s="46">
        <v>0</v>
      </c>
      <c r="H38" s="46">
        <v>0</v>
      </c>
      <c r="I38" s="46">
        <v>15180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133639</v>
      </c>
      <c r="O38" s="47">
        <f t="shared" si="9"/>
        <v>2.6844304280577709</v>
      </c>
      <c r="P38" s="9"/>
    </row>
    <row r="39" spans="1:16">
      <c r="A39" s="12"/>
      <c r="B39" s="25">
        <v>342.1</v>
      </c>
      <c r="C39" s="20" t="s">
        <v>48</v>
      </c>
      <c r="D39" s="46">
        <v>16783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16783</v>
      </c>
      <c r="O39" s="47">
        <f t="shared" si="9"/>
        <v>0.33712311431613201</v>
      </c>
      <c r="P39" s="9"/>
    </row>
    <row r="40" spans="1:16">
      <c r="A40" s="12"/>
      <c r="B40" s="25">
        <v>342.9</v>
      </c>
      <c r="C40" s="20" t="s">
        <v>49</v>
      </c>
      <c r="D40" s="46">
        <v>1577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1577</v>
      </c>
      <c r="O40" s="47">
        <f t="shared" si="9"/>
        <v>3.1677480264347267E-2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16858547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16858547</v>
      </c>
      <c r="O41" s="47">
        <f t="shared" si="9"/>
        <v>338.64064037924595</v>
      </c>
      <c r="P41" s="9"/>
    </row>
    <row r="42" spans="1:16">
      <c r="A42" s="12"/>
      <c r="B42" s="25">
        <v>343.4</v>
      </c>
      <c r="C42" s="20" t="s">
        <v>51</v>
      </c>
      <c r="D42" s="46">
        <v>2718664</v>
      </c>
      <c r="E42" s="46">
        <v>0</v>
      </c>
      <c r="F42" s="46">
        <v>0</v>
      </c>
      <c r="G42" s="46">
        <v>0</v>
      </c>
      <c r="H42" s="46">
        <v>0</v>
      </c>
      <c r="I42" s="46">
        <v>49525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2768189</v>
      </c>
      <c r="O42" s="47">
        <f t="shared" si="9"/>
        <v>55.605106160737598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2101868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2101868</v>
      </c>
      <c r="O43" s="47">
        <f t="shared" si="9"/>
        <v>42.220597392684247</v>
      </c>
      <c r="P43" s="9"/>
    </row>
    <row r="44" spans="1:16">
      <c r="A44" s="12"/>
      <c r="B44" s="25">
        <v>344.9</v>
      </c>
      <c r="C44" s="20" t="s">
        <v>53</v>
      </c>
      <c r="D44" s="46">
        <v>84831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84831</v>
      </c>
      <c r="O44" s="47">
        <f t="shared" si="9"/>
        <v>1.7040154269529759</v>
      </c>
      <c r="P44" s="9"/>
    </row>
    <row r="45" spans="1:16">
      <c r="A45" s="12"/>
      <c r="B45" s="25">
        <v>347.2</v>
      </c>
      <c r="C45" s="20" t="s">
        <v>55</v>
      </c>
      <c r="D45" s="46">
        <v>1145758</v>
      </c>
      <c r="E45" s="46">
        <v>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1145808</v>
      </c>
      <c r="O45" s="47">
        <f t="shared" si="9"/>
        <v>23.01604965550489</v>
      </c>
      <c r="P45" s="9"/>
    </row>
    <row r="46" spans="1:16">
      <c r="A46" s="12"/>
      <c r="B46" s="25">
        <v>347.3</v>
      </c>
      <c r="C46" s="20" t="s">
        <v>56</v>
      </c>
      <c r="D46" s="46">
        <v>1910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1910</v>
      </c>
      <c r="O46" s="47">
        <f t="shared" si="9"/>
        <v>3.8366510656248118E-2</v>
      </c>
      <c r="P46" s="9"/>
    </row>
    <row r="47" spans="1:16">
      <c r="A47" s="12"/>
      <c r="B47" s="25">
        <v>347.4</v>
      </c>
      <c r="C47" s="20" t="s">
        <v>57</v>
      </c>
      <c r="D47" s="46">
        <v>12425</v>
      </c>
      <c r="E47" s="46">
        <v>11090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23515</v>
      </c>
      <c r="O47" s="47">
        <f t="shared" si="9"/>
        <v>0.47234999899564106</v>
      </c>
      <c r="P47" s="9"/>
    </row>
    <row r="48" spans="1:16">
      <c r="A48" s="12"/>
      <c r="B48" s="25">
        <v>347.5</v>
      </c>
      <c r="C48" s="20" t="s">
        <v>58</v>
      </c>
      <c r="D48" s="46">
        <v>59678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59678</v>
      </c>
      <c r="O48" s="47">
        <f t="shared" si="9"/>
        <v>1.1987626298133902</v>
      </c>
      <c r="P48" s="9"/>
    </row>
    <row r="49" spans="1:16">
      <c r="A49" s="12"/>
      <c r="B49" s="25">
        <v>347.9</v>
      </c>
      <c r="C49" s="20" t="s">
        <v>59</v>
      </c>
      <c r="D49" s="46">
        <v>3248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3248</v>
      </c>
      <c r="O49" s="47">
        <f t="shared" si="9"/>
        <v>6.5243155293975855E-2</v>
      </c>
      <c r="P49" s="9"/>
    </row>
    <row r="50" spans="1:16">
      <c r="A50" s="12"/>
      <c r="B50" s="25">
        <v>349</v>
      </c>
      <c r="C50" s="20" t="s">
        <v>1</v>
      </c>
      <c r="D50" s="46">
        <v>1423399</v>
      </c>
      <c r="E50" s="46">
        <v>0</v>
      </c>
      <c r="F50" s="46">
        <v>0</v>
      </c>
      <c r="G50" s="46">
        <v>0</v>
      </c>
      <c r="H50" s="46">
        <v>0</v>
      </c>
      <c r="I50" s="46">
        <v>26122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1449521</v>
      </c>
      <c r="O50" s="47">
        <f t="shared" si="9"/>
        <v>29.116786854950487</v>
      </c>
      <c r="P50" s="9"/>
    </row>
    <row r="51" spans="1:16" ht="15.75">
      <c r="A51" s="29" t="s">
        <v>44</v>
      </c>
      <c r="B51" s="30"/>
      <c r="C51" s="31"/>
      <c r="D51" s="32">
        <f t="shared" ref="D51:M51" si="10">SUM(D52:D54)</f>
        <v>351550</v>
      </c>
      <c r="E51" s="32">
        <f t="shared" si="10"/>
        <v>27826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8"/>
        <v>379376</v>
      </c>
      <c r="O51" s="45">
        <f t="shared" si="9"/>
        <v>7.6205933752485793</v>
      </c>
      <c r="P51" s="10"/>
    </row>
    <row r="52" spans="1:16">
      <c r="A52" s="13"/>
      <c r="B52" s="39">
        <v>351.1</v>
      </c>
      <c r="C52" s="21" t="s">
        <v>62</v>
      </c>
      <c r="D52" s="46">
        <v>201017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201017</v>
      </c>
      <c r="O52" s="47">
        <f t="shared" si="9"/>
        <v>4.0378643311973965</v>
      </c>
      <c r="P52" s="9"/>
    </row>
    <row r="53" spans="1:16">
      <c r="A53" s="13"/>
      <c r="B53" s="39">
        <v>354</v>
      </c>
      <c r="C53" s="21" t="s">
        <v>63</v>
      </c>
      <c r="D53" s="46">
        <v>101288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101288</v>
      </c>
      <c r="O53" s="47">
        <f t="shared" si="9"/>
        <v>2.0345901211256856</v>
      </c>
      <c r="P53" s="9"/>
    </row>
    <row r="54" spans="1:16">
      <c r="A54" s="13"/>
      <c r="B54" s="39">
        <v>359</v>
      </c>
      <c r="C54" s="21" t="s">
        <v>64</v>
      </c>
      <c r="D54" s="46">
        <v>49245</v>
      </c>
      <c r="E54" s="46">
        <v>27826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77071</v>
      </c>
      <c r="O54" s="47">
        <f t="shared" si="9"/>
        <v>1.5481389229254967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SUM(D56:D65)</f>
        <v>715026</v>
      </c>
      <c r="E55" s="32">
        <f t="shared" si="11"/>
        <v>535902</v>
      </c>
      <c r="F55" s="32">
        <f t="shared" si="11"/>
        <v>40550</v>
      </c>
      <c r="G55" s="32">
        <f t="shared" si="11"/>
        <v>2408851</v>
      </c>
      <c r="H55" s="32">
        <f t="shared" si="11"/>
        <v>0</v>
      </c>
      <c r="I55" s="32">
        <f t="shared" si="11"/>
        <v>2197479</v>
      </c>
      <c r="J55" s="32">
        <f t="shared" si="11"/>
        <v>0</v>
      </c>
      <c r="K55" s="32">
        <f t="shared" si="11"/>
        <v>889466</v>
      </c>
      <c r="L55" s="32">
        <f t="shared" si="11"/>
        <v>0</v>
      </c>
      <c r="M55" s="32">
        <f t="shared" si="11"/>
        <v>0</v>
      </c>
      <c r="N55" s="32">
        <f>SUM(D55:M55)</f>
        <v>6787274</v>
      </c>
      <c r="O55" s="45">
        <f t="shared" si="9"/>
        <v>136.3371833758512</v>
      </c>
      <c r="P55" s="10"/>
    </row>
    <row r="56" spans="1:16">
      <c r="A56" s="12"/>
      <c r="B56" s="25">
        <v>361.1</v>
      </c>
      <c r="C56" s="20" t="s">
        <v>65</v>
      </c>
      <c r="D56" s="46">
        <v>506526</v>
      </c>
      <c r="E56" s="46">
        <v>82802</v>
      </c>
      <c r="F56" s="46">
        <v>40550</v>
      </c>
      <c r="G56" s="46">
        <v>709751</v>
      </c>
      <c r="H56" s="46">
        <v>0</v>
      </c>
      <c r="I56" s="46">
        <v>2146213</v>
      </c>
      <c r="J56" s="46">
        <v>0</v>
      </c>
      <c r="K56" s="46">
        <v>983080</v>
      </c>
      <c r="L56" s="46">
        <v>0</v>
      </c>
      <c r="M56" s="46">
        <v>0</v>
      </c>
      <c r="N56" s="46">
        <f>SUM(D56:M56)</f>
        <v>4468922</v>
      </c>
      <c r="O56" s="47">
        <f t="shared" si="9"/>
        <v>89.768033264367361</v>
      </c>
      <c r="P56" s="9"/>
    </row>
    <row r="57" spans="1:16">
      <c r="A57" s="12"/>
      <c r="B57" s="25">
        <v>361.3</v>
      </c>
      <c r="C57" s="20" t="s">
        <v>66</v>
      </c>
      <c r="D57" s="46">
        <v>-47403</v>
      </c>
      <c r="E57" s="46">
        <v>0</v>
      </c>
      <c r="F57" s="46">
        <v>0</v>
      </c>
      <c r="G57" s="46">
        <v>-138799</v>
      </c>
      <c r="H57" s="46">
        <v>0</v>
      </c>
      <c r="I57" s="46">
        <v>-197495</v>
      </c>
      <c r="J57" s="46">
        <v>0</v>
      </c>
      <c r="K57" s="46">
        <v>-3826231</v>
      </c>
      <c r="L57" s="46">
        <v>0</v>
      </c>
      <c r="M57" s="46">
        <v>0</v>
      </c>
      <c r="N57" s="46">
        <f t="shared" ref="N57:N65" si="12">SUM(D57:M57)</f>
        <v>-4209928</v>
      </c>
      <c r="O57" s="47">
        <f t="shared" si="9"/>
        <v>-84.565574593736812</v>
      </c>
      <c r="P57" s="9"/>
    </row>
    <row r="58" spans="1:16">
      <c r="A58" s="12"/>
      <c r="B58" s="25">
        <v>363.11</v>
      </c>
      <c r="C58" s="20" t="s">
        <v>91</v>
      </c>
      <c r="D58" s="46">
        <v>579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579</v>
      </c>
      <c r="O58" s="47">
        <f t="shared" si="9"/>
        <v>1.1630476266998774E-2</v>
      </c>
      <c r="P58" s="9"/>
    </row>
    <row r="59" spans="1:16">
      <c r="A59" s="12"/>
      <c r="B59" s="25">
        <v>363.22</v>
      </c>
      <c r="C59" s="20" t="s">
        <v>106</v>
      </c>
      <c r="D59" s="46">
        <v>0</v>
      </c>
      <c r="E59" s="46">
        <v>26533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26533</v>
      </c>
      <c r="O59" s="47">
        <f t="shared" si="9"/>
        <v>0.53297310326818392</v>
      </c>
      <c r="P59" s="9"/>
    </row>
    <row r="60" spans="1:16">
      <c r="A60" s="12"/>
      <c r="B60" s="25">
        <v>363.24</v>
      </c>
      <c r="C60" s="20" t="s">
        <v>107</v>
      </c>
      <c r="D60" s="46">
        <v>0</v>
      </c>
      <c r="E60" s="46">
        <v>212287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212287</v>
      </c>
      <c r="O60" s="47">
        <f t="shared" si="9"/>
        <v>4.2642468312476147</v>
      </c>
      <c r="P60" s="9"/>
    </row>
    <row r="61" spans="1:16">
      <c r="A61" s="12"/>
      <c r="B61" s="25">
        <v>363.27</v>
      </c>
      <c r="C61" s="20" t="s">
        <v>108</v>
      </c>
      <c r="D61" s="46">
        <v>0</v>
      </c>
      <c r="E61" s="46">
        <v>214246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214246</v>
      </c>
      <c r="O61" s="47">
        <f t="shared" si="9"/>
        <v>4.3035976136432117</v>
      </c>
      <c r="P61" s="9"/>
    </row>
    <row r="62" spans="1:16">
      <c r="A62" s="12"/>
      <c r="B62" s="25">
        <v>364</v>
      </c>
      <c r="C62" s="20" t="s">
        <v>87</v>
      </c>
      <c r="D62" s="46">
        <v>8152</v>
      </c>
      <c r="E62" s="46">
        <v>0</v>
      </c>
      <c r="F62" s="46">
        <v>0</v>
      </c>
      <c r="G62" s="46">
        <v>0</v>
      </c>
      <c r="H62" s="46">
        <v>0</v>
      </c>
      <c r="I62" s="46">
        <v>-175200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-167048</v>
      </c>
      <c r="O62" s="47">
        <f t="shared" si="9"/>
        <v>-3.3555229696884479</v>
      </c>
      <c r="P62" s="9"/>
    </row>
    <row r="63" spans="1:16">
      <c r="A63" s="12"/>
      <c r="B63" s="25">
        <v>366</v>
      </c>
      <c r="C63" s="20" t="s">
        <v>67</v>
      </c>
      <c r="D63" s="46">
        <v>3979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3979</v>
      </c>
      <c r="O63" s="47">
        <f t="shared" si="9"/>
        <v>7.9926882670791233E-2</v>
      </c>
      <c r="P63" s="9"/>
    </row>
    <row r="64" spans="1:16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3732617</v>
      </c>
      <c r="L64" s="46">
        <v>0</v>
      </c>
      <c r="M64" s="46">
        <v>0</v>
      </c>
      <c r="N64" s="46">
        <f t="shared" si="12"/>
        <v>3732617</v>
      </c>
      <c r="O64" s="47">
        <f t="shared" si="9"/>
        <v>74.977743406383709</v>
      </c>
      <c r="P64" s="9"/>
    </row>
    <row r="65" spans="1:119">
      <c r="A65" s="12"/>
      <c r="B65" s="25">
        <v>369.9</v>
      </c>
      <c r="C65" s="20" t="s">
        <v>70</v>
      </c>
      <c r="D65" s="46">
        <v>243193</v>
      </c>
      <c r="E65" s="46">
        <v>34</v>
      </c>
      <c r="F65" s="46">
        <v>0</v>
      </c>
      <c r="G65" s="46">
        <v>1837899</v>
      </c>
      <c r="H65" s="46">
        <v>0</v>
      </c>
      <c r="I65" s="46">
        <v>423961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2505087</v>
      </c>
      <c r="O65" s="47">
        <f t="shared" si="9"/>
        <v>50.320129361428599</v>
      </c>
      <c r="P65" s="9"/>
    </row>
    <row r="66" spans="1:119" ht="15.75">
      <c r="A66" s="29" t="s">
        <v>45</v>
      </c>
      <c r="B66" s="30"/>
      <c r="C66" s="31"/>
      <c r="D66" s="32">
        <f t="shared" ref="D66:M66" si="13">SUM(D67:D70)</f>
        <v>4232438</v>
      </c>
      <c r="E66" s="32">
        <f t="shared" si="13"/>
        <v>0</v>
      </c>
      <c r="F66" s="32">
        <f t="shared" si="13"/>
        <v>0</v>
      </c>
      <c r="G66" s="32">
        <f t="shared" si="13"/>
        <v>1613850</v>
      </c>
      <c r="H66" s="32">
        <f t="shared" si="13"/>
        <v>0</v>
      </c>
      <c r="I66" s="32">
        <f t="shared" si="13"/>
        <v>9536664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ref="N66:N71" si="14">SUM(D66:M66)</f>
        <v>15382952</v>
      </c>
      <c r="O66" s="45">
        <f t="shared" si="9"/>
        <v>309.0001004358918</v>
      </c>
      <c r="P66" s="9"/>
    </row>
    <row r="67" spans="1:119">
      <c r="A67" s="12"/>
      <c r="B67" s="25">
        <v>381</v>
      </c>
      <c r="C67" s="20" t="s">
        <v>71</v>
      </c>
      <c r="D67" s="46">
        <v>2390000</v>
      </c>
      <c r="E67" s="46">
        <v>0</v>
      </c>
      <c r="F67" s="46">
        <v>0</v>
      </c>
      <c r="G67" s="46">
        <v>1613850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4003850</v>
      </c>
      <c r="O67" s="47">
        <f t="shared" si="9"/>
        <v>80.426049052889539</v>
      </c>
      <c r="P67" s="9"/>
    </row>
    <row r="68" spans="1:119">
      <c r="A68" s="12"/>
      <c r="B68" s="25">
        <v>382</v>
      </c>
      <c r="C68" s="20" t="s">
        <v>81</v>
      </c>
      <c r="D68" s="46">
        <v>1414620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1414620</v>
      </c>
      <c r="O68" s="47">
        <f t="shared" si="9"/>
        <v>28.415724243215557</v>
      </c>
      <c r="P68" s="9"/>
    </row>
    <row r="69" spans="1:119">
      <c r="A69" s="12"/>
      <c r="B69" s="25">
        <v>383</v>
      </c>
      <c r="C69" s="20" t="s">
        <v>109</v>
      </c>
      <c r="D69" s="46">
        <v>427818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427818</v>
      </c>
      <c r="O69" s="47">
        <f>(N69/O$73)</f>
        <v>8.5936564690757891</v>
      </c>
      <c r="P69" s="9"/>
    </row>
    <row r="70" spans="1:119" ht="15.75" thickBot="1">
      <c r="A70" s="12"/>
      <c r="B70" s="25">
        <v>389.8</v>
      </c>
      <c r="C70" s="20" t="s">
        <v>73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9536664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9536664</v>
      </c>
      <c r="O70" s="47">
        <f>(N70/O$73)</f>
        <v>191.56467067071088</v>
      </c>
      <c r="P70" s="9"/>
    </row>
    <row r="71" spans="1:119" ht="16.5" thickBot="1">
      <c r="A71" s="14" t="s">
        <v>60</v>
      </c>
      <c r="B71" s="23"/>
      <c r="C71" s="22"/>
      <c r="D71" s="15">
        <f t="shared" ref="D71:M71" si="15">SUM(D5,D13,D18,D36,D51,D55,D66)</f>
        <v>43878147</v>
      </c>
      <c r="E71" s="15">
        <f t="shared" si="15"/>
        <v>3331857</v>
      </c>
      <c r="F71" s="15">
        <f t="shared" si="15"/>
        <v>5682860</v>
      </c>
      <c r="G71" s="15">
        <f t="shared" si="15"/>
        <v>6915607</v>
      </c>
      <c r="H71" s="15">
        <f t="shared" si="15"/>
        <v>0</v>
      </c>
      <c r="I71" s="15">
        <f t="shared" si="15"/>
        <v>35052823</v>
      </c>
      <c r="J71" s="15">
        <f t="shared" si="15"/>
        <v>0</v>
      </c>
      <c r="K71" s="15">
        <f t="shared" si="15"/>
        <v>889466</v>
      </c>
      <c r="L71" s="15">
        <f t="shared" si="15"/>
        <v>0</v>
      </c>
      <c r="M71" s="15">
        <f t="shared" si="15"/>
        <v>0</v>
      </c>
      <c r="N71" s="15">
        <f t="shared" si="14"/>
        <v>95750760</v>
      </c>
      <c r="O71" s="38">
        <f>(N71/O$73)</f>
        <v>1923.362593656469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110</v>
      </c>
      <c r="M73" s="118"/>
      <c r="N73" s="118"/>
      <c r="O73" s="43">
        <v>49783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89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SUM(D6:D11)</f>
        <v>33721045</v>
      </c>
      <c r="E5" s="27">
        <f t="shared" si="0"/>
        <v>2328345</v>
      </c>
      <c r="F5" s="27">
        <f t="shared" si="0"/>
        <v>2034288</v>
      </c>
      <c r="G5" s="27">
        <f t="shared" si="0"/>
        <v>4439803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42523481</v>
      </c>
      <c r="P5" s="33">
        <f t="shared" ref="P5:P36" si="1">(O5/P$66)</f>
        <v>693.23097112860887</v>
      </c>
      <c r="Q5" s="6"/>
    </row>
    <row r="6" spans="1:134">
      <c r="A6" s="12"/>
      <c r="B6" s="25">
        <v>311</v>
      </c>
      <c r="C6" s="20" t="s">
        <v>3</v>
      </c>
      <c r="D6" s="46">
        <v>24376811</v>
      </c>
      <c r="E6" s="46">
        <v>2328345</v>
      </c>
      <c r="F6" s="46">
        <v>2034288</v>
      </c>
      <c r="G6" s="46">
        <v>4439803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33179247</v>
      </c>
      <c r="P6" s="47">
        <f t="shared" si="1"/>
        <v>540.89837139922724</v>
      </c>
      <c r="Q6" s="9"/>
    </row>
    <row r="7" spans="1:134">
      <c r="A7" s="12"/>
      <c r="B7" s="25">
        <v>312.41000000000003</v>
      </c>
      <c r="C7" s="20" t="s">
        <v>157</v>
      </c>
      <c r="D7" s="46">
        <v>1368417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1368417</v>
      </c>
      <c r="P7" s="47">
        <f t="shared" si="1"/>
        <v>22.308358194356142</v>
      </c>
      <c r="Q7" s="9"/>
    </row>
    <row r="8" spans="1:134">
      <c r="A8" s="12"/>
      <c r="B8" s="25">
        <v>314.10000000000002</v>
      </c>
      <c r="C8" s="20" t="s">
        <v>13</v>
      </c>
      <c r="D8" s="46">
        <v>3942652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3942652</v>
      </c>
      <c r="P8" s="47">
        <f t="shared" si="1"/>
        <v>64.274335273308225</v>
      </c>
      <c r="Q8" s="9"/>
    </row>
    <row r="9" spans="1:134">
      <c r="A9" s="12"/>
      <c r="B9" s="25">
        <v>314.3</v>
      </c>
      <c r="C9" s="20" t="s">
        <v>14</v>
      </c>
      <c r="D9" s="46">
        <v>1175314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1175314</v>
      </c>
      <c r="P9" s="47">
        <f t="shared" si="1"/>
        <v>19.160333219217161</v>
      </c>
      <c r="Q9" s="9"/>
    </row>
    <row r="10" spans="1:134">
      <c r="A10" s="12"/>
      <c r="B10" s="25">
        <v>314.8</v>
      </c>
      <c r="C10" s="20" t="s">
        <v>15</v>
      </c>
      <c r="D10" s="46">
        <v>238502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238502</v>
      </c>
      <c r="P10" s="47">
        <f t="shared" si="1"/>
        <v>3.8881335485238258</v>
      </c>
      <c r="Q10" s="9"/>
    </row>
    <row r="11" spans="1:134">
      <c r="A11" s="12"/>
      <c r="B11" s="25">
        <v>315.10000000000002</v>
      </c>
      <c r="C11" s="20" t="s">
        <v>159</v>
      </c>
      <c r="D11" s="46">
        <v>2619349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2619349</v>
      </c>
      <c r="P11" s="47">
        <f t="shared" si="1"/>
        <v>42.701439493976295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SUM(D13:D20)</f>
        <v>5624780</v>
      </c>
      <c r="E12" s="32">
        <f t="shared" si="3"/>
        <v>193269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6437305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12255354</v>
      </c>
      <c r="P12" s="45">
        <f t="shared" si="1"/>
        <v>199.79058052526042</v>
      </c>
      <c r="Q12" s="10"/>
    </row>
    <row r="13" spans="1:134">
      <c r="A13" s="12"/>
      <c r="B13" s="25">
        <v>322</v>
      </c>
      <c r="C13" s="20" t="s">
        <v>160</v>
      </c>
      <c r="D13" s="46">
        <v>86105</v>
      </c>
      <c r="E13" s="46">
        <v>0</v>
      </c>
      <c r="F13" s="46">
        <v>0</v>
      </c>
      <c r="G13" s="46">
        <v>0</v>
      </c>
      <c r="H13" s="46">
        <v>0</v>
      </c>
      <c r="I13" s="46">
        <v>6437305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6523410</v>
      </c>
      <c r="P13" s="47">
        <f t="shared" si="1"/>
        <v>106.34665232063384</v>
      </c>
      <c r="Q13" s="9"/>
    </row>
    <row r="14" spans="1:134">
      <c r="A14" s="12"/>
      <c r="B14" s="25">
        <v>323.10000000000002</v>
      </c>
      <c r="C14" s="20" t="s">
        <v>19</v>
      </c>
      <c r="D14" s="46">
        <v>5255081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5255081</v>
      </c>
      <c r="P14" s="47">
        <f t="shared" si="1"/>
        <v>85.669959733294206</v>
      </c>
      <c r="Q14" s="9"/>
    </row>
    <row r="15" spans="1:134">
      <c r="A15" s="12"/>
      <c r="B15" s="25">
        <v>323.7</v>
      </c>
      <c r="C15" s="20" t="s">
        <v>20</v>
      </c>
      <c r="D15" s="46">
        <v>283594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283594</v>
      </c>
      <c r="P15" s="47">
        <f t="shared" si="1"/>
        <v>4.6232373127272135</v>
      </c>
      <c r="Q15" s="9"/>
    </row>
    <row r="16" spans="1:134">
      <c r="A16" s="12"/>
      <c r="B16" s="25">
        <v>324.11</v>
      </c>
      <c r="C16" s="20" t="s">
        <v>21</v>
      </c>
      <c r="D16" s="46">
        <v>0</v>
      </c>
      <c r="E16" s="46">
        <v>1819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1819</v>
      </c>
      <c r="P16" s="47">
        <f t="shared" si="1"/>
        <v>2.9653901957907434E-2</v>
      </c>
      <c r="Q16" s="9"/>
    </row>
    <row r="17" spans="1:17">
      <c r="A17" s="12"/>
      <c r="B17" s="25">
        <v>324.12</v>
      </c>
      <c r="C17" s="20" t="s">
        <v>129</v>
      </c>
      <c r="D17" s="46">
        <v>0</v>
      </c>
      <c r="E17" s="46">
        <v>15591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15591</v>
      </c>
      <c r="P17" s="47">
        <f t="shared" si="1"/>
        <v>0.25416931579204771</v>
      </c>
      <c r="Q17" s="9"/>
    </row>
    <row r="18" spans="1:17">
      <c r="A18" s="12"/>
      <c r="B18" s="25">
        <v>324.31</v>
      </c>
      <c r="C18" s="20" t="s">
        <v>22</v>
      </c>
      <c r="D18" s="46">
        <v>0</v>
      </c>
      <c r="E18" s="46">
        <v>18237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18237</v>
      </c>
      <c r="P18" s="47">
        <f t="shared" si="1"/>
        <v>0.29730522815082899</v>
      </c>
      <c r="Q18" s="9"/>
    </row>
    <row r="19" spans="1:17">
      <c r="A19" s="12"/>
      <c r="B19" s="25">
        <v>324.32</v>
      </c>
      <c r="C19" s="20" t="s">
        <v>130</v>
      </c>
      <c r="D19" s="46">
        <v>0</v>
      </c>
      <c r="E19" s="46">
        <v>125501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125501</v>
      </c>
      <c r="P19" s="47">
        <f t="shared" si="1"/>
        <v>2.0459562119952399</v>
      </c>
      <c r="Q19" s="9"/>
    </row>
    <row r="20" spans="1:17">
      <c r="A20" s="12"/>
      <c r="B20" s="25">
        <v>324.61</v>
      </c>
      <c r="C20" s="20" t="s">
        <v>23</v>
      </c>
      <c r="D20" s="46">
        <v>0</v>
      </c>
      <c r="E20" s="46">
        <v>32121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32121</v>
      </c>
      <c r="P20" s="47">
        <f t="shared" si="1"/>
        <v>0.52364650070915053</v>
      </c>
      <c r="Q20" s="9"/>
    </row>
    <row r="21" spans="1:17" ht="15.75">
      <c r="A21" s="29" t="s">
        <v>162</v>
      </c>
      <c r="B21" s="30"/>
      <c r="C21" s="31"/>
      <c r="D21" s="32">
        <f t="shared" ref="D21:N21" si="5">SUM(D22:D32)</f>
        <v>10238408</v>
      </c>
      <c r="E21" s="32">
        <f t="shared" si="5"/>
        <v>8794535</v>
      </c>
      <c r="F21" s="32">
        <f t="shared" si="5"/>
        <v>0</v>
      </c>
      <c r="G21" s="32">
        <f t="shared" si="5"/>
        <v>378585</v>
      </c>
      <c r="H21" s="32">
        <f t="shared" si="5"/>
        <v>0</v>
      </c>
      <c r="I21" s="32">
        <f t="shared" si="5"/>
        <v>347297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19758825</v>
      </c>
      <c r="P21" s="45">
        <f t="shared" si="1"/>
        <v>322.11449112339221</v>
      </c>
      <c r="Q21" s="10"/>
    </row>
    <row r="22" spans="1:17">
      <c r="A22" s="12"/>
      <c r="B22" s="25">
        <v>331.1</v>
      </c>
      <c r="C22" s="20" t="s">
        <v>84</v>
      </c>
      <c r="D22" s="46">
        <v>0</v>
      </c>
      <c r="E22" s="46">
        <v>2833280</v>
      </c>
      <c r="F22" s="46">
        <v>0</v>
      </c>
      <c r="G22" s="46">
        <v>142561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2975841</v>
      </c>
      <c r="P22" s="47">
        <f t="shared" si="1"/>
        <v>48.513082603804961</v>
      </c>
      <c r="Q22" s="9"/>
    </row>
    <row r="23" spans="1:17">
      <c r="A23" s="12"/>
      <c r="B23" s="25">
        <v>331.2</v>
      </c>
      <c r="C23" s="20" t="s">
        <v>25</v>
      </c>
      <c r="D23" s="46">
        <v>17393</v>
      </c>
      <c r="E23" s="46">
        <v>8545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25938</v>
      </c>
      <c r="P23" s="47">
        <f t="shared" si="1"/>
        <v>0.42284931774832496</v>
      </c>
      <c r="Q23" s="9"/>
    </row>
    <row r="24" spans="1:17">
      <c r="A24" s="12"/>
      <c r="B24" s="25">
        <v>331.31</v>
      </c>
      <c r="C24" s="20" t="s">
        <v>92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347297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347297</v>
      </c>
      <c r="P24" s="47">
        <f t="shared" si="1"/>
        <v>5.661743369035392</v>
      </c>
      <c r="Q24" s="9"/>
    </row>
    <row r="25" spans="1:17">
      <c r="A25" s="12"/>
      <c r="B25" s="25">
        <v>334.5</v>
      </c>
      <c r="C25" s="20" t="s">
        <v>141</v>
      </c>
      <c r="D25" s="46">
        <v>0</v>
      </c>
      <c r="E25" s="46">
        <v>0</v>
      </c>
      <c r="F25" s="46">
        <v>0</v>
      </c>
      <c r="G25" s="46">
        <v>236024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236024</v>
      </c>
      <c r="P25" s="47">
        <f t="shared" si="1"/>
        <v>3.8477364242513166</v>
      </c>
      <c r="Q25" s="9"/>
    </row>
    <row r="26" spans="1:17">
      <c r="A26" s="12"/>
      <c r="B26" s="25">
        <v>335.125</v>
      </c>
      <c r="C26" s="20" t="s">
        <v>163</v>
      </c>
      <c r="D26" s="46">
        <v>2709407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2709407</v>
      </c>
      <c r="P26" s="47">
        <f t="shared" si="1"/>
        <v>44.16959293131837</v>
      </c>
      <c r="Q26" s="9"/>
    </row>
    <row r="27" spans="1:17">
      <c r="A27" s="12"/>
      <c r="B27" s="25">
        <v>335.14</v>
      </c>
      <c r="C27" s="20" t="s">
        <v>115</v>
      </c>
      <c r="D27" s="46">
        <v>1381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1381</v>
      </c>
      <c r="P27" s="47">
        <f t="shared" si="1"/>
        <v>2.2513490161555891E-2</v>
      </c>
      <c r="Q27" s="9"/>
    </row>
    <row r="28" spans="1:17">
      <c r="A28" s="12"/>
      <c r="B28" s="25">
        <v>335.15</v>
      </c>
      <c r="C28" s="20" t="s">
        <v>116</v>
      </c>
      <c r="D28" s="46">
        <v>61735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61735</v>
      </c>
      <c r="P28" s="47">
        <f t="shared" si="1"/>
        <v>1.006423110154709</v>
      </c>
      <c r="Q28" s="9"/>
    </row>
    <row r="29" spans="1:17">
      <c r="A29" s="12"/>
      <c r="B29" s="25">
        <v>335.18</v>
      </c>
      <c r="C29" s="20" t="s">
        <v>164</v>
      </c>
      <c r="D29" s="46">
        <v>6368597</v>
      </c>
      <c r="E29" s="46">
        <v>5952710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12321307</v>
      </c>
      <c r="P29" s="47">
        <f t="shared" si="1"/>
        <v>200.86576677915261</v>
      </c>
      <c r="Q29" s="9"/>
    </row>
    <row r="30" spans="1:17">
      <c r="A30" s="12"/>
      <c r="B30" s="25">
        <v>335.45</v>
      </c>
      <c r="C30" s="20" t="s">
        <v>165</v>
      </c>
      <c r="D30" s="46">
        <v>30807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1" si="7">SUM(D30:N30)</f>
        <v>30807</v>
      </c>
      <c r="P30" s="47">
        <f t="shared" si="1"/>
        <v>0.50222526532009582</v>
      </c>
      <c r="Q30" s="9"/>
    </row>
    <row r="31" spans="1:17">
      <c r="A31" s="12"/>
      <c r="B31" s="25">
        <v>335.9</v>
      </c>
      <c r="C31" s="20" t="s">
        <v>37</v>
      </c>
      <c r="D31" s="46">
        <v>835484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835484</v>
      </c>
      <c r="P31" s="47">
        <f t="shared" si="1"/>
        <v>13.620319199230531</v>
      </c>
      <c r="Q31" s="9"/>
    </row>
    <row r="32" spans="1:17">
      <c r="A32" s="12"/>
      <c r="B32" s="25">
        <v>338</v>
      </c>
      <c r="C32" s="20" t="s">
        <v>38</v>
      </c>
      <c r="D32" s="46">
        <v>213604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213604</v>
      </c>
      <c r="P32" s="47">
        <f t="shared" si="1"/>
        <v>3.4822386332143265</v>
      </c>
      <c r="Q32" s="9"/>
    </row>
    <row r="33" spans="1:17" ht="15.75">
      <c r="A33" s="29" t="s">
        <v>43</v>
      </c>
      <c r="B33" s="30"/>
      <c r="C33" s="31"/>
      <c r="D33" s="32">
        <f t="shared" ref="D33:N33" si="8">SUM(D34:D46)</f>
        <v>10337942</v>
      </c>
      <c r="E33" s="32">
        <f t="shared" si="8"/>
        <v>86382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31138068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41562392</v>
      </c>
      <c r="P33" s="45">
        <f t="shared" si="1"/>
        <v>677.56300027713928</v>
      </c>
      <c r="Q33" s="10"/>
    </row>
    <row r="34" spans="1:17">
      <c r="A34" s="12"/>
      <c r="B34" s="25">
        <v>341.3</v>
      </c>
      <c r="C34" s="20" t="s">
        <v>119</v>
      </c>
      <c r="D34" s="46">
        <v>15810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5" si="9">SUM(D34:N34)</f>
        <v>15810</v>
      </c>
      <c r="P34" s="47">
        <f t="shared" si="1"/>
        <v>0.25773952169022352</v>
      </c>
      <c r="Q34" s="9"/>
    </row>
    <row r="35" spans="1:17">
      <c r="A35" s="12"/>
      <c r="B35" s="25">
        <v>341.9</v>
      </c>
      <c r="C35" s="20" t="s">
        <v>120</v>
      </c>
      <c r="D35" s="46">
        <v>215173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215173</v>
      </c>
      <c r="P35" s="47">
        <f t="shared" si="1"/>
        <v>3.507816957662901</v>
      </c>
      <c r="Q35" s="9"/>
    </row>
    <row r="36" spans="1:17">
      <c r="A36" s="12"/>
      <c r="B36" s="25">
        <v>342.1</v>
      </c>
      <c r="C36" s="20" t="s">
        <v>48</v>
      </c>
      <c r="D36" s="46">
        <v>149725</v>
      </c>
      <c r="E36" s="46">
        <v>86382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236107</v>
      </c>
      <c r="P36" s="47">
        <f t="shared" si="1"/>
        <v>3.849089515984415</v>
      </c>
      <c r="Q36" s="9"/>
    </row>
    <row r="37" spans="1:17">
      <c r="A37" s="12"/>
      <c r="B37" s="25">
        <v>342.5</v>
      </c>
      <c r="C37" s="20" t="s">
        <v>168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675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675</v>
      </c>
      <c r="P37" s="47">
        <f t="shared" ref="P37:P64" si="10">(O37/P$66)</f>
        <v>1.1004059275199296E-2</v>
      </c>
      <c r="Q37" s="9"/>
    </row>
    <row r="38" spans="1:17">
      <c r="A38" s="12"/>
      <c r="B38" s="25">
        <v>343.3</v>
      </c>
      <c r="C38" s="20" t="s">
        <v>50</v>
      </c>
      <c r="D38" s="46">
        <v>1138313</v>
      </c>
      <c r="E38" s="46">
        <v>0</v>
      </c>
      <c r="F38" s="46">
        <v>0</v>
      </c>
      <c r="G38" s="46">
        <v>0</v>
      </c>
      <c r="H38" s="46">
        <v>0</v>
      </c>
      <c r="I38" s="46">
        <v>27535721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28674034</v>
      </c>
      <c r="P38" s="47">
        <f t="shared" si="10"/>
        <v>467.45299228900734</v>
      </c>
      <c r="Q38" s="9"/>
    </row>
    <row r="39" spans="1:17">
      <c r="A39" s="12"/>
      <c r="B39" s="25">
        <v>343.4</v>
      </c>
      <c r="C39" s="20" t="s">
        <v>51</v>
      </c>
      <c r="D39" s="46">
        <v>5129843</v>
      </c>
      <c r="E39" s="46">
        <v>0</v>
      </c>
      <c r="F39" s="46">
        <v>0</v>
      </c>
      <c r="G39" s="46">
        <v>0</v>
      </c>
      <c r="H39" s="46">
        <v>0</v>
      </c>
      <c r="I39" s="46">
        <v>70719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5200562</v>
      </c>
      <c r="P39" s="47">
        <f t="shared" si="10"/>
        <v>84.781174092368886</v>
      </c>
      <c r="Q39" s="9"/>
    </row>
    <row r="40" spans="1:17">
      <c r="A40" s="12"/>
      <c r="B40" s="25">
        <v>343.9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3503150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3503150</v>
      </c>
      <c r="P40" s="47">
        <f t="shared" si="10"/>
        <v>57.109437407280609</v>
      </c>
      <c r="Q40" s="9"/>
    </row>
    <row r="41" spans="1:17">
      <c r="A41" s="12"/>
      <c r="B41" s="25">
        <v>344.9</v>
      </c>
      <c r="C41" s="20" t="s">
        <v>121</v>
      </c>
      <c r="D41" s="46">
        <v>132982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132982</v>
      </c>
      <c r="P41" s="47">
        <f t="shared" si="10"/>
        <v>2.1679137933845225</v>
      </c>
      <c r="Q41" s="9"/>
    </row>
    <row r="42" spans="1:17">
      <c r="A42" s="12"/>
      <c r="B42" s="25">
        <v>347.2</v>
      </c>
      <c r="C42" s="20" t="s">
        <v>55</v>
      </c>
      <c r="D42" s="46">
        <v>549348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549348</v>
      </c>
      <c r="P42" s="47">
        <f t="shared" si="10"/>
        <v>8.9556414143884187</v>
      </c>
      <c r="Q42" s="9"/>
    </row>
    <row r="43" spans="1:17">
      <c r="A43" s="12"/>
      <c r="B43" s="25">
        <v>347.4</v>
      </c>
      <c r="C43" s="20" t="s">
        <v>57</v>
      </c>
      <c r="D43" s="46">
        <v>45447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45447</v>
      </c>
      <c r="P43" s="47">
        <f t="shared" si="10"/>
        <v>0.74089108426664063</v>
      </c>
      <c r="Q43" s="9"/>
    </row>
    <row r="44" spans="1:17">
      <c r="A44" s="12"/>
      <c r="B44" s="25">
        <v>347.5</v>
      </c>
      <c r="C44" s="20" t="s">
        <v>58</v>
      </c>
      <c r="D44" s="46">
        <v>97531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97531</v>
      </c>
      <c r="P44" s="47">
        <f t="shared" si="10"/>
        <v>1.5899806002510555</v>
      </c>
      <c r="Q44" s="9"/>
    </row>
    <row r="45" spans="1:17">
      <c r="A45" s="12"/>
      <c r="B45" s="25">
        <v>347.9</v>
      </c>
      <c r="C45" s="20" t="s">
        <v>59</v>
      </c>
      <c r="D45" s="46">
        <v>22124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22124</v>
      </c>
      <c r="P45" s="47">
        <f t="shared" si="10"/>
        <v>0.36067230726593957</v>
      </c>
      <c r="Q45" s="9"/>
    </row>
    <row r="46" spans="1:17">
      <c r="A46" s="12"/>
      <c r="B46" s="25">
        <v>349</v>
      </c>
      <c r="C46" s="20" t="s">
        <v>166</v>
      </c>
      <c r="D46" s="46">
        <v>2841646</v>
      </c>
      <c r="E46" s="46">
        <v>0</v>
      </c>
      <c r="F46" s="46">
        <v>0</v>
      </c>
      <c r="G46" s="46">
        <v>0</v>
      </c>
      <c r="H46" s="46">
        <v>0</v>
      </c>
      <c r="I46" s="46">
        <v>27803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2869449</v>
      </c>
      <c r="P46" s="47">
        <f t="shared" si="10"/>
        <v>46.778647234313105</v>
      </c>
      <c r="Q46" s="9"/>
    </row>
    <row r="47" spans="1:17" ht="15.75">
      <c r="A47" s="29" t="s">
        <v>44</v>
      </c>
      <c r="B47" s="30"/>
      <c r="C47" s="31"/>
      <c r="D47" s="32">
        <f t="shared" ref="D47:N47" si="11">SUM(D48:D52)</f>
        <v>247665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247665</v>
      </c>
      <c r="P47" s="45">
        <f t="shared" si="10"/>
        <v>4.0375116153959016</v>
      </c>
      <c r="Q47" s="10"/>
    </row>
    <row r="48" spans="1:17">
      <c r="A48" s="13"/>
      <c r="B48" s="39">
        <v>351.1</v>
      </c>
      <c r="C48" s="21" t="s">
        <v>62</v>
      </c>
      <c r="D48" s="46">
        <v>89878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89878</v>
      </c>
      <c r="P48" s="47">
        <f t="shared" si="10"/>
        <v>1.4652190215353516</v>
      </c>
      <c r="Q48" s="9"/>
    </row>
    <row r="49" spans="1:120">
      <c r="A49" s="13"/>
      <c r="B49" s="39">
        <v>351.5</v>
      </c>
      <c r="C49" s="21" t="s">
        <v>136</v>
      </c>
      <c r="D49" s="46">
        <v>52961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2" si="12">SUM(D49:N49)</f>
        <v>52961</v>
      </c>
      <c r="P49" s="47">
        <f t="shared" si="10"/>
        <v>0.86338664188715541</v>
      </c>
      <c r="Q49" s="9"/>
    </row>
    <row r="50" spans="1:120">
      <c r="A50" s="13"/>
      <c r="B50" s="39">
        <v>354</v>
      </c>
      <c r="C50" s="21" t="s">
        <v>63</v>
      </c>
      <c r="D50" s="46">
        <v>74102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74102</v>
      </c>
      <c r="P50" s="47">
        <f t="shared" si="10"/>
        <v>1.2080337783863973</v>
      </c>
      <c r="Q50" s="9"/>
    </row>
    <row r="51" spans="1:120">
      <c r="A51" s="13"/>
      <c r="B51" s="39">
        <v>356</v>
      </c>
      <c r="C51" s="21" t="s">
        <v>148</v>
      </c>
      <c r="D51" s="46">
        <v>467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467</v>
      </c>
      <c r="P51" s="47">
        <f t="shared" si="10"/>
        <v>7.6131787874341795E-3</v>
      </c>
      <c r="Q51" s="9"/>
    </row>
    <row r="52" spans="1:120">
      <c r="A52" s="13"/>
      <c r="B52" s="39">
        <v>359</v>
      </c>
      <c r="C52" s="21" t="s">
        <v>64</v>
      </c>
      <c r="D52" s="46">
        <v>30257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30257</v>
      </c>
      <c r="P52" s="47">
        <f t="shared" si="10"/>
        <v>0.49325899479956309</v>
      </c>
      <c r="Q52" s="9"/>
    </row>
    <row r="53" spans="1:120" ht="15.75">
      <c r="A53" s="29" t="s">
        <v>4</v>
      </c>
      <c r="B53" s="30"/>
      <c r="C53" s="31"/>
      <c r="D53" s="32">
        <f t="shared" ref="D53:N53" si="13">SUM(D54:D60)</f>
        <v>361866</v>
      </c>
      <c r="E53" s="32">
        <f t="shared" si="13"/>
        <v>651890</v>
      </c>
      <c r="F53" s="32">
        <f t="shared" si="13"/>
        <v>0</v>
      </c>
      <c r="G53" s="32">
        <f t="shared" si="13"/>
        <v>392609</v>
      </c>
      <c r="H53" s="32">
        <f t="shared" si="13"/>
        <v>0</v>
      </c>
      <c r="I53" s="32">
        <f t="shared" si="13"/>
        <v>-762512</v>
      </c>
      <c r="J53" s="32">
        <f t="shared" si="13"/>
        <v>0</v>
      </c>
      <c r="K53" s="32">
        <f t="shared" si="13"/>
        <v>-15432758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-14788905</v>
      </c>
      <c r="P53" s="45">
        <f t="shared" si="10"/>
        <v>-241.09331442265369</v>
      </c>
      <c r="Q53" s="10"/>
    </row>
    <row r="54" spans="1:120">
      <c r="A54" s="12"/>
      <c r="B54" s="25">
        <v>361.1</v>
      </c>
      <c r="C54" s="20" t="s">
        <v>65</v>
      </c>
      <c r="D54" s="46">
        <v>747718</v>
      </c>
      <c r="E54" s="46">
        <v>11773</v>
      </c>
      <c r="F54" s="46">
        <v>0</v>
      </c>
      <c r="G54" s="46">
        <v>195079</v>
      </c>
      <c r="H54" s="46">
        <v>0</v>
      </c>
      <c r="I54" s="46">
        <v>632388</v>
      </c>
      <c r="J54" s="46">
        <v>0</v>
      </c>
      <c r="K54" s="46">
        <v>2853414</v>
      </c>
      <c r="L54" s="46">
        <v>0</v>
      </c>
      <c r="M54" s="46">
        <v>0</v>
      </c>
      <c r="N54" s="46">
        <v>0</v>
      </c>
      <c r="O54" s="46">
        <f>SUM(D54:N54)</f>
        <v>4440372</v>
      </c>
      <c r="P54" s="47">
        <f t="shared" si="10"/>
        <v>72.388321025089255</v>
      </c>
      <c r="Q54" s="9"/>
    </row>
    <row r="55" spans="1:120">
      <c r="A55" s="12"/>
      <c r="B55" s="25">
        <v>361.3</v>
      </c>
      <c r="C55" s="20" t="s">
        <v>66</v>
      </c>
      <c r="D55" s="46">
        <v>-790938</v>
      </c>
      <c r="E55" s="46">
        <v>0</v>
      </c>
      <c r="F55" s="46">
        <v>0</v>
      </c>
      <c r="G55" s="46">
        <v>-171623</v>
      </c>
      <c r="H55" s="46">
        <v>0</v>
      </c>
      <c r="I55" s="46">
        <v>-1426063</v>
      </c>
      <c r="J55" s="46">
        <v>0</v>
      </c>
      <c r="K55" s="46">
        <v>-22777418</v>
      </c>
      <c r="L55" s="46">
        <v>0</v>
      </c>
      <c r="M55" s="46">
        <v>0</v>
      </c>
      <c r="N55" s="46">
        <v>0</v>
      </c>
      <c r="O55" s="46">
        <f t="shared" ref="O55:O63" si="14">SUM(D55:N55)</f>
        <v>-25166042</v>
      </c>
      <c r="P55" s="47">
        <f t="shared" si="10"/>
        <v>-410.26461909652596</v>
      </c>
      <c r="Q55" s="9"/>
    </row>
    <row r="56" spans="1:120">
      <c r="A56" s="12"/>
      <c r="B56" s="25">
        <v>361.4</v>
      </c>
      <c r="C56" s="20" t="s">
        <v>133</v>
      </c>
      <c r="D56" s="46">
        <v>-13367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-13367</v>
      </c>
      <c r="P56" s="47">
        <f t="shared" si="10"/>
        <v>-0.21791297826902073</v>
      </c>
      <c r="Q56" s="9"/>
    </row>
    <row r="57" spans="1:120">
      <c r="A57" s="12"/>
      <c r="B57" s="25">
        <v>364</v>
      </c>
      <c r="C57" s="20" t="s">
        <v>122</v>
      </c>
      <c r="D57" s="46">
        <v>36537</v>
      </c>
      <c r="E57" s="46">
        <v>0</v>
      </c>
      <c r="F57" s="46">
        <v>0</v>
      </c>
      <c r="G57" s="46">
        <v>28000</v>
      </c>
      <c r="H57" s="46">
        <v>0</v>
      </c>
      <c r="I57" s="46">
        <v>31013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95550</v>
      </c>
      <c r="P57" s="47">
        <f t="shared" si="10"/>
        <v>1.5576857240671003</v>
      </c>
      <c r="Q57" s="9"/>
    </row>
    <row r="58" spans="1:120">
      <c r="A58" s="12"/>
      <c r="B58" s="25">
        <v>366</v>
      </c>
      <c r="C58" s="20" t="s">
        <v>67</v>
      </c>
      <c r="D58" s="46">
        <v>16397</v>
      </c>
      <c r="E58" s="46">
        <v>199778</v>
      </c>
      <c r="F58" s="46">
        <v>0</v>
      </c>
      <c r="G58" s="46">
        <v>204674</v>
      </c>
      <c r="H58" s="46">
        <v>0</v>
      </c>
      <c r="I58" s="46">
        <v>150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420999</v>
      </c>
      <c r="P58" s="47">
        <f t="shared" si="10"/>
        <v>6.8632562234068564</v>
      </c>
      <c r="Q58" s="9"/>
    </row>
    <row r="59" spans="1:120">
      <c r="A59" s="12"/>
      <c r="B59" s="25">
        <v>368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4490506</v>
      </c>
      <c r="L59" s="46">
        <v>0</v>
      </c>
      <c r="M59" s="46">
        <v>0</v>
      </c>
      <c r="N59" s="46">
        <v>0</v>
      </c>
      <c r="O59" s="46">
        <f t="shared" si="14"/>
        <v>4490506</v>
      </c>
      <c r="P59" s="47">
        <f t="shared" si="10"/>
        <v>73.205621036500872</v>
      </c>
      <c r="Q59" s="9"/>
    </row>
    <row r="60" spans="1:120">
      <c r="A60" s="12"/>
      <c r="B60" s="25">
        <v>369.9</v>
      </c>
      <c r="C60" s="20" t="s">
        <v>70</v>
      </c>
      <c r="D60" s="46">
        <v>365519</v>
      </c>
      <c r="E60" s="46">
        <v>440339</v>
      </c>
      <c r="F60" s="46">
        <v>0</v>
      </c>
      <c r="G60" s="46">
        <v>136479</v>
      </c>
      <c r="H60" s="46">
        <v>0</v>
      </c>
      <c r="I60" s="46">
        <v>0</v>
      </c>
      <c r="J60" s="46">
        <v>0</v>
      </c>
      <c r="K60" s="46">
        <v>740</v>
      </c>
      <c r="L60" s="46">
        <v>0</v>
      </c>
      <c r="M60" s="46">
        <v>0</v>
      </c>
      <c r="N60" s="46">
        <v>0</v>
      </c>
      <c r="O60" s="46">
        <f t="shared" si="14"/>
        <v>943077</v>
      </c>
      <c r="P60" s="47">
        <f t="shared" si="10"/>
        <v>15.374333643077223</v>
      </c>
      <c r="Q60" s="9"/>
    </row>
    <row r="61" spans="1:120" ht="15.75">
      <c r="A61" s="29" t="s">
        <v>45</v>
      </c>
      <c r="B61" s="30"/>
      <c r="C61" s="31"/>
      <c r="D61" s="32">
        <f t="shared" ref="D61:N61" si="15">SUM(D62:D63)</f>
        <v>0</v>
      </c>
      <c r="E61" s="32">
        <f t="shared" si="15"/>
        <v>270888</v>
      </c>
      <c r="F61" s="32">
        <f t="shared" si="15"/>
        <v>0</v>
      </c>
      <c r="G61" s="32">
        <f t="shared" si="15"/>
        <v>29063354</v>
      </c>
      <c r="H61" s="32">
        <f t="shared" si="15"/>
        <v>0</v>
      </c>
      <c r="I61" s="32">
        <f t="shared" si="15"/>
        <v>3894194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33228436</v>
      </c>
      <c r="P61" s="45">
        <f t="shared" si="10"/>
        <v>541.70026572765357</v>
      </c>
      <c r="Q61" s="9"/>
    </row>
    <row r="62" spans="1:120">
      <c r="A62" s="12"/>
      <c r="B62" s="25">
        <v>381</v>
      </c>
      <c r="C62" s="20" t="s">
        <v>71</v>
      </c>
      <c r="D62" s="46">
        <v>0</v>
      </c>
      <c r="E62" s="46">
        <v>270888</v>
      </c>
      <c r="F62" s="46">
        <v>0</v>
      </c>
      <c r="G62" s="46">
        <v>29063354</v>
      </c>
      <c r="H62" s="46">
        <v>0</v>
      </c>
      <c r="I62" s="46">
        <v>2509341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31843583</v>
      </c>
      <c r="P62" s="47">
        <f t="shared" si="10"/>
        <v>519.12396276552386</v>
      </c>
      <c r="Q62" s="9"/>
    </row>
    <row r="63" spans="1:120" ht="15.75" thickBot="1">
      <c r="A63" s="12"/>
      <c r="B63" s="25">
        <v>389.8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1384853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1384853</v>
      </c>
      <c r="P63" s="47">
        <f t="shared" si="10"/>
        <v>22.576302962129734</v>
      </c>
      <c r="Q63" s="9"/>
    </row>
    <row r="64" spans="1:120" ht="16.5" thickBot="1">
      <c r="A64" s="14" t="s">
        <v>60</v>
      </c>
      <c r="B64" s="23"/>
      <c r="C64" s="22"/>
      <c r="D64" s="15">
        <f t="shared" ref="D64:N64" si="16">SUM(D5,D12,D21,D33,D47,D53,D61)</f>
        <v>60531706</v>
      </c>
      <c r="E64" s="15">
        <f t="shared" si="16"/>
        <v>12325309</v>
      </c>
      <c r="F64" s="15">
        <f t="shared" si="16"/>
        <v>2034288</v>
      </c>
      <c r="G64" s="15">
        <f t="shared" si="16"/>
        <v>34274351</v>
      </c>
      <c r="H64" s="15">
        <f t="shared" si="16"/>
        <v>0</v>
      </c>
      <c r="I64" s="15">
        <f t="shared" si="16"/>
        <v>41054352</v>
      </c>
      <c r="J64" s="15">
        <f t="shared" si="16"/>
        <v>0</v>
      </c>
      <c r="K64" s="15">
        <f t="shared" si="16"/>
        <v>-15432758</v>
      </c>
      <c r="L64" s="15">
        <f t="shared" si="16"/>
        <v>0</v>
      </c>
      <c r="M64" s="15">
        <f t="shared" si="16"/>
        <v>0</v>
      </c>
      <c r="N64" s="15">
        <f t="shared" si="16"/>
        <v>0</v>
      </c>
      <c r="O64" s="15">
        <f>SUM(D64:N64)</f>
        <v>134787248</v>
      </c>
      <c r="P64" s="38">
        <f t="shared" si="10"/>
        <v>2197.3435059747967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2"/>
      <c r="M66" s="118" t="s">
        <v>169</v>
      </c>
      <c r="N66" s="118"/>
      <c r="O66" s="118"/>
      <c r="P66" s="43">
        <v>61341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89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153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154</v>
      </c>
      <c r="N4" s="35" t="s">
        <v>10</v>
      </c>
      <c r="O4" s="35" t="s">
        <v>155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156</v>
      </c>
      <c r="B5" s="26"/>
      <c r="C5" s="26"/>
      <c r="D5" s="27">
        <f t="shared" ref="D5:N5" si="0">SUM(D6:D13)</f>
        <v>33479748</v>
      </c>
      <c r="E5" s="27">
        <f t="shared" si="0"/>
        <v>0</v>
      </c>
      <c r="F5" s="27">
        <f t="shared" si="0"/>
        <v>2169350</v>
      </c>
      <c r="G5" s="27">
        <f t="shared" si="0"/>
        <v>4238841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1506192</v>
      </c>
      <c r="O5" s="28">
        <f>SUM(D5:N5)</f>
        <v>41394131</v>
      </c>
      <c r="P5" s="33">
        <f t="shared" ref="P5:P36" si="1">(O5/P$70)</f>
        <v>677.2489160844882</v>
      </c>
      <c r="Q5" s="6"/>
    </row>
    <row r="6" spans="1:134">
      <c r="A6" s="12"/>
      <c r="B6" s="25">
        <v>311</v>
      </c>
      <c r="C6" s="20" t="s">
        <v>3</v>
      </c>
      <c r="D6" s="46">
        <v>24029840</v>
      </c>
      <c r="E6" s="46">
        <v>0</v>
      </c>
      <c r="F6" s="46">
        <v>2169350</v>
      </c>
      <c r="G6" s="46">
        <v>4238841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1506192</v>
      </c>
      <c r="O6" s="46">
        <f>SUM(D6:N6)</f>
        <v>31944223</v>
      </c>
      <c r="P6" s="47">
        <f t="shared" si="1"/>
        <v>522.63907658578887</v>
      </c>
      <c r="Q6" s="9"/>
    </row>
    <row r="7" spans="1:134">
      <c r="A7" s="12"/>
      <c r="B7" s="25">
        <v>312.41000000000003</v>
      </c>
      <c r="C7" s="20" t="s">
        <v>157</v>
      </c>
      <c r="D7" s="46">
        <v>891788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891788</v>
      </c>
      <c r="P7" s="47">
        <f t="shared" si="1"/>
        <v>14.590533531846665</v>
      </c>
      <c r="Q7" s="9"/>
    </row>
    <row r="8" spans="1:134">
      <c r="A8" s="12"/>
      <c r="B8" s="25">
        <v>312.43</v>
      </c>
      <c r="C8" s="20" t="s">
        <v>158</v>
      </c>
      <c r="D8" s="46">
        <v>406090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406090</v>
      </c>
      <c r="P8" s="47">
        <f t="shared" si="1"/>
        <v>6.6440339654128699</v>
      </c>
      <c r="Q8" s="9"/>
    </row>
    <row r="9" spans="1:134">
      <c r="A9" s="12"/>
      <c r="B9" s="25">
        <v>314.10000000000002</v>
      </c>
      <c r="C9" s="20" t="s">
        <v>13</v>
      </c>
      <c r="D9" s="46">
        <v>3776787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3776787</v>
      </c>
      <c r="P9" s="47">
        <f t="shared" si="1"/>
        <v>61.791970026668409</v>
      </c>
      <c r="Q9" s="9"/>
    </row>
    <row r="10" spans="1:134">
      <c r="A10" s="12"/>
      <c r="B10" s="25">
        <v>314.3</v>
      </c>
      <c r="C10" s="20" t="s">
        <v>14</v>
      </c>
      <c r="D10" s="46">
        <v>1177014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1177014</v>
      </c>
      <c r="P10" s="47">
        <f t="shared" si="1"/>
        <v>19.257112939906087</v>
      </c>
      <c r="Q10" s="9"/>
    </row>
    <row r="11" spans="1:134">
      <c r="A11" s="12"/>
      <c r="B11" s="25">
        <v>314.8</v>
      </c>
      <c r="C11" s="20" t="s">
        <v>15</v>
      </c>
      <c r="D11" s="46">
        <v>233599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233599</v>
      </c>
      <c r="P11" s="47">
        <f t="shared" si="1"/>
        <v>3.8219106362788566</v>
      </c>
      <c r="Q11" s="9"/>
    </row>
    <row r="12" spans="1:134">
      <c r="A12" s="12"/>
      <c r="B12" s="25">
        <v>315.10000000000002</v>
      </c>
      <c r="C12" s="20" t="s">
        <v>159</v>
      </c>
      <c r="D12" s="46">
        <v>2509229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2509229</v>
      </c>
      <c r="P12" s="47">
        <f t="shared" si="1"/>
        <v>41.053467711588489</v>
      </c>
      <c r="Q12" s="9"/>
    </row>
    <row r="13" spans="1:134">
      <c r="A13" s="12"/>
      <c r="B13" s="25">
        <v>316</v>
      </c>
      <c r="C13" s="20" t="s">
        <v>113</v>
      </c>
      <c r="D13" s="46">
        <v>455401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455401</v>
      </c>
      <c r="P13" s="47">
        <f t="shared" si="1"/>
        <v>7.4508106869979223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SUM(D15:D23)</f>
        <v>4950844</v>
      </c>
      <c r="E14" s="32">
        <f t="shared" si="3"/>
        <v>428111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5714136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11093091</v>
      </c>
      <c r="P14" s="45">
        <f t="shared" si="1"/>
        <v>181.49393825362804</v>
      </c>
      <c r="Q14" s="10"/>
    </row>
    <row r="15" spans="1:134">
      <c r="A15" s="12"/>
      <c r="B15" s="25">
        <v>322</v>
      </c>
      <c r="C15" s="20" t="s">
        <v>160</v>
      </c>
      <c r="D15" s="46">
        <v>117733</v>
      </c>
      <c r="E15" s="46">
        <v>0</v>
      </c>
      <c r="F15" s="46">
        <v>0</v>
      </c>
      <c r="G15" s="46">
        <v>0</v>
      </c>
      <c r="H15" s="46">
        <v>0</v>
      </c>
      <c r="I15" s="46">
        <v>5714136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5831869</v>
      </c>
      <c r="P15" s="47">
        <f t="shared" si="1"/>
        <v>95.415143731287117</v>
      </c>
      <c r="Q15" s="9"/>
    </row>
    <row r="16" spans="1:134">
      <c r="A16" s="12"/>
      <c r="B16" s="25">
        <v>323.10000000000002</v>
      </c>
      <c r="C16" s="20" t="s">
        <v>19</v>
      </c>
      <c r="D16" s="46">
        <v>4591956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4591956</v>
      </c>
      <c r="P16" s="47">
        <f t="shared" si="1"/>
        <v>75.128940953191204</v>
      </c>
      <c r="Q16" s="9"/>
    </row>
    <row r="17" spans="1:17">
      <c r="A17" s="12"/>
      <c r="B17" s="25">
        <v>323.7</v>
      </c>
      <c r="C17" s="20" t="s">
        <v>20</v>
      </c>
      <c r="D17" s="46">
        <v>241155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241155</v>
      </c>
      <c r="P17" s="47">
        <f t="shared" si="1"/>
        <v>3.9455342680911634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4904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4904</v>
      </c>
      <c r="P18" s="47">
        <f t="shared" si="1"/>
        <v>8.0234289360448949E-2</v>
      </c>
      <c r="Q18" s="9"/>
    </row>
    <row r="19" spans="1:17">
      <c r="A19" s="12"/>
      <c r="B19" s="25">
        <v>324.12</v>
      </c>
      <c r="C19" s="20" t="s">
        <v>129</v>
      </c>
      <c r="D19" s="46">
        <v>0</v>
      </c>
      <c r="E19" s="46">
        <v>3953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3953</v>
      </c>
      <c r="P19" s="47">
        <f t="shared" si="1"/>
        <v>6.4674988956332516E-2</v>
      </c>
      <c r="Q19" s="9"/>
    </row>
    <row r="20" spans="1:17">
      <c r="A20" s="12"/>
      <c r="B20" s="25">
        <v>324.31</v>
      </c>
      <c r="C20" s="20" t="s">
        <v>22</v>
      </c>
      <c r="D20" s="46">
        <v>0</v>
      </c>
      <c r="E20" s="46">
        <v>64086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64086</v>
      </c>
      <c r="P20" s="47">
        <f t="shared" si="1"/>
        <v>1.048510331964464</v>
      </c>
      <c r="Q20" s="9"/>
    </row>
    <row r="21" spans="1:17">
      <c r="A21" s="12"/>
      <c r="B21" s="25">
        <v>324.32</v>
      </c>
      <c r="C21" s="20" t="s">
        <v>130</v>
      </c>
      <c r="D21" s="46">
        <v>0</v>
      </c>
      <c r="E21" s="46">
        <v>12005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12005</v>
      </c>
      <c r="P21" s="47">
        <f t="shared" si="1"/>
        <v>0.19641367124228989</v>
      </c>
      <c r="Q21" s="9"/>
    </row>
    <row r="22" spans="1:17">
      <c r="A22" s="12"/>
      <c r="B22" s="25">
        <v>324.61</v>
      </c>
      <c r="C22" s="20" t="s">
        <v>23</v>
      </c>
      <c r="D22" s="46">
        <v>0</v>
      </c>
      <c r="E22" s="46">
        <v>104222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104222</v>
      </c>
      <c r="P22" s="47">
        <f t="shared" si="1"/>
        <v>1.7051749807758381</v>
      </c>
      <c r="Q22" s="9"/>
    </row>
    <row r="23" spans="1:17">
      <c r="A23" s="12"/>
      <c r="B23" s="25">
        <v>329.5</v>
      </c>
      <c r="C23" s="20" t="s">
        <v>161</v>
      </c>
      <c r="D23" s="46">
        <v>0</v>
      </c>
      <c r="E23" s="46">
        <v>238941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238941</v>
      </c>
      <c r="P23" s="47">
        <f t="shared" si="1"/>
        <v>3.9093110387591827</v>
      </c>
      <c r="Q23" s="9"/>
    </row>
    <row r="24" spans="1:17" ht="15.75">
      <c r="A24" s="29" t="s">
        <v>162</v>
      </c>
      <c r="B24" s="30"/>
      <c r="C24" s="31"/>
      <c r="D24" s="32">
        <f t="shared" ref="D24:N24" si="5">SUM(D25:D35)</f>
        <v>8630454</v>
      </c>
      <c r="E24" s="32">
        <f t="shared" si="5"/>
        <v>4896568</v>
      </c>
      <c r="F24" s="32">
        <f t="shared" si="5"/>
        <v>0</v>
      </c>
      <c r="G24" s="32">
        <f t="shared" si="5"/>
        <v>209348</v>
      </c>
      <c r="H24" s="32">
        <f t="shared" si="5"/>
        <v>0</v>
      </c>
      <c r="I24" s="32">
        <f t="shared" si="5"/>
        <v>33832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13770202</v>
      </c>
      <c r="P24" s="45">
        <f t="shared" si="1"/>
        <v>225.29412149670327</v>
      </c>
      <c r="Q24" s="10"/>
    </row>
    <row r="25" spans="1:17">
      <c r="A25" s="12"/>
      <c r="B25" s="25">
        <v>331.1</v>
      </c>
      <c r="C25" s="20" t="s">
        <v>84</v>
      </c>
      <c r="D25" s="46">
        <v>0</v>
      </c>
      <c r="E25" s="46">
        <v>0</v>
      </c>
      <c r="F25" s="46">
        <v>0</v>
      </c>
      <c r="G25" s="46">
        <v>204325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204325</v>
      </c>
      <c r="P25" s="47">
        <f t="shared" si="1"/>
        <v>3.3429590484448881</v>
      </c>
      <c r="Q25" s="9"/>
    </row>
    <row r="26" spans="1:17">
      <c r="A26" s="12"/>
      <c r="B26" s="25">
        <v>331.2</v>
      </c>
      <c r="C26" s="20" t="s">
        <v>25</v>
      </c>
      <c r="D26" s="46">
        <v>60910</v>
      </c>
      <c r="E26" s="46">
        <v>8604</v>
      </c>
      <c r="F26" s="46">
        <v>0</v>
      </c>
      <c r="G26" s="46">
        <v>5023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74537</v>
      </c>
      <c r="P26" s="47">
        <f t="shared" si="1"/>
        <v>1.2194990265211629</v>
      </c>
      <c r="Q26" s="9"/>
    </row>
    <row r="27" spans="1:17">
      <c r="A27" s="12"/>
      <c r="B27" s="25">
        <v>331.31</v>
      </c>
      <c r="C27" s="20" t="s">
        <v>92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33832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2" si="6">SUM(D27:N27)</f>
        <v>33832</v>
      </c>
      <c r="P27" s="47">
        <f t="shared" si="1"/>
        <v>0.55352497504949194</v>
      </c>
      <c r="Q27" s="9"/>
    </row>
    <row r="28" spans="1:17">
      <c r="A28" s="12"/>
      <c r="B28" s="25">
        <v>331.5</v>
      </c>
      <c r="C28" s="20" t="s">
        <v>27</v>
      </c>
      <c r="D28" s="46">
        <v>3523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3523</v>
      </c>
      <c r="P28" s="47">
        <f t="shared" si="1"/>
        <v>5.7639763747320889E-2</v>
      </c>
      <c r="Q28" s="9"/>
    </row>
    <row r="29" spans="1:17">
      <c r="A29" s="12"/>
      <c r="B29" s="25">
        <v>335.125</v>
      </c>
      <c r="C29" s="20" t="s">
        <v>163</v>
      </c>
      <c r="D29" s="46">
        <v>2133411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2133411</v>
      </c>
      <c r="P29" s="47">
        <f t="shared" si="1"/>
        <v>34.904713600890041</v>
      </c>
      <c r="Q29" s="9"/>
    </row>
    <row r="30" spans="1:17">
      <c r="A30" s="12"/>
      <c r="B30" s="25">
        <v>335.14</v>
      </c>
      <c r="C30" s="20" t="s">
        <v>115</v>
      </c>
      <c r="D30" s="46">
        <v>1411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1411</v>
      </c>
      <c r="P30" s="47">
        <f t="shared" si="1"/>
        <v>2.3085355278873055E-2</v>
      </c>
      <c r="Q30" s="9"/>
    </row>
    <row r="31" spans="1:17">
      <c r="A31" s="12"/>
      <c r="B31" s="25">
        <v>335.15</v>
      </c>
      <c r="C31" s="20" t="s">
        <v>116</v>
      </c>
      <c r="D31" s="46">
        <v>60175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60175</v>
      </c>
      <c r="P31" s="47">
        <f t="shared" si="1"/>
        <v>0.98452250454017443</v>
      </c>
      <c r="Q31" s="9"/>
    </row>
    <row r="32" spans="1:17">
      <c r="A32" s="12"/>
      <c r="B32" s="25">
        <v>335.18</v>
      </c>
      <c r="C32" s="20" t="s">
        <v>164</v>
      </c>
      <c r="D32" s="46">
        <v>5370479</v>
      </c>
      <c r="E32" s="46">
        <v>4887964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10258443</v>
      </c>
      <c r="P32" s="47">
        <f t="shared" si="1"/>
        <v>167.83827162513703</v>
      </c>
      <c r="Q32" s="9"/>
    </row>
    <row r="33" spans="1:17">
      <c r="A33" s="12"/>
      <c r="B33" s="25">
        <v>335.45</v>
      </c>
      <c r="C33" s="20" t="s">
        <v>165</v>
      </c>
      <c r="D33" s="46">
        <v>29137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29137</v>
      </c>
      <c r="P33" s="47">
        <f t="shared" si="1"/>
        <v>0.47671013236039989</v>
      </c>
      <c r="Q33" s="9"/>
    </row>
    <row r="34" spans="1:17">
      <c r="A34" s="12"/>
      <c r="B34" s="25">
        <v>335.9</v>
      </c>
      <c r="C34" s="20" t="s">
        <v>37</v>
      </c>
      <c r="D34" s="46">
        <v>787636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787636</v>
      </c>
      <c r="P34" s="47">
        <f t="shared" si="1"/>
        <v>12.886503820290898</v>
      </c>
      <c r="Q34" s="9"/>
    </row>
    <row r="35" spans="1:17">
      <c r="A35" s="12"/>
      <c r="B35" s="25">
        <v>338</v>
      </c>
      <c r="C35" s="20" t="s">
        <v>38</v>
      </c>
      <c r="D35" s="46">
        <v>183772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183772</v>
      </c>
      <c r="P35" s="47">
        <f t="shared" si="1"/>
        <v>3.0066916444429901</v>
      </c>
      <c r="Q35" s="9"/>
    </row>
    <row r="36" spans="1:17" ht="15.75">
      <c r="A36" s="29" t="s">
        <v>43</v>
      </c>
      <c r="B36" s="30"/>
      <c r="C36" s="31"/>
      <c r="D36" s="32">
        <f t="shared" ref="D36:N36" si="7">SUM(D37:D48)</f>
        <v>8835385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31969224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86632</v>
      </c>
      <c r="O36" s="32">
        <f>SUM(D36:N36)</f>
        <v>40891241</v>
      </c>
      <c r="P36" s="45">
        <f t="shared" si="1"/>
        <v>669.02113839760477</v>
      </c>
      <c r="Q36" s="10"/>
    </row>
    <row r="37" spans="1:17">
      <c r="A37" s="12"/>
      <c r="B37" s="25">
        <v>341.3</v>
      </c>
      <c r="C37" s="20" t="s">
        <v>119</v>
      </c>
      <c r="D37" s="46">
        <v>14100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8" si="8">SUM(D37:N37)</f>
        <v>14100</v>
      </c>
      <c r="P37" s="47">
        <f t="shared" ref="P37:P68" si="9">(O37/P$70)</f>
        <v>0.23068994290014888</v>
      </c>
      <c r="Q37" s="9"/>
    </row>
    <row r="38" spans="1:17">
      <c r="A38" s="12"/>
      <c r="B38" s="25">
        <v>341.9</v>
      </c>
      <c r="C38" s="20" t="s">
        <v>120</v>
      </c>
      <c r="D38" s="46">
        <v>190002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86632</v>
      </c>
      <c r="O38" s="46">
        <f t="shared" si="8"/>
        <v>276634</v>
      </c>
      <c r="P38" s="47">
        <f t="shared" si="9"/>
        <v>4.5260057917900554</v>
      </c>
      <c r="Q38" s="9"/>
    </row>
    <row r="39" spans="1:17">
      <c r="A39" s="12"/>
      <c r="B39" s="25">
        <v>342.1</v>
      </c>
      <c r="C39" s="20" t="s">
        <v>48</v>
      </c>
      <c r="D39" s="46">
        <v>139929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139929</v>
      </c>
      <c r="P39" s="47">
        <f t="shared" si="9"/>
        <v>2.2893768099343923</v>
      </c>
      <c r="Q39" s="9"/>
    </row>
    <row r="40" spans="1:17">
      <c r="A40" s="12"/>
      <c r="B40" s="25">
        <v>343.3</v>
      </c>
      <c r="C40" s="20" t="s">
        <v>50</v>
      </c>
      <c r="D40" s="46">
        <v>1127656</v>
      </c>
      <c r="E40" s="46">
        <v>0</v>
      </c>
      <c r="F40" s="46">
        <v>0</v>
      </c>
      <c r="G40" s="46">
        <v>0</v>
      </c>
      <c r="H40" s="46">
        <v>0</v>
      </c>
      <c r="I40" s="46">
        <v>27709799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28837455</v>
      </c>
      <c r="P40" s="47">
        <f t="shared" si="9"/>
        <v>471.80927995288033</v>
      </c>
      <c r="Q40" s="9"/>
    </row>
    <row r="41" spans="1:17">
      <c r="A41" s="12"/>
      <c r="B41" s="25">
        <v>343.4</v>
      </c>
      <c r="C41" s="20" t="s">
        <v>51</v>
      </c>
      <c r="D41" s="46">
        <v>3814055</v>
      </c>
      <c r="E41" s="46">
        <v>0</v>
      </c>
      <c r="F41" s="46">
        <v>0</v>
      </c>
      <c r="G41" s="46">
        <v>0</v>
      </c>
      <c r="H41" s="46">
        <v>0</v>
      </c>
      <c r="I41" s="46">
        <v>51252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3865307</v>
      </c>
      <c r="P41" s="47">
        <f t="shared" si="9"/>
        <v>63.240244760393317</v>
      </c>
      <c r="Q41" s="9"/>
    </row>
    <row r="42" spans="1:17">
      <c r="A42" s="12"/>
      <c r="B42" s="25">
        <v>343.9</v>
      </c>
      <c r="C42" s="20" t="s">
        <v>52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3513132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3513132</v>
      </c>
      <c r="P42" s="47">
        <f t="shared" si="9"/>
        <v>57.478313509268503</v>
      </c>
      <c r="Q42" s="9"/>
    </row>
    <row r="43" spans="1:17">
      <c r="A43" s="12"/>
      <c r="B43" s="25">
        <v>344.9</v>
      </c>
      <c r="C43" s="20" t="s">
        <v>121</v>
      </c>
      <c r="D43" s="46">
        <v>180056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180056</v>
      </c>
      <c r="P43" s="47">
        <f t="shared" si="9"/>
        <v>2.9458942098460432</v>
      </c>
      <c r="Q43" s="9"/>
    </row>
    <row r="44" spans="1:17">
      <c r="A44" s="12"/>
      <c r="B44" s="25">
        <v>347.2</v>
      </c>
      <c r="C44" s="20" t="s">
        <v>55</v>
      </c>
      <c r="D44" s="46">
        <v>336199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336199</v>
      </c>
      <c r="P44" s="47">
        <f t="shared" si="9"/>
        <v>5.5005480931267483</v>
      </c>
      <c r="Q44" s="9"/>
    </row>
    <row r="45" spans="1:17">
      <c r="A45" s="12"/>
      <c r="B45" s="25">
        <v>347.4</v>
      </c>
      <c r="C45" s="20" t="s">
        <v>57</v>
      </c>
      <c r="D45" s="46">
        <v>225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225</v>
      </c>
      <c r="P45" s="47">
        <f t="shared" si="9"/>
        <v>3.6812224930874824E-3</v>
      </c>
      <c r="Q45" s="9"/>
    </row>
    <row r="46" spans="1:17">
      <c r="A46" s="12"/>
      <c r="B46" s="25">
        <v>347.5</v>
      </c>
      <c r="C46" s="20" t="s">
        <v>58</v>
      </c>
      <c r="D46" s="46">
        <v>57827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57827</v>
      </c>
      <c r="P46" s="47">
        <f t="shared" si="9"/>
        <v>0.94610690270119924</v>
      </c>
      <c r="Q46" s="9"/>
    </row>
    <row r="47" spans="1:17">
      <c r="A47" s="12"/>
      <c r="B47" s="25">
        <v>347.9</v>
      </c>
      <c r="C47" s="20" t="s">
        <v>59</v>
      </c>
      <c r="D47" s="46">
        <v>29198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29198</v>
      </c>
      <c r="P47" s="47">
        <f t="shared" si="9"/>
        <v>0.47770815268074801</v>
      </c>
      <c r="Q47" s="9"/>
    </row>
    <row r="48" spans="1:17">
      <c r="A48" s="12"/>
      <c r="B48" s="25">
        <v>349</v>
      </c>
      <c r="C48" s="20" t="s">
        <v>166</v>
      </c>
      <c r="D48" s="46">
        <v>2946138</v>
      </c>
      <c r="E48" s="46">
        <v>0</v>
      </c>
      <c r="F48" s="46">
        <v>0</v>
      </c>
      <c r="G48" s="46">
        <v>0</v>
      </c>
      <c r="H48" s="46">
        <v>0</v>
      </c>
      <c r="I48" s="46">
        <v>695041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3641179</v>
      </c>
      <c r="P48" s="47">
        <f t="shared" si="9"/>
        <v>59.573289049590159</v>
      </c>
      <c r="Q48" s="9"/>
    </row>
    <row r="49" spans="1:17" ht="15.75">
      <c r="A49" s="29" t="s">
        <v>44</v>
      </c>
      <c r="B49" s="30"/>
      <c r="C49" s="31"/>
      <c r="D49" s="32">
        <f t="shared" ref="D49:N49" si="10">SUM(D50:D54)</f>
        <v>452487</v>
      </c>
      <c r="E49" s="32">
        <f t="shared" si="10"/>
        <v>25290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56" si="11">SUM(D49:N49)</f>
        <v>477777</v>
      </c>
      <c r="P49" s="45">
        <f t="shared" si="9"/>
        <v>7.8169041736882576</v>
      </c>
      <c r="Q49" s="10"/>
    </row>
    <row r="50" spans="1:17">
      <c r="A50" s="13"/>
      <c r="B50" s="39">
        <v>351.1</v>
      </c>
      <c r="C50" s="21" t="s">
        <v>62</v>
      </c>
      <c r="D50" s="46">
        <v>116940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116940</v>
      </c>
      <c r="P50" s="47">
        <f t="shared" si="9"/>
        <v>1.9132540370740008</v>
      </c>
      <c r="Q50" s="9"/>
    </row>
    <row r="51" spans="1:17">
      <c r="A51" s="13"/>
      <c r="B51" s="39">
        <v>351.5</v>
      </c>
      <c r="C51" s="21" t="s">
        <v>136</v>
      </c>
      <c r="D51" s="46">
        <v>50374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50374</v>
      </c>
      <c r="P51" s="47">
        <f t="shared" si="9"/>
        <v>0.8241684527412837</v>
      </c>
      <c r="Q51" s="9"/>
    </row>
    <row r="52" spans="1:17">
      <c r="A52" s="13"/>
      <c r="B52" s="39">
        <v>354</v>
      </c>
      <c r="C52" s="21" t="s">
        <v>63</v>
      </c>
      <c r="D52" s="46">
        <v>251752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251752</v>
      </c>
      <c r="P52" s="47">
        <f t="shared" si="9"/>
        <v>4.1189116670211545</v>
      </c>
      <c r="Q52" s="9"/>
    </row>
    <row r="53" spans="1:17">
      <c r="A53" s="13"/>
      <c r="B53" s="39">
        <v>356</v>
      </c>
      <c r="C53" s="21" t="s">
        <v>148</v>
      </c>
      <c r="D53" s="46">
        <v>400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400</v>
      </c>
      <c r="P53" s="47">
        <f t="shared" si="9"/>
        <v>6.5443955432666354E-3</v>
      </c>
      <c r="Q53" s="9"/>
    </row>
    <row r="54" spans="1:17">
      <c r="A54" s="13"/>
      <c r="B54" s="39">
        <v>359</v>
      </c>
      <c r="C54" s="21" t="s">
        <v>64</v>
      </c>
      <c r="D54" s="46">
        <v>33021</v>
      </c>
      <c r="E54" s="46">
        <v>25290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1"/>
        <v>58311</v>
      </c>
      <c r="P54" s="47">
        <f t="shared" si="9"/>
        <v>0.95402562130855184</v>
      </c>
      <c r="Q54" s="9"/>
    </row>
    <row r="55" spans="1:17" ht="15.75">
      <c r="A55" s="29" t="s">
        <v>4</v>
      </c>
      <c r="B55" s="30"/>
      <c r="C55" s="31"/>
      <c r="D55" s="32">
        <f t="shared" ref="D55:N55" si="12">SUM(D56:D62)</f>
        <v>609971</v>
      </c>
      <c r="E55" s="32">
        <f t="shared" si="12"/>
        <v>1583</v>
      </c>
      <c r="F55" s="32">
        <f t="shared" si="12"/>
        <v>0</v>
      </c>
      <c r="G55" s="32">
        <f t="shared" si="12"/>
        <v>1566310</v>
      </c>
      <c r="H55" s="32">
        <f t="shared" si="12"/>
        <v>0</v>
      </c>
      <c r="I55" s="32">
        <f t="shared" si="12"/>
        <v>340095</v>
      </c>
      <c r="J55" s="32">
        <f t="shared" si="12"/>
        <v>0</v>
      </c>
      <c r="K55" s="32">
        <f t="shared" si="12"/>
        <v>22857628</v>
      </c>
      <c r="L55" s="32">
        <f t="shared" si="12"/>
        <v>0</v>
      </c>
      <c r="M55" s="32">
        <f t="shared" si="12"/>
        <v>0</v>
      </c>
      <c r="N55" s="32">
        <f t="shared" si="12"/>
        <v>11379</v>
      </c>
      <c r="O55" s="32">
        <f t="shared" si="11"/>
        <v>25386966</v>
      </c>
      <c r="P55" s="45">
        <f t="shared" si="9"/>
        <v>415.355867868654</v>
      </c>
      <c r="Q55" s="10"/>
    </row>
    <row r="56" spans="1:17">
      <c r="A56" s="12"/>
      <c r="B56" s="25">
        <v>361.1</v>
      </c>
      <c r="C56" s="20" t="s">
        <v>65</v>
      </c>
      <c r="D56" s="46">
        <v>348425</v>
      </c>
      <c r="E56" s="46">
        <v>1583</v>
      </c>
      <c r="F56" s="46">
        <v>0</v>
      </c>
      <c r="G56" s="46">
        <v>58100</v>
      </c>
      <c r="H56" s="46">
        <v>0</v>
      </c>
      <c r="I56" s="46">
        <v>470229</v>
      </c>
      <c r="J56" s="46">
        <v>0</v>
      </c>
      <c r="K56" s="46">
        <v>2360028</v>
      </c>
      <c r="L56" s="46">
        <v>0</v>
      </c>
      <c r="M56" s="46">
        <v>0</v>
      </c>
      <c r="N56" s="46">
        <v>1011</v>
      </c>
      <c r="O56" s="46">
        <f t="shared" si="11"/>
        <v>3239376</v>
      </c>
      <c r="P56" s="47">
        <f t="shared" si="9"/>
        <v>52.999394643412245</v>
      </c>
      <c r="Q56" s="9"/>
    </row>
    <row r="57" spans="1:17">
      <c r="A57" s="12"/>
      <c r="B57" s="25">
        <v>361.3</v>
      </c>
      <c r="C57" s="20" t="s">
        <v>66</v>
      </c>
      <c r="D57" s="46">
        <v>87774</v>
      </c>
      <c r="E57" s="46">
        <v>0</v>
      </c>
      <c r="F57" s="46">
        <v>0</v>
      </c>
      <c r="G57" s="46">
        <v>-6345</v>
      </c>
      <c r="H57" s="46">
        <v>0</v>
      </c>
      <c r="I57" s="46">
        <v>-78489</v>
      </c>
      <c r="J57" s="46">
        <v>0</v>
      </c>
      <c r="K57" s="46">
        <v>15992434</v>
      </c>
      <c r="L57" s="46">
        <v>0</v>
      </c>
      <c r="M57" s="46">
        <v>0</v>
      </c>
      <c r="N57" s="46">
        <v>0</v>
      </c>
      <c r="O57" s="46">
        <f t="shared" ref="O57:O62" si="13">SUM(D57:N57)</f>
        <v>15995374</v>
      </c>
      <c r="P57" s="47">
        <f t="shared" si="9"/>
        <v>261.70013579620752</v>
      </c>
      <c r="Q57" s="9"/>
    </row>
    <row r="58" spans="1:17">
      <c r="A58" s="12"/>
      <c r="B58" s="25">
        <v>361.4</v>
      </c>
      <c r="C58" s="20" t="s">
        <v>133</v>
      </c>
      <c r="D58" s="46">
        <v>-223582</v>
      </c>
      <c r="E58" s="46">
        <v>0</v>
      </c>
      <c r="F58" s="46">
        <v>0</v>
      </c>
      <c r="G58" s="46">
        <v>0</v>
      </c>
      <c r="H58" s="46">
        <v>0</v>
      </c>
      <c r="I58" s="46">
        <v>-61824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-285406</v>
      </c>
      <c r="P58" s="47">
        <f t="shared" si="9"/>
        <v>-4.6695243860538929</v>
      </c>
      <c r="Q58" s="9"/>
    </row>
    <row r="59" spans="1:17">
      <c r="A59" s="12"/>
      <c r="B59" s="25">
        <v>364</v>
      </c>
      <c r="C59" s="20" t="s">
        <v>122</v>
      </c>
      <c r="D59" s="46">
        <v>73497</v>
      </c>
      <c r="E59" s="46">
        <v>0</v>
      </c>
      <c r="F59" s="46">
        <v>0</v>
      </c>
      <c r="G59" s="46">
        <v>0</v>
      </c>
      <c r="H59" s="46">
        <v>0</v>
      </c>
      <c r="I59" s="46">
        <v>10000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83497</v>
      </c>
      <c r="P59" s="47">
        <f t="shared" si="9"/>
        <v>1.3660934866903356</v>
      </c>
      <c r="Q59" s="9"/>
    </row>
    <row r="60" spans="1:17">
      <c r="A60" s="12"/>
      <c r="B60" s="25">
        <v>366</v>
      </c>
      <c r="C60" s="20" t="s">
        <v>67</v>
      </c>
      <c r="D60" s="46">
        <v>750</v>
      </c>
      <c r="E60" s="46">
        <v>0</v>
      </c>
      <c r="F60" s="46">
        <v>0</v>
      </c>
      <c r="G60" s="46">
        <v>1344186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1344936</v>
      </c>
      <c r="P60" s="47">
        <f t="shared" si="9"/>
        <v>22.004482910947139</v>
      </c>
      <c r="Q60" s="9"/>
    </row>
    <row r="61" spans="1:17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4499815</v>
      </c>
      <c r="L61" s="46">
        <v>0</v>
      </c>
      <c r="M61" s="46">
        <v>0</v>
      </c>
      <c r="N61" s="46">
        <v>0</v>
      </c>
      <c r="O61" s="46">
        <f t="shared" si="13"/>
        <v>4499815</v>
      </c>
      <c r="P61" s="47">
        <f t="shared" si="9"/>
        <v>73.621423078810878</v>
      </c>
      <c r="Q61" s="9"/>
    </row>
    <row r="62" spans="1:17">
      <c r="A62" s="12"/>
      <c r="B62" s="25">
        <v>369.9</v>
      </c>
      <c r="C62" s="20" t="s">
        <v>70</v>
      </c>
      <c r="D62" s="46">
        <v>323107</v>
      </c>
      <c r="E62" s="46">
        <v>0</v>
      </c>
      <c r="F62" s="46">
        <v>0</v>
      </c>
      <c r="G62" s="46">
        <v>170369</v>
      </c>
      <c r="H62" s="46">
        <v>0</v>
      </c>
      <c r="I62" s="46">
        <v>179</v>
      </c>
      <c r="J62" s="46">
        <v>0</v>
      </c>
      <c r="K62" s="46">
        <v>5351</v>
      </c>
      <c r="L62" s="46">
        <v>0</v>
      </c>
      <c r="M62" s="46">
        <v>0</v>
      </c>
      <c r="N62" s="46">
        <v>10368</v>
      </c>
      <c r="O62" s="46">
        <f t="shared" si="13"/>
        <v>509374</v>
      </c>
      <c r="P62" s="47">
        <f t="shared" si="9"/>
        <v>8.3338623386397472</v>
      </c>
      <c r="Q62" s="9"/>
    </row>
    <row r="63" spans="1:17" ht="15.75">
      <c r="A63" s="29" t="s">
        <v>45</v>
      </c>
      <c r="B63" s="30"/>
      <c r="C63" s="31"/>
      <c r="D63" s="32">
        <f t="shared" ref="D63:N63" si="14">SUM(D64:D67)</f>
        <v>3380000</v>
      </c>
      <c r="E63" s="32">
        <f t="shared" si="14"/>
        <v>0</v>
      </c>
      <c r="F63" s="32">
        <f t="shared" si="14"/>
        <v>4529066</v>
      </c>
      <c r="G63" s="32">
        <f t="shared" si="14"/>
        <v>1744641</v>
      </c>
      <c r="H63" s="32">
        <f t="shared" si="14"/>
        <v>0</v>
      </c>
      <c r="I63" s="32">
        <f t="shared" si="14"/>
        <v>2912314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 t="shared" si="14"/>
        <v>776947</v>
      </c>
      <c r="O63" s="32">
        <f t="shared" ref="O63:O68" si="15">SUM(D63:N63)</f>
        <v>13342968</v>
      </c>
      <c r="P63" s="45">
        <f t="shared" si="9"/>
        <v>218.30415078287331</v>
      </c>
      <c r="Q63" s="9"/>
    </row>
    <row r="64" spans="1:17">
      <c r="A64" s="12"/>
      <c r="B64" s="25">
        <v>381</v>
      </c>
      <c r="C64" s="20" t="s">
        <v>71</v>
      </c>
      <c r="D64" s="46">
        <v>0</v>
      </c>
      <c r="E64" s="46">
        <v>0</v>
      </c>
      <c r="F64" s="46">
        <v>23208</v>
      </c>
      <c r="G64" s="46">
        <v>1744641</v>
      </c>
      <c r="H64" s="46">
        <v>0</v>
      </c>
      <c r="I64" s="46">
        <v>119500</v>
      </c>
      <c r="J64" s="46">
        <v>0</v>
      </c>
      <c r="K64" s="46">
        <v>0</v>
      </c>
      <c r="L64" s="46">
        <v>0</v>
      </c>
      <c r="M64" s="46">
        <v>0</v>
      </c>
      <c r="N64" s="46">
        <v>776947</v>
      </c>
      <c r="O64" s="46">
        <f t="shared" si="15"/>
        <v>2664296</v>
      </c>
      <c r="P64" s="47">
        <f t="shared" si="9"/>
        <v>43.590517170857808</v>
      </c>
      <c r="Q64" s="9"/>
    </row>
    <row r="65" spans="1:120">
      <c r="A65" s="12"/>
      <c r="B65" s="25">
        <v>384</v>
      </c>
      <c r="C65" s="20" t="s">
        <v>151</v>
      </c>
      <c r="D65" s="46">
        <v>3380000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3380000</v>
      </c>
      <c r="P65" s="47">
        <f t="shared" si="9"/>
        <v>55.300142340603067</v>
      </c>
      <c r="Q65" s="9"/>
    </row>
    <row r="66" spans="1:120">
      <c r="A66" s="12"/>
      <c r="B66" s="25">
        <v>385</v>
      </c>
      <c r="C66" s="20" t="s">
        <v>72</v>
      </c>
      <c r="D66" s="46">
        <v>0</v>
      </c>
      <c r="E66" s="46">
        <v>0</v>
      </c>
      <c r="F66" s="46">
        <v>4505858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4505858</v>
      </c>
      <c r="P66" s="47">
        <f t="shared" si="9"/>
        <v>73.720292534480791</v>
      </c>
      <c r="Q66" s="9"/>
    </row>
    <row r="67" spans="1:120" ht="15.75" thickBot="1">
      <c r="A67" s="12"/>
      <c r="B67" s="25">
        <v>389.8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2792814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2792814</v>
      </c>
      <c r="P67" s="47">
        <f t="shared" si="9"/>
        <v>45.693198736931663</v>
      </c>
      <c r="Q67" s="9"/>
    </row>
    <row r="68" spans="1:120" ht="16.5" thickBot="1">
      <c r="A68" s="14" t="s">
        <v>60</v>
      </c>
      <c r="B68" s="23"/>
      <c r="C68" s="22"/>
      <c r="D68" s="15">
        <f t="shared" ref="D68:N68" si="16">SUM(D5,D14,D24,D36,D49,D55,D63)</f>
        <v>60338889</v>
      </c>
      <c r="E68" s="15">
        <f t="shared" si="16"/>
        <v>5351552</v>
      </c>
      <c r="F68" s="15">
        <f t="shared" si="16"/>
        <v>6698416</v>
      </c>
      <c r="G68" s="15">
        <f t="shared" si="16"/>
        <v>7759140</v>
      </c>
      <c r="H68" s="15">
        <f t="shared" si="16"/>
        <v>0</v>
      </c>
      <c r="I68" s="15">
        <f t="shared" si="16"/>
        <v>40969601</v>
      </c>
      <c r="J68" s="15">
        <f t="shared" si="16"/>
        <v>0</v>
      </c>
      <c r="K68" s="15">
        <f t="shared" si="16"/>
        <v>22857628</v>
      </c>
      <c r="L68" s="15">
        <f t="shared" si="16"/>
        <v>0</v>
      </c>
      <c r="M68" s="15">
        <f t="shared" si="16"/>
        <v>0</v>
      </c>
      <c r="N68" s="15">
        <f t="shared" si="16"/>
        <v>2381150</v>
      </c>
      <c r="O68" s="15">
        <f t="shared" si="15"/>
        <v>146356376</v>
      </c>
      <c r="P68" s="38">
        <f t="shared" si="9"/>
        <v>2394.5350370576398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118" t="s">
        <v>152</v>
      </c>
      <c r="N70" s="118"/>
      <c r="O70" s="118"/>
      <c r="P70" s="43">
        <v>61121</v>
      </c>
    </row>
    <row r="71" spans="1:120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120" t="s">
        <v>89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32418432</v>
      </c>
      <c r="E5" s="27">
        <f t="shared" si="0"/>
        <v>1486546</v>
      </c>
      <c r="F5" s="27">
        <f t="shared" si="0"/>
        <v>2170667</v>
      </c>
      <c r="G5" s="27">
        <f t="shared" si="0"/>
        <v>4054848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40130493</v>
      </c>
      <c r="O5" s="33">
        <f t="shared" ref="O5:O36" si="1">(N5/O$70)</f>
        <v>635.09674305247836</v>
      </c>
      <c r="P5" s="6"/>
    </row>
    <row r="6" spans="1:133">
      <c r="A6" s="12"/>
      <c r="B6" s="25">
        <v>311</v>
      </c>
      <c r="C6" s="20" t="s">
        <v>3</v>
      </c>
      <c r="D6" s="46">
        <v>22995980</v>
      </c>
      <c r="E6" s="46">
        <v>1486546</v>
      </c>
      <c r="F6" s="46">
        <v>2170667</v>
      </c>
      <c r="G6" s="46">
        <v>4054848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30708041</v>
      </c>
      <c r="O6" s="47">
        <f t="shared" si="1"/>
        <v>485.97899917705894</v>
      </c>
      <c r="P6" s="9"/>
    </row>
    <row r="7" spans="1:133">
      <c r="A7" s="12"/>
      <c r="B7" s="25">
        <v>312.41000000000003</v>
      </c>
      <c r="C7" s="20" t="s">
        <v>12</v>
      </c>
      <c r="D7" s="46">
        <v>857361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857361</v>
      </c>
      <c r="O7" s="47">
        <f t="shared" si="1"/>
        <v>13.568414888902955</v>
      </c>
      <c r="P7" s="9"/>
    </row>
    <row r="8" spans="1:133">
      <c r="A8" s="12"/>
      <c r="B8" s="25">
        <v>312.42</v>
      </c>
      <c r="C8" s="20" t="s">
        <v>11</v>
      </c>
      <c r="D8" s="46">
        <v>394228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394228</v>
      </c>
      <c r="O8" s="47">
        <f t="shared" si="1"/>
        <v>6.2389694245742859</v>
      </c>
      <c r="P8" s="9"/>
    </row>
    <row r="9" spans="1:133">
      <c r="A9" s="12"/>
      <c r="B9" s="25">
        <v>314.10000000000002</v>
      </c>
      <c r="C9" s="20" t="s">
        <v>13</v>
      </c>
      <c r="D9" s="46">
        <v>3735125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3735125</v>
      </c>
      <c r="O9" s="47">
        <f t="shared" si="1"/>
        <v>59.111302779008675</v>
      </c>
      <c r="P9" s="9"/>
    </row>
    <row r="10" spans="1:133">
      <c r="A10" s="12"/>
      <c r="B10" s="25">
        <v>314.3</v>
      </c>
      <c r="C10" s="20" t="s">
        <v>14</v>
      </c>
      <c r="D10" s="46">
        <v>1155076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1155076</v>
      </c>
      <c r="O10" s="47">
        <f t="shared" si="1"/>
        <v>18.279989871494589</v>
      </c>
      <c r="P10" s="9"/>
    </row>
    <row r="11" spans="1:133">
      <c r="A11" s="12"/>
      <c r="B11" s="25">
        <v>314.8</v>
      </c>
      <c r="C11" s="20" t="s">
        <v>15</v>
      </c>
      <c r="D11" s="46">
        <v>180125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180125</v>
      </c>
      <c r="O11" s="47">
        <f t="shared" si="1"/>
        <v>2.8506203709565106</v>
      </c>
      <c r="P11" s="9"/>
    </row>
    <row r="12" spans="1:133">
      <c r="A12" s="12"/>
      <c r="B12" s="25">
        <v>315</v>
      </c>
      <c r="C12" s="20" t="s">
        <v>112</v>
      </c>
      <c r="D12" s="46">
        <v>2627216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2627216</v>
      </c>
      <c r="O12" s="47">
        <f t="shared" si="1"/>
        <v>41.577767930619736</v>
      </c>
      <c r="P12" s="9"/>
    </row>
    <row r="13" spans="1:133">
      <c r="A13" s="12"/>
      <c r="B13" s="25">
        <v>316</v>
      </c>
      <c r="C13" s="20" t="s">
        <v>113</v>
      </c>
      <c r="D13" s="46">
        <v>473321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473321</v>
      </c>
      <c r="O13" s="47">
        <f t="shared" si="1"/>
        <v>7.4906786098626323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4761739</v>
      </c>
      <c r="E14" s="32">
        <f t="shared" si="3"/>
        <v>179038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4301892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9242669</v>
      </c>
      <c r="O14" s="45">
        <f t="shared" si="1"/>
        <v>146.27253592454264</v>
      </c>
      <c r="P14" s="10"/>
    </row>
    <row r="15" spans="1:133">
      <c r="A15" s="12"/>
      <c r="B15" s="25">
        <v>322</v>
      </c>
      <c r="C15" s="20" t="s">
        <v>0</v>
      </c>
      <c r="D15" s="46">
        <v>76410</v>
      </c>
      <c r="E15" s="46">
        <v>0</v>
      </c>
      <c r="F15" s="46">
        <v>0</v>
      </c>
      <c r="G15" s="46">
        <v>0</v>
      </c>
      <c r="H15" s="46">
        <v>0</v>
      </c>
      <c r="I15" s="46">
        <v>4301892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4378302</v>
      </c>
      <c r="O15" s="47">
        <f t="shared" si="1"/>
        <v>69.290086725327598</v>
      </c>
      <c r="P15" s="9"/>
    </row>
    <row r="16" spans="1:133">
      <c r="A16" s="12"/>
      <c r="B16" s="25">
        <v>323.10000000000002</v>
      </c>
      <c r="C16" s="20" t="s">
        <v>19</v>
      </c>
      <c r="D16" s="46">
        <v>4403577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4403577</v>
      </c>
      <c r="O16" s="47">
        <f t="shared" si="1"/>
        <v>69.690083560169654</v>
      </c>
      <c r="P16" s="9"/>
    </row>
    <row r="17" spans="1:16">
      <c r="A17" s="12"/>
      <c r="B17" s="25">
        <v>323.7</v>
      </c>
      <c r="C17" s="20" t="s">
        <v>20</v>
      </c>
      <c r="D17" s="46">
        <v>281752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281752</v>
      </c>
      <c r="O17" s="47">
        <f t="shared" si="1"/>
        <v>4.4589479015002853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3466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3466</v>
      </c>
      <c r="O18" s="47">
        <f t="shared" si="1"/>
        <v>5.4852187124137496E-2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6049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6049</v>
      </c>
      <c r="O19" s="47">
        <f t="shared" si="1"/>
        <v>9.5730201937076653E-2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44340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44340</v>
      </c>
      <c r="O20" s="47">
        <f t="shared" si="1"/>
        <v>0.70171551560422862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45395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45395</v>
      </c>
      <c r="O21" s="47">
        <f t="shared" si="1"/>
        <v>0.71841172374501483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58264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58264</v>
      </c>
      <c r="O22" s="47">
        <f t="shared" si="1"/>
        <v>0.92207381148319301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21524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21524</v>
      </c>
      <c r="O23" s="47">
        <f t="shared" si="1"/>
        <v>0.34063429765145281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SUM(D25:D36)</f>
        <v>4415059</v>
      </c>
      <c r="E24" s="32">
        <f t="shared" si="5"/>
        <v>4309631</v>
      </c>
      <c r="F24" s="32">
        <f t="shared" si="5"/>
        <v>4686687</v>
      </c>
      <c r="G24" s="32">
        <f t="shared" si="5"/>
        <v>928641</v>
      </c>
      <c r="H24" s="32">
        <f t="shared" si="5"/>
        <v>0</v>
      </c>
      <c r="I24" s="32">
        <f t="shared" si="5"/>
        <v>325737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14665755</v>
      </c>
      <c r="O24" s="45">
        <f t="shared" si="1"/>
        <v>232.09715452301069</v>
      </c>
      <c r="P24" s="10"/>
    </row>
    <row r="25" spans="1:16">
      <c r="A25" s="12"/>
      <c r="B25" s="25">
        <v>331.1</v>
      </c>
      <c r="C25" s="20" t="s">
        <v>84</v>
      </c>
      <c r="D25" s="46">
        <v>0</v>
      </c>
      <c r="E25" s="46">
        <v>0</v>
      </c>
      <c r="F25" s="46">
        <v>0</v>
      </c>
      <c r="G25" s="46">
        <v>54000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54000</v>
      </c>
      <c r="O25" s="47">
        <f t="shared" si="1"/>
        <v>0.85459264417294423</v>
      </c>
      <c r="P25" s="9"/>
    </row>
    <row r="26" spans="1:16">
      <c r="A26" s="12"/>
      <c r="B26" s="25">
        <v>331.2</v>
      </c>
      <c r="C26" s="20" t="s">
        <v>25</v>
      </c>
      <c r="D26" s="46">
        <v>189875</v>
      </c>
      <c r="E26" s="46">
        <v>10000</v>
      </c>
      <c r="F26" s="46">
        <v>0</v>
      </c>
      <c r="G26" s="46">
        <v>874491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1074366</v>
      </c>
      <c r="O26" s="47">
        <f t="shared" si="1"/>
        <v>17.002690384250172</v>
      </c>
      <c r="P26" s="9"/>
    </row>
    <row r="27" spans="1:16">
      <c r="A27" s="12"/>
      <c r="B27" s="25">
        <v>331.5</v>
      </c>
      <c r="C27" s="20" t="s">
        <v>27</v>
      </c>
      <c r="D27" s="46">
        <v>1343382</v>
      </c>
      <c r="E27" s="46">
        <v>0</v>
      </c>
      <c r="F27" s="46">
        <v>0</v>
      </c>
      <c r="G27" s="46">
        <v>150</v>
      </c>
      <c r="H27" s="46">
        <v>0</v>
      </c>
      <c r="I27" s="46">
        <v>320615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1664147</v>
      </c>
      <c r="O27" s="47">
        <f t="shared" si="1"/>
        <v>26.336440463379123</v>
      </c>
      <c r="P27" s="9"/>
    </row>
    <row r="28" spans="1:16">
      <c r="A28" s="12"/>
      <c r="B28" s="25">
        <v>334.5</v>
      </c>
      <c r="C28" s="20" t="s">
        <v>141</v>
      </c>
      <c r="D28" s="46">
        <v>49576</v>
      </c>
      <c r="E28" s="46">
        <v>0</v>
      </c>
      <c r="F28" s="46">
        <v>0</v>
      </c>
      <c r="G28" s="46">
        <v>0</v>
      </c>
      <c r="H28" s="46">
        <v>0</v>
      </c>
      <c r="I28" s="46">
        <v>5122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54698</v>
      </c>
      <c r="O28" s="47">
        <f t="shared" si="1"/>
        <v>0.86563904538836489</v>
      </c>
      <c r="P28" s="9"/>
    </row>
    <row r="29" spans="1:16">
      <c r="A29" s="12"/>
      <c r="B29" s="25">
        <v>335.12</v>
      </c>
      <c r="C29" s="20" t="s">
        <v>114</v>
      </c>
      <c r="D29" s="46">
        <v>1783457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1783457</v>
      </c>
      <c r="O29" s="47">
        <f t="shared" si="1"/>
        <v>28.224615433310124</v>
      </c>
      <c r="P29" s="9"/>
    </row>
    <row r="30" spans="1:16">
      <c r="A30" s="12"/>
      <c r="B30" s="25">
        <v>335.14</v>
      </c>
      <c r="C30" s="20" t="s">
        <v>115</v>
      </c>
      <c r="D30" s="46">
        <v>1178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1178</v>
      </c>
      <c r="O30" s="47">
        <f t="shared" si="1"/>
        <v>1.8642780274735711E-2</v>
      </c>
      <c r="P30" s="9"/>
    </row>
    <row r="31" spans="1:16">
      <c r="A31" s="12"/>
      <c r="B31" s="25">
        <v>335.15</v>
      </c>
      <c r="C31" s="20" t="s">
        <v>116</v>
      </c>
      <c r="D31" s="46">
        <v>51215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51215</v>
      </c>
      <c r="O31" s="47">
        <f t="shared" si="1"/>
        <v>0.81051781983921001</v>
      </c>
      <c r="P31" s="9"/>
    </row>
    <row r="32" spans="1:16">
      <c r="A32" s="12"/>
      <c r="B32" s="25">
        <v>335.18</v>
      </c>
      <c r="C32" s="20" t="s">
        <v>117</v>
      </c>
      <c r="D32" s="46">
        <v>0</v>
      </c>
      <c r="E32" s="46">
        <v>4299631</v>
      </c>
      <c r="F32" s="46">
        <v>4686687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8986318</v>
      </c>
      <c r="O32" s="47">
        <f t="shared" si="1"/>
        <v>142.21557890738748</v>
      </c>
      <c r="P32" s="9"/>
    </row>
    <row r="33" spans="1:16">
      <c r="A33" s="12"/>
      <c r="B33" s="25">
        <v>335.49</v>
      </c>
      <c r="C33" s="20" t="s">
        <v>36</v>
      </c>
      <c r="D33" s="46">
        <v>28952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28952</v>
      </c>
      <c r="O33" s="47">
        <f t="shared" si="1"/>
        <v>0.45818826359435338</v>
      </c>
      <c r="P33" s="9"/>
    </row>
    <row r="34" spans="1:16">
      <c r="A34" s="12"/>
      <c r="B34" s="25">
        <v>335.9</v>
      </c>
      <c r="C34" s="20" t="s">
        <v>37</v>
      </c>
      <c r="D34" s="46">
        <v>805628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805628</v>
      </c>
      <c r="O34" s="47">
        <f t="shared" si="1"/>
        <v>12.749699309995568</v>
      </c>
      <c r="P34" s="9"/>
    </row>
    <row r="35" spans="1:16">
      <c r="A35" s="12"/>
      <c r="B35" s="25">
        <v>337.1</v>
      </c>
      <c r="C35" s="20" t="s">
        <v>147</v>
      </c>
      <c r="D35" s="46">
        <v>2500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2500</v>
      </c>
      <c r="O35" s="47">
        <f t="shared" si="1"/>
        <v>3.9564474267265934E-2</v>
      </c>
      <c r="P35" s="9"/>
    </row>
    <row r="36" spans="1:16">
      <c r="A36" s="12"/>
      <c r="B36" s="25">
        <v>338</v>
      </c>
      <c r="C36" s="20" t="s">
        <v>38</v>
      </c>
      <c r="D36" s="46">
        <v>159296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159296</v>
      </c>
      <c r="O36" s="47">
        <f t="shared" si="1"/>
        <v>2.5209849971513578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SUM(D38:D49)</f>
        <v>8567669</v>
      </c>
      <c r="E37" s="32">
        <f t="shared" si="7"/>
        <v>46642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30218948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38833259</v>
      </c>
      <c r="O37" s="45">
        <f t="shared" ref="O37:O68" si="8">(N37/O$70)</f>
        <v>614.56699056782929</v>
      </c>
      <c r="P37" s="10"/>
    </row>
    <row r="38" spans="1:16">
      <c r="A38" s="12"/>
      <c r="B38" s="25">
        <v>341.3</v>
      </c>
      <c r="C38" s="20" t="s">
        <v>119</v>
      </c>
      <c r="D38" s="46">
        <v>18830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9">SUM(D38:M38)</f>
        <v>18830</v>
      </c>
      <c r="O38" s="47">
        <f t="shared" si="8"/>
        <v>0.29799962018104703</v>
      </c>
      <c r="P38" s="9"/>
    </row>
    <row r="39" spans="1:16">
      <c r="A39" s="12"/>
      <c r="B39" s="25">
        <v>341.9</v>
      </c>
      <c r="C39" s="20" t="s">
        <v>120</v>
      </c>
      <c r="D39" s="46">
        <v>197274</v>
      </c>
      <c r="E39" s="46">
        <v>44357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241631</v>
      </c>
      <c r="O39" s="47">
        <f t="shared" si="8"/>
        <v>3.8240013926694942</v>
      </c>
      <c r="P39" s="9"/>
    </row>
    <row r="40" spans="1:16">
      <c r="A40" s="12"/>
      <c r="B40" s="25">
        <v>342.1</v>
      </c>
      <c r="C40" s="20" t="s">
        <v>48</v>
      </c>
      <c r="D40" s="46">
        <v>476279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476279</v>
      </c>
      <c r="O40" s="47">
        <f t="shared" si="8"/>
        <v>7.537491295815661</v>
      </c>
      <c r="P40" s="9"/>
    </row>
    <row r="41" spans="1:16">
      <c r="A41" s="12"/>
      <c r="B41" s="25">
        <v>343.3</v>
      </c>
      <c r="C41" s="20" t="s">
        <v>50</v>
      </c>
      <c r="D41" s="46">
        <v>1082623</v>
      </c>
      <c r="E41" s="46">
        <v>0</v>
      </c>
      <c r="F41" s="46">
        <v>0</v>
      </c>
      <c r="G41" s="46">
        <v>0</v>
      </c>
      <c r="H41" s="46">
        <v>0</v>
      </c>
      <c r="I41" s="46">
        <v>26690178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27772801</v>
      </c>
      <c r="O41" s="47">
        <f t="shared" si="8"/>
        <v>439.52650819775909</v>
      </c>
      <c r="P41" s="9"/>
    </row>
    <row r="42" spans="1:16">
      <c r="A42" s="12"/>
      <c r="B42" s="25">
        <v>343.4</v>
      </c>
      <c r="C42" s="20" t="s">
        <v>51</v>
      </c>
      <c r="D42" s="46">
        <v>3741520</v>
      </c>
      <c r="E42" s="46">
        <v>0</v>
      </c>
      <c r="F42" s="46">
        <v>0</v>
      </c>
      <c r="G42" s="46">
        <v>0</v>
      </c>
      <c r="H42" s="46">
        <v>0</v>
      </c>
      <c r="I42" s="46">
        <v>50161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3791681</v>
      </c>
      <c r="O42" s="47">
        <f t="shared" si="8"/>
        <v>60.006346141672466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3193009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3193009</v>
      </c>
      <c r="O43" s="47">
        <f t="shared" si="8"/>
        <v>50.531888966259416</v>
      </c>
      <c r="P43" s="9"/>
    </row>
    <row r="44" spans="1:16">
      <c r="A44" s="12"/>
      <c r="B44" s="25">
        <v>344.9</v>
      </c>
      <c r="C44" s="20" t="s">
        <v>121</v>
      </c>
      <c r="D44" s="46">
        <v>96573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96573</v>
      </c>
      <c r="O44" s="47">
        <f t="shared" si="8"/>
        <v>1.5283439893650692</v>
      </c>
      <c r="P44" s="9"/>
    </row>
    <row r="45" spans="1:16">
      <c r="A45" s="12"/>
      <c r="B45" s="25">
        <v>347.2</v>
      </c>
      <c r="C45" s="20" t="s">
        <v>55</v>
      </c>
      <c r="D45" s="46">
        <v>195262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195262</v>
      </c>
      <c r="O45" s="47">
        <f t="shared" si="8"/>
        <v>3.0901753497499524</v>
      </c>
      <c r="P45" s="9"/>
    </row>
    <row r="46" spans="1:16">
      <c r="A46" s="12"/>
      <c r="B46" s="25">
        <v>347.4</v>
      </c>
      <c r="C46" s="20" t="s">
        <v>57</v>
      </c>
      <c r="D46" s="46">
        <v>6035</v>
      </c>
      <c r="E46" s="46">
        <v>2285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8320</v>
      </c>
      <c r="O46" s="47">
        <f t="shared" si="8"/>
        <v>0.13167057036146104</v>
      </c>
      <c r="P46" s="9"/>
    </row>
    <row r="47" spans="1:16">
      <c r="A47" s="12"/>
      <c r="B47" s="25">
        <v>347.5</v>
      </c>
      <c r="C47" s="20" t="s">
        <v>58</v>
      </c>
      <c r="D47" s="46">
        <v>11406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11406</v>
      </c>
      <c r="O47" s="47">
        <f t="shared" si="8"/>
        <v>0.18050895739697412</v>
      </c>
      <c r="P47" s="9"/>
    </row>
    <row r="48" spans="1:16">
      <c r="A48" s="12"/>
      <c r="B48" s="25">
        <v>347.9</v>
      </c>
      <c r="C48" s="20" t="s">
        <v>59</v>
      </c>
      <c r="D48" s="46">
        <v>14103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14103</v>
      </c>
      <c r="O48" s="47">
        <f t="shared" si="8"/>
        <v>0.22319111223650059</v>
      </c>
      <c r="P48" s="9"/>
    </row>
    <row r="49" spans="1:16">
      <c r="A49" s="12"/>
      <c r="B49" s="25">
        <v>349</v>
      </c>
      <c r="C49" s="20" t="s">
        <v>1</v>
      </c>
      <c r="D49" s="46">
        <v>2727764</v>
      </c>
      <c r="E49" s="46">
        <v>0</v>
      </c>
      <c r="F49" s="46">
        <v>0</v>
      </c>
      <c r="G49" s="46">
        <v>0</v>
      </c>
      <c r="H49" s="46">
        <v>0</v>
      </c>
      <c r="I49" s="46">
        <v>285600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3013364</v>
      </c>
      <c r="O49" s="47">
        <f t="shared" si="8"/>
        <v>47.688864974362218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SUM(D51:D55)</f>
        <v>188464</v>
      </c>
      <c r="E50" s="32">
        <f t="shared" si="10"/>
        <v>64608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7" si="11">SUM(D50:M50)</f>
        <v>253072</v>
      </c>
      <c r="O50" s="45">
        <f t="shared" si="8"/>
        <v>4.0050642527062097</v>
      </c>
      <c r="P50" s="10"/>
    </row>
    <row r="51" spans="1:16">
      <c r="A51" s="13"/>
      <c r="B51" s="39">
        <v>351.1</v>
      </c>
      <c r="C51" s="21" t="s">
        <v>62</v>
      </c>
      <c r="D51" s="46">
        <v>78480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78480</v>
      </c>
      <c r="O51" s="47">
        <f t="shared" si="8"/>
        <v>1.2420079761980123</v>
      </c>
      <c r="P51" s="9"/>
    </row>
    <row r="52" spans="1:16">
      <c r="A52" s="13"/>
      <c r="B52" s="39">
        <v>351.5</v>
      </c>
      <c r="C52" s="21" t="s">
        <v>136</v>
      </c>
      <c r="D52" s="46">
        <v>50323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50323</v>
      </c>
      <c r="O52" s="47">
        <f t="shared" si="8"/>
        <v>0.79640121542064946</v>
      </c>
      <c r="P52" s="9"/>
    </row>
    <row r="53" spans="1:16">
      <c r="A53" s="13"/>
      <c r="B53" s="39">
        <v>354</v>
      </c>
      <c r="C53" s="21" t="s">
        <v>63</v>
      </c>
      <c r="D53" s="46">
        <v>50764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50764</v>
      </c>
      <c r="O53" s="47">
        <f t="shared" si="8"/>
        <v>0.80338038868139516</v>
      </c>
      <c r="P53" s="9"/>
    </row>
    <row r="54" spans="1:16">
      <c r="A54" s="13"/>
      <c r="B54" s="39">
        <v>356</v>
      </c>
      <c r="C54" s="21" t="s">
        <v>148</v>
      </c>
      <c r="D54" s="46">
        <v>450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450</v>
      </c>
      <c r="O54" s="47">
        <f t="shared" si="8"/>
        <v>7.1216053681078684E-3</v>
      </c>
      <c r="P54" s="9"/>
    </row>
    <row r="55" spans="1:16">
      <c r="A55" s="13"/>
      <c r="B55" s="39">
        <v>359</v>
      </c>
      <c r="C55" s="21" t="s">
        <v>64</v>
      </c>
      <c r="D55" s="46">
        <v>8447</v>
      </c>
      <c r="E55" s="46">
        <v>64608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73055</v>
      </c>
      <c r="O55" s="47">
        <f t="shared" si="8"/>
        <v>1.1561530670380451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SUM(D57:D64)</f>
        <v>1431492</v>
      </c>
      <c r="E56" s="32">
        <f t="shared" si="12"/>
        <v>19299</v>
      </c>
      <c r="F56" s="32">
        <f t="shared" si="12"/>
        <v>0</v>
      </c>
      <c r="G56" s="32">
        <f t="shared" si="12"/>
        <v>778859</v>
      </c>
      <c r="H56" s="32">
        <f t="shared" si="12"/>
        <v>0</v>
      </c>
      <c r="I56" s="32">
        <f t="shared" si="12"/>
        <v>918507</v>
      </c>
      <c r="J56" s="32">
        <f t="shared" si="12"/>
        <v>0</v>
      </c>
      <c r="K56" s="32">
        <f t="shared" si="12"/>
        <v>12853800</v>
      </c>
      <c r="L56" s="32">
        <f t="shared" si="12"/>
        <v>0</v>
      </c>
      <c r="M56" s="32">
        <f t="shared" si="12"/>
        <v>0</v>
      </c>
      <c r="N56" s="32">
        <f t="shared" si="11"/>
        <v>16001957</v>
      </c>
      <c r="O56" s="45">
        <f t="shared" si="8"/>
        <v>253.2436063809584</v>
      </c>
      <c r="P56" s="10"/>
    </row>
    <row r="57" spans="1:16">
      <c r="A57" s="12"/>
      <c r="B57" s="25">
        <v>361.1</v>
      </c>
      <c r="C57" s="20" t="s">
        <v>65</v>
      </c>
      <c r="D57" s="46">
        <v>1070025</v>
      </c>
      <c r="E57" s="46">
        <v>19299</v>
      </c>
      <c r="F57" s="46">
        <v>0</v>
      </c>
      <c r="G57" s="46">
        <v>245986</v>
      </c>
      <c r="H57" s="46">
        <v>0</v>
      </c>
      <c r="I57" s="46">
        <v>1051821</v>
      </c>
      <c r="J57" s="46">
        <v>0</v>
      </c>
      <c r="K57" s="46">
        <v>2115291</v>
      </c>
      <c r="L57" s="46">
        <v>0</v>
      </c>
      <c r="M57" s="46">
        <v>0</v>
      </c>
      <c r="N57" s="46">
        <f t="shared" si="11"/>
        <v>4502422</v>
      </c>
      <c r="O57" s="47">
        <f t="shared" si="8"/>
        <v>71.254383743748818</v>
      </c>
      <c r="P57" s="9"/>
    </row>
    <row r="58" spans="1:16">
      <c r="A58" s="12"/>
      <c r="B58" s="25">
        <v>361.3</v>
      </c>
      <c r="C58" s="20" t="s">
        <v>66</v>
      </c>
      <c r="D58" s="46">
        <v>79402</v>
      </c>
      <c r="E58" s="46">
        <v>0</v>
      </c>
      <c r="F58" s="46">
        <v>0</v>
      </c>
      <c r="G58" s="46">
        <v>371</v>
      </c>
      <c r="H58" s="46">
        <v>0</v>
      </c>
      <c r="I58" s="46">
        <v>91224</v>
      </c>
      <c r="J58" s="46">
        <v>0</v>
      </c>
      <c r="K58" s="46">
        <v>6536919</v>
      </c>
      <c r="L58" s="46">
        <v>0</v>
      </c>
      <c r="M58" s="46">
        <v>0</v>
      </c>
      <c r="N58" s="46">
        <f t="shared" ref="N58:N64" si="13">SUM(D58:M58)</f>
        <v>6707916</v>
      </c>
      <c r="O58" s="47">
        <f t="shared" si="8"/>
        <v>106.15806798759257</v>
      </c>
      <c r="P58" s="9"/>
    </row>
    <row r="59" spans="1:16">
      <c r="A59" s="12"/>
      <c r="B59" s="25">
        <v>361.4</v>
      </c>
      <c r="C59" s="20" t="s">
        <v>133</v>
      </c>
      <c r="D59" s="46">
        <v>-61177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-61177</v>
      </c>
      <c r="O59" s="47">
        <f t="shared" si="8"/>
        <v>-0.96817433689941124</v>
      </c>
      <c r="P59" s="9"/>
    </row>
    <row r="60" spans="1:16">
      <c r="A60" s="12"/>
      <c r="B60" s="25">
        <v>364</v>
      </c>
      <c r="C60" s="20" t="s">
        <v>122</v>
      </c>
      <c r="D60" s="46">
        <v>84535</v>
      </c>
      <c r="E60" s="46">
        <v>0</v>
      </c>
      <c r="F60" s="46">
        <v>0</v>
      </c>
      <c r="G60" s="46">
        <v>0</v>
      </c>
      <c r="H60" s="46">
        <v>0</v>
      </c>
      <c r="I60" s="46">
        <v>-254602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-170067</v>
      </c>
      <c r="O60" s="47">
        <f t="shared" si="8"/>
        <v>-2.6914445780844463</v>
      </c>
      <c r="P60" s="9"/>
    </row>
    <row r="61" spans="1:16">
      <c r="A61" s="12"/>
      <c r="B61" s="25">
        <v>366</v>
      </c>
      <c r="C61" s="20" t="s">
        <v>67</v>
      </c>
      <c r="D61" s="46">
        <v>0</v>
      </c>
      <c r="E61" s="46">
        <v>0</v>
      </c>
      <c r="F61" s="46">
        <v>0</v>
      </c>
      <c r="G61" s="46">
        <v>71940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71940</v>
      </c>
      <c r="O61" s="47">
        <f t="shared" si="8"/>
        <v>1.1385073115148445</v>
      </c>
      <c r="P61" s="9"/>
    </row>
    <row r="62" spans="1:16">
      <c r="A62" s="12"/>
      <c r="B62" s="25">
        <v>368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4200440</v>
      </c>
      <c r="L62" s="46">
        <v>0</v>
      </c>
      <c r="M62" s="46">
        <v>0</v>
      </c>
      <c r="N62" s="46">
        <f t="shared" si="13"/>
        <v>4200440</v>
      </c>
      <c r="O62" s="47">
        <f t="shared" si="8"/>
        <v>66.475280116477819</v>
      </c>
      <c r="P62" s="9"/>
    </row>
    <row r="63" spans="1:16">
      <c r="A63" s="12"/>
      <c r="B63" s="25">
        <v>369.3</v>
      </c>
      <c r="C63" s="20" t="s">
        <v>69</v>
      </c>
      <c r="D63" s="46">
        <v>23279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23279</v>
      </c>
      <c r="O63" s="47">
        <f t="shared" si="8"/>
        <v>0.3684085585870735</v>
      </c>
      <c r="P63" s="9"/>
    </row>
    <row r="64" spans="1:16">
      <c r="A64" s="12"/>
      <c r="B64" s="25">
        <v>369.9</v>
      </c>
      <c r="C64" s="20" t="s">
        <v>70</v>
      </c>
      <c r="D64" s="46">
        <v>235428</v>
      </c>
      <c r="E64" s="46">
        <v>0</v>
      </c>
      <c r="F64" s="46">
        <v>0</v>
      </c>
      <c r="G64" s="46">
        <v>460562</v>
      </c>
      <c r="H64" s="46">
        <v>0</v>
      </c>
      <c r="I64" s="46">
        <v>30064</v>
      </c>
      <c r="J64" s="46">
        <v>0</v>
      </c>
      <c r="K64" s="46">
        <v>1150</v>
      </c>
      <c r="L64" s="46">
        <v>0</v>
      </c>
      <c r="M64" s="46">
        <v>0</v>
      </c>
      <c r="N64" s="46">
        <f t="shared" si="13"/>
        <v>727204</v>
      </c>
      <c r="O64" s="47">
        <f t="shared" si="8"/>
        <v>11.508577578021143</v>
      </c>
      <c r="P64" s="9"/>
    </row>
    <row r="65" spans="1:119" ht="15.75">
      <c r="A65" s="29" t="s">
        <v>45</v>
      </c>
      <c r="B65" s="30"/>
      <c r="C65" s="31"/>
      <c r="D65" s="32">
        <f t="shared" ref="D65:M65" si="14">SUM(D66:D67)</f>
        <v>3803339</v>
      </c>
      <c r="E65" s="32">
        <f t="shared" si="14"/>
        <v>765860</v>
      </c>
      <c r="F65" s="32">
        <f t="shared" si="14"/>
        <v>0</v>
      </c>
      <c r="G65" s="32">
        <f t="shared" si="14"/>
        <v>6579255</v>
      </c>
      <c r="H65" s="32">
        <f t="shared" si="14"/>
        <v>0</v>
      </c>
      <c r="I65" s="32">
        <f t="shared" si="14"/>
        <v>1421807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12570261</v>
      </c>
      <c r="O65" s="45">
        <f t="shared" si="8"/>
        <v>198.93430714692664</v>
      </c>
      <c r="P65" s="9"/>
    </row>
    <row r="66" spans="1:119">
      <c r="A66" s="12"/>
      <c r="B66" s="25">
        <v>381</v>
      </c>
      <c r="C66" s="20" t="s">
        <v>71</v>
      </c>
      <c r="D66" s="46">
        <v>3803339</v>
      </c>
      <c r="E66" s="46">
        <v>765860</v>
      </c>
      <c r="F66" s="46">
        <v>0</v>
      </c>
      <c r="G66" s="46">
        <v>6579255</v>
      </c>
      <c r="H66" s="46">
        <v>0</v>
      </c>
      <c r="I66" s="46">
        <v>31250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11179704</v>
      </c>
      <c r="O66" s="47">
        <f t="shared" si="8"/>
        <v>176.92764448946002</v>
      </c>
      <c r="P66" s="9"/>
    </row>
    <row r="67" spans="1:119" ht="15.75" thickBot="1">
      <c r="A67" s="12"/>
      <c r="B67" s="25">
        <v>389.8</v>
      </c>
      <c r="C67" s="20" t="s">
        <v>124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1390557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1390557</v>
      </c>
      <c r="O67" s="47">
        <f t="shared" si="8"/>
        <v>22.006662657466606</v>
      </c>
      <c r="P67" s="9"/>
    </row>
    <row r="68" spans="1:119" ht="16.5" thickBot="1">
      <c r="A68" s="14" t="s">
        <v>60</v>
      </c>
      <c r="B68" s="23"/>
      <c r="C68" s="22"/>
      <c r="D68" s="15">
        <f t="shared" ref="D68:M68" si="15">SUM(D5,D14,D24,D37,D50,D56,D65)</f>
        <v>55586194</v>
      </c>
      <c r="E68" s="15">
        <f t="shared" si="15"/>
        <v>6871624</v>
      </c>
      <c r="F68" s="15">
        <f t="shared" si="15"/>
        <v>6857354</v>
      </c>
      <c r="G68" s="15">
        <f t="shared" si="15"/>
        <v>12341603</v>
      </c>
      <c r="H68" s="15">
        <f t="shared" si="15"/>
        <v>0</v>
      </c>
      <c r="I68" s="15">
        <f t="shared" si="15"/>
        <v>37186891</v>
      </c>
      <c r="J68" s="15">
        <f t="shared" si="15"/>
        <v>0</v>
      </c>
      <c r="K68" s="15">
        <f t="shared" si="15"/>
        <v>12853800</v>
      </c>
      <c r="L68" s="15">
        <f t="shared" si="15"/>
        <v>0</v>
      </c>
      <c r="M68" s="15">
        <f t="shared" si="15"/>
        <v>0</v>
      </c>
      <c r="N68" s="15">
        <f>SUM(D68:M68)</f>
        <v>131697466</v>
      </c>
      <c r="O68" s="38">
        <f t="shared" si="8"/>
        <v>2084.2164018484523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149</v>
      </c>
      <c r="M70" s="118"/>
      <c r="N70" s="118"/>
      <c r="O70" s="43">
        <v>63188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89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31383595</v>
      </c>
      <c r="E5" s="27">
        <f t="shared" si="0"/>
        <v>0</v>
      </c>
      <c r="F5" s="27">
        <f t="shared" si="0"/>
        <v>2174893</v>
      </c>
      <c r="G5" s="27">
        <f t="shared" si="0"/>
        <v>3865370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1396489</v>
      </c>
      <c r="N5" s="28">
        <f>SUM(D5:M5)</f>
        <v>38820347</v>
      </c>
      <c r="O5" s="33">
        <f t="shared" ref="O5:O36" si="1">(N5/O$71)</f>
        <v>621.15536745763802</v>
      </c>
      <c r="P5" s="6"/>
    </row>
    <row r="6" spans="1:133">
      <c r="A6" s="12"/>
      <c r="B6" s="25">
        <v>311</v>
      </c>
      <c r="C6" s="20" t="s">
        <v>3</v>
      </c>
      <c r="D6" s="46">
        <v>21890382</v>
      </c>
      <c r="E6" s="46">
        <v>0</v>
      </c>
      <c r="F6" s="46">
        <v>2174893</v>
      </c>
      <c r="G6" s="46">
        <v>3865370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1396489</v>
      </c>
      <c r="N6" s="46">
        <f>SUM(D6:M6)</f>
        <v>29327134</v>
      </c>
      <c r="O6" s="47">
        <f t="shared" si="1"/>
        <v>469.25666832007937</v>
      </c>
      <c r="P6" s="9"/>
    </row>
    <row r="7" spans="1:133">
      <c r="A7" s="12"/>
      <c r="B7" s="25">
        <v>312.41000000000003</v>
      </c>
      <c r="C7" s="20" t="s">
        <v>12</v>
      </c>
      <c r="D7" s="46">
        <v>957810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957810</v>
      </c>
      <c r="O7" s="47">
        <f t="shared" si="1"/>
        <v>15.325695633390403</v>
      </c>
      <c r="P7" s="9"/>
    </row>
    <row r="8" spans="1:133">
      <c r="A8" s="12"/>
      <c r="B8" s="25">
        <v>312.42</v>
      </c>
      <c r="C8" s="20" t="s">
        <v>11</v>
      </c>
      <c r="D8" s="46">
        <v>444344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444344</v>
      </c>
      <c r="O8" s="47">
        <f t="shared" si="1"/>
        <v>7.1098452725730832</v>
      </c>
      <c r="P8" s="9"/>
    </row>
    <row r="9" spans="1:133">
      <c r="A9" s="12"/>
      <c r="B9" s="25">
        <v>314.10000000000002</v>
      </c>
      <c r="C9" s="20" t="s">
        <v>13</v>
      </c>
      <c r="D9" s="46">
        <v>3695205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3695205</v>
      </c>
      <c r="O9" s="47">
        <f t="shared" si="1"/>
        <v>59.126118053666573</v>
      </c>
      <c r="P9" s="9"/>
    </row>
    <row r="10" spans="1:133">
      <c r="A10" s="12"/>
      <c r="B10" s="25">
        <v>314.3</v>
      </c>
      <c r="C10" s="20" t="s">
        <v>14</v>
      </c>
      <c r="D10" s="46">
        <v>1186695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1186695</v>
      </c>
      <c r="O10" s="47">
        <f t="shared" si="1"/>
        <v>18.988031425508424</v>
      </c>
      <c r="P10" s="9"/>
    </row>
    <row r="11" spans="1:133">
      <c r="A11" s="12"/>
      <c r="B11" s="25">
        <v>314.8</v>
      </c>
      <c r="C11" s="20" t="s">
        <v>15</v>
      </c>
      <c r="D11" s="46">
        <v>200520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200520</v>
      </c>
      <c r="O11" s="47">
        <f t="shared" si="1"/>
        <v>3.2084740067523243</v>
      </c>
      <c r="P11" s="9"/>
    </row>
    <row r="12" spans="1:133">
      <c r="A12" s="12"/>
      <c r="B12" s="25">
        <v>315</v>
      </c>
      <c r="C12" s="20" t="s">
        <v>112</v>
      </c>
      <c r="D12" s="46">
        <v>2604323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2604323</v>
      </c>
      <c r="O12" s="47">
        <f t="shared" si="1"/>
        <v>41.671168216074371</v>
      </c>
      <c r="P12" s="9"/>
    </row>
    <row r="13" spans="1:133">
      <c r="A13" s="12"/>
      <c r="B13" s="25">
        <v>316</v>
      </c>
      <c r="C13" s="20" t="s">
        <v>113</v>
      </c>
      <c r="D13" s="46">
        <v>404316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404316</v>
      </c>
      <c r="O13" s="47">
        <f t="shared" si="1"/>
        <v>6.4693665295934206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4978515</v>
      </c>
      <c r="E14" s="32">
        <f t="shared" si="3"/>
        <v>392565</v>
      </c>
      <c r="F14" s="32">
        <f t="shared" si="3"/>
        <v>0</v>
      </c>
      <c r="G14" s="32">
        <f t="shared" si="3"/>
        <v>-150</v>
      </c>
      <c r="H14" s="32">
        <f t="shared" si="3"/>
        <v>0</v>
      </c>
      <c r="I14" s="32">
        <f t="shared" si="3"/>
        <v>5348699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10719629</v>
      </c>
      <c r="O14" s="45">
        <f t="shared" si="1"/>
        <v>171.52229707025938</v>
      </c>
      <c r="P14" s="10"/>
    </row>
    <row r="15" spans="1:133">
      <c r="A15" s="12"/>
      <c r="B15" s="25">
        <v>322</v>
      </c>
      <c r="C15" s="20" t="s">
        <v>0</v>
      </c>
      <c r="D15" s="46">
        <v>182462</v>
      </c>
      <c r="E15" s="46">
        <v>0</v>
      </c>
      <c r="F15" s="46">
        <v>0</v>
      </c>
      <c r="G15" s="46">
        <v>0</v>
      </c>
      <c r="H15" s="46">
        <v>0</v>
      </c>
      <c r="I15" s="46">
        <v>5348699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5531161</v>
      </c>
      <c r="O15" s="47">
        <f t="shared" si="1"/>
        <v>88.502824135558512</v>
      </c>
      <c r="P15" s="9"/>
    </row>
    <row r="16" spans="1:133">
      <c r="A16" s="12"/>
      <c r="B16" s="25">
        <v>323.10000000000002</v>
      </c>
      <c r="C16" s="20" t="s">
        <v>19</v>
      </c>
      <c r="D16" s="46">
        <v>4564690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4564690</v>
      </c>
      <c r="O16" s="47">
        <f t="shared" si="1"/>
        <v>73.038545850200805</v>
      </c>
      <c r="P16" s="9"/>
    </row>
    <row r="17" spans="1:16">
      <c r="A17" s="12"/>
      <c r="B17" s="25">
        <v>323.7</v>
      </c>
      <c r="C17" s="20" t="s">
        <v>20</v>
      </c>
      <c r="D17" s="46">
        <v>231363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231363</v>
      </c>
      <c r="O17" s="47">
        <f t="shared" si="1"/>
        <v>3.701985695313375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6871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6871</v>
      </c>
      <c r="O18" s="47">
        <f t="shared" si="1"/>
        <v>0.1099412771813047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12836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12836</v>
      </c>
      <c r="O19" s="47">
        <f t="shared" si="1"/>
        <v>0.20538585852120902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140134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140134</v>
      </c>
      <c r="O20" s="47">
        <f t="shared" si="1"/>
        <v>2.2422516280781477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111572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111572</v>
      </c>
      <c r="O21" s="47">
        <f t="shared" si="1"/>
        <v>1.7852376914091876</v>
      </c>
      <c r="P21" s="9"/>
    </row>
    <row r="22" spans="1:16">
      <c r="A22" s="12"/>
      <c r="B22" s="25">
        <v>324.51</v>
      </c>
      <c r="C22" s="20" t="s">
        <v>144</v>
      </c>
      <c r="D22" s="46">
        <v>0</v>
      </c>
      <c r="E22" s="46">
        <v>0</v>
      </c>
      <c r="F22" s="46">
        <v>0</v>
      </c>
      <c r="G22" s="46">
        <v>-150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-150</v>
      </c>
      <c r="O22" s="47">
        <f t="shared" si="1"/>
        <v>-2.4001152055298652E-3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121152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121152</v>
      </c>
      <c r="O23" s="47">
        <f t="shared" si="1"/>
        <v>1.9385250492023618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3180692</v>
      </c>
      <c r="E24" s="32">
        <f t="shared" si="5"/>
        <v>4505918</v>
      </c>
      <c r="F24" s="32">
        <f t="shared" si="5"/>
        <v>4979248</v>
      </c>
      <c r="G24" s="32">
        <f t="shared" si="5"/>
        <v>164832</v>
      </c>
      <c r="H24" s="32">
        <f t="shared" si="5"/>
        <v>0</v>
      </c>
      <c r="I24" s="32">
        <f t="shared" si="5"/>
        <v>40300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ref="N24:N29" si="6">SUM(D24:M24)</f>
        <v>12870990</v>
      </c>
      <c r="O24" s="45">
        <f t="shared" si="1"/>
        <v>205.94572539481896</v>
      </c>
      <c r="P24" s="10"/>
    </row>
    <row r="25" spans="1:16">
      <c r="A25" s="12"/>
      <c r="B25" s="25">
        <v>331.1</v>
      </c>
      <c r="C25" s="20" t="s">
        <v>84</v>
      </c>
      <c r="D25" s="46">
        <v>0</v>
      </c>
      <c r="E25" s="46">
        <v>0</v>
      </c>
      <c r="F25" s="46">
        <v>0</v>
      </c>
      <c r="G25" s="46">
        <v>62682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62682</v>
      </c>
      <c r="O25" s="47">
        <f t="shared" si="1"/>
        <v>1.0029601420868202</v>
      </c>
      <c r="P25" s="9"/>
    </row>
    <row r="26" spans="1:16">
      <c r="A26" s="12"/>
      <c r="B26" s="25">
        <v>331.2</v>
      </c>
      <c r="C26" s="20" t="s">
        <v>25</v>
      </c>
      <c r="D26" s="46">
        <v>22590</v>
      </c>
      <c r="E26" s="46">
        <v>9520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32110</v>
      </c>
      <c r="O26" s="47">
        <f t="shared" si="1"/>
        <v>0.51378466166375991</v>
      </c>
      <c r="P26" s="9"/>
    </row>
    <row r="27" spans="1:16">
      <c r="A27" s="12"/>
      <c r="B27" s="25">
        <v>331.31</v>
      </c>
      <c r="C27" s="20" t="s">
        <v>92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21566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21566</v>
      </c>
      <c r="O27" s="47">
        <f t="shared" si="1"/>
        <v>0.34507256348304721</v>
      </c>
      <c r="P27" s="9"/>
    </row>
    <row r="28" spans="1:16">
      <c r="A28" s="12"/>
      <c r="B28" s="25">
        <v>331.5</v>
      </c>
      <c r="C28" s="20" t="s">
        <v>27</v>
      </c>
      <c r="D28" s="46">
        <v>105122</v>
      </c>
      <c r="E28" s="46">
        <v>0</v>
      </c>
      <c r="F28" s="46">
        <v>0</v>
      </c>
      <c r="G28" s="46">
        <v>450</v>
      </c>
      <c r="H28" s="46">
        <v>0</v>
      </c>
      <c r="I28" s="46">
        <v>16058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121630</v>
      </c>
      <c r="O28" s="47">
        <f t="shared" si="1"/>
        <v>1.9461734163239834</v>
      </c>
      <c r="P28" s="9"/>
    </row>
    <row r="29" spans="1:16">
      <c r="A29" s="12"/>
      <c r="B29" s="25">
        <v>331.7</v>
      </c>
      <c r="C29" s="20" t="s">
        <v>28</v>
      </c>
      <c r="D29" s="46">
        <v>0</v>
      </c>
      <c r="E29" s="46">
        <v>0</v>
      </c>
      <c r="F29" s="46">
        <v>0</v>
      </c>
      <c r="G29" s="46">
        <v>101700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101700</v>
      </c>
      <c r="O29" s="47">
        <f t="shared" si="1"/>
        <v>1.6272781093492488</v>
      </c>
      <c r="P29" s="9"/>
    </row>
    <row r="30" spans="1:16">
      <c r="A30" s="12"/>
      <c r="B30" s="25">
        <v>334.5</v>
      </c>
      <c r="C30" s="20" t="s">
        <v>141</v>
      </c>
      <c r="D30" s="46">
        <v>14186</v>
      </c>
      <c r="E30" s="46">
        <v>0</v>
      </c>
      <c r="F30" s="46">
        <v>0</v>
      </c>
      <c r="G30" s="46">
        <v>0</v>
      </c>
      <c r="H30" s="46">
        <v>0</v>
      </c>
      <c r="I30" s="46">
        <v>2676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16862</v>
      </c>
      <c r="O30" s="47">
        <f t="shared" si="1"/>
        <v>0.2698049506376306</v>
      </c>
      <c r="P30" s="9"/>
    </row>
    <row r="31" spans="1:16">
      <c r="A31" s="12"/>
      <c r="B31" s="25">
        <v>335.12</v>
      </c>
      <c r="C31" s="20" t="s">
        <v>114</v>
      </c>
      <c r="D31" s="46">
        <v>1965205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1965205</v>
      </c>
      <c r="O31" s="47">
        <f t="shared" si="1"/>
        <v>31.444789349888794</v>
      </c>
      <c r="P31" s="9"/>
    </row>
    <row r="32" spans="1:16">
      <c r="A32" s="12"/>
      <c r="B32" s="25">
        <v>335.14</v>
      </c>
      <c r="C32" s="20" t="s">
        <v>115</v>
      </c>
      <c r="D32" s="46">
        <v>1539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1539</v>
      </c>
      <c r="O32" s="47">
        <f t="shared" si="1"/>
        <v>2.462518200873642E-2</v>
      </c>
      <c r="P32" s="9"/>
    </row>
    <row r="33" spans="1:16">
      <c r="A33" s="12"/>
      <c r="B33" s="25">
        <v>335.15</v>
      </c>
      <c r="C33" s="20" t="s">
        <v>116</v>
      </c>
      <c r="D33" s="46">
        <v>55709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55709</v>
      </c>
      <c r="O33" s="47">
        <f t="shared" si="1"/>
        <v>0.89138678656575521</v>
      </c>
      <c r="P33" s="9"/>
    </row>
    <row r="34" spans="1:16">
      <c r="A34" s="12"/>
      <c r="B34" s="25">
        <v>335.18</v>
      </c>
      <c r="C34" s="20" t="s">
        <v>117</v>
      </c>
      <c r="D34" s="46">
        <v>0</v>
      </c>
      <c r="E34" s="46">
        <v>4496398</v>
      </c>
      <c r="F34" s="46">
        <v>4979248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9475646</v>
      </c>
      <c r="O34" s="47">
        <f t="shared" si="1"/>
        <v>151.61761364545498</v>
      </c>
      <c r="P34" s="9"/>
    </row>
    <row r="35" spans="1:16">
      <c r="A35" s="12"/>
      <c r="B35" s="25">
        <v>335.49</v>
      </c>
      <c r="C35" s="20" t="s">
        <v>36</v>
      </c>
      <c r="D35" s="46">
        <v>28907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28907</v>
      </c>
      <c r="O35" s="47">
        <f t="shared" si="1"/>
        <v>0.4625342016416788</v>
      </c>
      <c r="P35" s="9"/>
    </row>
    <row r="36" spans="1:16">
      <c r="A36" s="12"/>
      <c r="B36" s="25">
        <v>335.9</v>
      </c>
      <c r="C36" s="20" t="s">
        <v>37</v>
      </c>
      <c r="D36" s="46">
        <v>786329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786329</v>
      </c>
      <c r="O36" s="47">
        <f t="shared" si="1"/>
        <v>12.581867929660623</v>
      </c>
      <c r="P36" s="9"/>
    </row>
    <row r="37" spans="1:16">
      <c r="A37" s="12"/>
      <c r="B37" s="25">
        <v>338</v>
      </c>
      <c r="C37" s="20" t="s">
        <v>38</v>
      </c>
      <c r="D37" s="46">
        <v>201105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201105</v>
      </c>
      <c r="O37" s="47">
        <f t="shared" ref="O37:O68" si="8">(N37/O$71)</f>
        <v>3.2178344560538905</v>
      </c>
      <c r="P37" s="9"/>
    </row>
    <row r="38" spans="1:16" ht="15.75">
      <c r="A38" s="29" t="s">
        <v>43</v>
      </c>
      <c r="B38" s="30"/>
      <c r="C38" s="31"/>
      <c r="D38" s="32">
        <f t="shared" ref="D38:M38" si="9">SUM(D39:D52)</f>
        <v>8873300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30802515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95360</v>
      </c>
      <c r="N38" s="32">
        <f>SUM(D38:M38)</f>
        <v>39771175</v>
      </c>
      <c r="O38" s="45">
        <f t="shared" si="8"/>
        <v>636.36934572859502</v>
      </c>
      <c r="P38" s="10"/>
    </row>
    <row r="39" spans="1:16">
      <c r="A39" s="12"/>
      <c r="B39" s="25">
        <v>341.3</v>
      </c>
      <c r="C39" s="20" t="s">
        <v>119</v>
      </c>
      <c r="D39" s="46">
        <v>22740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10">SUM(D39:M39)</f>
        <v>22740</v>
      </c>
      <c r="O39" s="47">
        <f t="shared" si="8"/>
        <v>0.36385746515832762</v>
      </c>
      <c r="P39" s="9"/>
    </row>
    <row r="40" spans="1:16">
      <c r="A40" s="12"/>
      <c r="B40" s="25">
        <v>341.9</v>
      </c>
      <c r="C40" s="20" t="s">
        <v>120</v>
      </c>
      <c r="D40" s="46">
        <v>190120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91390</v>
      </c>
      <c r="N40" s="46">
        <f t="shared" si="10"/>
        <v>281510</v>
      </c>
      <c r="O40" s="47">
        <f t="shared" si="8"/>
        <v>4.5043762100580826</v>
      </c>
      <c r="P40" s="9"/>
    </row>
    <row r="41" spans="1:16">
      <c r="A41" s="12"/>
      <c r="B41" s="25">
        <v>342.1</v>
      </c>
      <c r="C41" s="20" t="s">
        <v>48</v>
      </c>
      <c r="D41" s="46">
        <v>643062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643062</v>
      </c>
      <c r="O41" s="47">
        <f t="shared" si="8"/>
        <v>10.289485895322976</v>
      </c>
      <c r="P41" s="9"/>
    </row>
    <row r="42" spans="1:16">
      <c r="A42" s="12"/>
      <c r="B42" s="25">
        <v>343.3</v>
      </c>
      <c r="C42" s="20" t="s">
        <v>50</v>
      </c>
      <c r="D42" s="46">
        <v>1062410</v>
      </c>
      <c r="E42" s="46">
        <v>0</v>
      </c>
      <c r="F42" s="46">
        <v>0</v>
      </c>
      <c r="G42" s="46">
        <v>0</v>
      </c>
      <c r="H42" s="46">
        <v>0</v>
      </c>
      <c r="I42" s="46">
        <v>27181256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28243666</v>
      </c>
      <c r="O42" s="47">
        <f t="shared" si="8"/>
        <v>451.92034817671248</v>
      </c>
      <c r="P42" s="9"/>
    </row>
    <row r="43" spans="1:16">
      <c r="A43" s="12"/>
      <c r="B43" s="25">
        <v>343.4</v>
      </c>
      <c r="C43" s="20" t="s">
        <v>51</v>
      </c>
      <c r="D43" s="46">
        <v>3704607</v>
      </c>
      <c r="E43" s="46">
        <v>0</v>
      </c>
      <c r="F43" s="46">
        <v>0</v>
      </c>
      <c r="G43" s="46">
        <v>0</v>
      </c>
      <c r="H43" s="46">
        <v>0</v>
      </c>
      <c r="I43" s="46">
        <v>49546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3754153</v>
      </c>
      <c r="O43" s="47">
        <f t="shared" si="8"/>
        <v>60.06933132790374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3156677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3156677</v>
      </c>
      <c r="O44" s="47">
        <f t="shared" si="8"/>
        <v>50.509256444309329</v>
      </c>
      <c r="P44" s="9"/>
    </row>
    <row r="45" spans="1:16">
      <c r="A45" s="12"/>
      <c r="B45" s="25">
        <v>344.9</v>
      </c>
      <c r="C45" s="20" t="s">
        <v>121</v>
      </c>
      <c r="D45" s="46">
        <v>98851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98851</v>
      </c>
      <c r="O45" s="47">
        <f t="shared" si="8"/>
        <v>1.5816919212122182</v>
      </c>
      <c r="P45" s="9"/>
    </row>
    <row r="46" spans="1:16">
      <c r="A46" s="12"/>
      <c r="B46" s="25">
        <v>345.9</v>
      </c>
      <c r="C46" s="20" t="s">
        <v>54</v>
      </c>
      <c r="D46" s="46">
        <v>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20</v>
      </c>
      <c r="O46" s="47">
        <f t="shared" si="8"/>
        <v>3.2001536073731539E-4</v>
      </c>
      <c r="P46" s="9"/>
    </row>
    <row r="47" spans="1:16">
      <c r="A47" s="12"/>
      <c r="B47" s="25">
        <v>347.2</v>
      </c>
      <c r="C47" s="20" t="s">
        <v>55</v>
      </c>
      <c r="D47" s="46">
        <v>1060052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1060052</v>
      </c>
      <c r="O47" s="47">
        <f t="shared" si="8"/>
        <v>16.961646159015633</v>
      </c>
      <c r="P47" s="9"/>
    </row>
    <row r="48" spans="1:16">
      <c r="A48" s="12"/>
      <c r="B48" s="25">
        <v>347.3</v>
      </c>
      <c r="C48" s="20" t="s">
        <v>56</v>
      </c>
      <c r="D48" s="46">
        <v>290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290</v>
      </c>
      <c r="O48" s="47">
        <f t="shared" si="8"/>
        <v>4.640222730691073E-3</v>
      </c>
      <c r="P48" s="9"/>
    </row>
    <row r="49" spans="1:16">
      <c r="A49" s="12"/>
      <c r="B49" s="25">
        <v>347.4</v>
      </c>
      <c r="C49" s="20" t="s">
        <v>57</v>
      </c>
      <c r="D49" s="46">
        <v>24637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3970</v>
      </c>
      <c r="N49" s="46">
        <f t="shared" si="10"/>
        <v>28607</v>
      </c>
      <c r="O49" s="47">
        <f t="shared" si="8"/>
        <v>0.4577339712306191</v>
      </c>
      <c r="P49" s="9"/>
    </row>
    <row r="50" spans="1:16">
      <c r="A50" s="12"/>
      <c r="B50" s="25">
        <v>347.5</v>
      </c>
      <c r="C50" s="20" t="s">
        <v>58</v>
      </c>
      <c r="D50" s="46">
        <v>110116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110116</v>
      </c>
      <c r="O50" s="47">
        <f t="shared" si="8"/>
        <v>1.7619405731475111</v>
      </c>
      <c r="P50" s="9"/>
    </row>
    <row r="51" spans="1:16">
      <c r="A51" s="12"/>
      <c r="B51" s="25">
        <v>347.9</v>
      </c>
      <c r="C51" s="20" t="s">
        <v>59</v>
      </c>
      <c r="D51" s="46">
        <v>21518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21518</v>
      </c>
      <c r="O51" s="47">
        <f t="shared" si="8"/>
        <v>0.34430452661727762</v>
      </c>
      <c r="P51" s="9"/>
    </row>
    <row r="52" spans="1:16">
      <c r="A52" s="12"/>
      <c r="B52" s="25">
        <v>349</v>
      </c>
      <c r="C52" s="20" t="s">
        <v>1</v>
      </c>
      <c r="D52" s="46">
        <v>1934877</v>
      </c>
      <c r="E52" s="46">
        <v>0</v>
      </c>
      <c r="F52" s="46">
        <v>0</v>
      </c>
      <c r="G52" s="46">
        <v>0</v>
      </c>
      <c r="H52" s="46">
        <v>0</v>
      </c>
      <c r="I52" s="46">
        <v>415036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2349913</v>
      </c>
      <c r="O52" s="47">
        <f t="shared" si="8"/>
        <v>37.600412819815354</v>
      </c>
      <c r="P52" s="9"/>
    </row>
    <row r="53" spans="1:16" ht="15.75">
      <c r="A53" s="29" t="s">
        <v>44</v>
      </c>
      <c r="B53" s="30"/>
      <c r="C53" s="31"/>
      <c r="D53" s="32">
        <f t="shared" ref="D53:M53" si="11">SUM(D54:D56)</f>
        <v>217147</v>
      </c>
      <c r="E53" s="32">
        <f t="shared" si="11"/>
        <v>59974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58" si="12">SUM(D53:M53)</f>
        <v>277121</v>
      </c>
      <c r="O53" s="45">
        <f t="shared" si="8"/>
        <v>4.4341488391442789</v>
      </c>
      <c r="P53" s="10"/>
    </row>
    <row r="54" spans="1:16">
      <c r="A54" s="13"/>
      <c r="B54" s="39">
        <v>351.1</v>
      </c>
      <c r="C54" s="21" t="s">
        <v>62</v>
      </c>
      <c r="D54" s="46">
        <v>116748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116748</v>
      </c>
      <c r="O54" s="47">
        <f t="shared" si="8"/>
        <v>1.8680576667680049</v>
      </c>
      <c r="P54" s="9"/>
    </row>
    <row r="55" spans="1:16">
      <c r="A55" s="13"/>
      <c r="B55" s="39">
        <v>354</v>
      </c>
      <c r="C55" s="21" t="s">
        <v>63</v>
      </c>
      <c r="D55" s="46">
        <v>89566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89566</v>
      </c>
      <c r="O55" s="47">
        <f t="shared" si="8"/>
        <v>1.4331247899899195</v>
      </c>
      <c r="P55" s="9"/>
    </row>
    <row r="56" spans="1:16">
      <c r="A56" s="13"/>
      <c r="B56" s="39">
        <v>359</v>
      </c>
      <c r="C56" s="21" t="s">
        <v>64</v>
      </c>
      <c r="D56" s="46">
        <v>10833</v>
      </c>
      <c r="E56" s="46">
        <v>59974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70807</v>
      </c>
      <c r="O56" s="47">
        <f t="shared" si="8"/>
        <v>1.1329663823863545</v>
      </c>
      <c r="P56" s="9"/>
    </row>
    <row r="57" spans="1:16" ht="15.75">
      <c r="A57" s="29" t="s">
        <v>4</v>
      </c>
      <c r="B57" s="30"/>
      <c r="C57" s="31"/>
      <c r="D57" s="32">
        <f t="shared" ref="D57:M57" si="13">SUM(D58:D65)</f>
        <v>2786465</v>
      </c>
      <c r="E57" s="32">
        <f t="shared" si="13"/>
        <v>24532</v>
      </c>
      <c r="F57" s="32">
        <f t="shared" si="13"/>
        <v>453</v>
      </c>
      <c r="G57" s="32">
        <f t="shared" si="13"/>
        <v>1248681</v>
      </c>
      <c r="H57" s="32">
        <f t="shared" si="13"/>
        <v>0</v>
      </c>
      <c r="I57" s="32">
        <f t="shared" si="13"/>
        <v>1867398</v>
      </c>
      <c r="J57" s="32">
        <f t="shared" si="13"/>
        <v>0</v>
      </c>
      <c r="K57" s="32">
        <f t="shared" si="13"/>
        <v>9047538</v>
      </c>
      <c r="L57" s="32">
        <f t="shared" si="13"/>
        <v>0</v>
      </c>
      <c r="M57" s="32">
        <f t="shared" si="13"/>
        <v>28910</v>
      </c>
      <c r="N57" s="32">
        <f t="shared" si="12"/>
        <v>15003977</v>
      </c>
      <c r="O57" s="45">
        <f t="shared" si="8"/>
        <v>240.07515560746916</v>
      </c>
      <c r="P57" s="10"/>
    </row>
    <row r="58" spans="1:16">
      <c r="A58" s="12"/>
      <c r="B58" s="25">
        <v>361.1</v>
      </c>
      <c r="C58" s="20" t="s">
        <v>65</v>
      </c>
      <c r="D58" s="46">
        <v>1945114</v>
      </c>
      <c r="E58" s="46">
        <v>24532</v>
      </c>
      <c r="F58" s="46">
        <v>453</v>
      </c>
      <c r="G58" s="46">
        <v>484806</v>
      </c>
      <c r="H58" s="46">
        <v>0</v>
      </c>
      <c r="I58" s="46">
        <v>1642366</v>
      </c>
      <c r="J58" s="46">
        <v>0</v>
      </c>
      <c r="K58" s="46">
        <v>2005283</v>
      </c>
      <c r="L58" s="46">
        <v>0</v>
      </c>
      <c r="M58" s="46">
        <v>28910</v>
      </c>
      <c r="N58" s="46">
        <f t="shared" si="12"/>
        <v>6131464</v>
      </c>
      <c r="O58" s="47">
        <f t="shared" si="8"/>
        <v>98.108133190393133</v>
      </c>
      <c r="P58" s="9"/>
    </row>
    <row r="59" spans="1:16">
      <c r="A59" s="12"/>
      <c r="B59" s="25">
        <v>361.3</v>
      </c>
      <c r="C59" s="20" t="s">
        <v>66</v>
      </c>
      <c r="D59" s="46">
        <v>424452</v>
      </c>
      <c r="E59" s="46">
        <v>0</v>
      </c>
      <c r="F59" s="46">
        <v>0</v>
      </c>
      <c r="G59" s="46">
        <v>5500</v>
      </c>
      <c r="H59" s="46">
        <v>0</v>
      </c>
      <c r="I59" s="46">
        <v>217185</v>
      </c>
      <c r="J59" s="46">
        <v>0</v>
      </c>
      <c r="K59" s="46">
        <v>2865795</v>
      </c>
      <c r="L59" s="46">
        <v>0</v>
      </c>
      <c r="M59" s="46">
        <v>0</v>
      </c>
      <c r="N59" s="46">
        <f t="shared" ref="N59:N65" si="14">SUM(D59:M59)</f>
        <v>3512932</v>
      </c>
      <c r="O59" s="47">
        <f t="shared" si="8"/>
        <v>56.209610061282945</v>
      </c>
      <c r="P59" s="9"/>
    </row>
    <row r="60" spans="1:16">
      <c r="A60" s="12"/>
      <c r="B60" s="25">
        <v>361.4</v>
      </c>
      <c r="C60" s="20" t="s">
        <v>133</v>
      </c>
      <c r="D60" s="46">
        <v>-12458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-12458</v>
      </c>
      <c r="O60" s="47">
        <f t="shared" si="8"/>
        <v>-0.19933756820327375</v>
      </c>
      <c r="P60" s="9"/>
    </row>
    <row r="61" spans="1:16">
      <c r="A61" s="12"/>
      <c r="B61" s="25">
        <v>364</v>
      </c>
      <c r="C61" s="20" t="s">
        <v>122</v>
      </c>
      <c r="D61" s="46">
        <v>19342</v>
      </c>
      <c r="E61" s="46">
        <v>0</v>
      </c>
      <c r="F61" s="46">
        <v>0</v>
      </c>
      <c r="G61" s="46">
        <v>0</v>
      </c>
      <c r="H61" s="46">
        <v>0</v>
      </c>
      <c r="I61" s="46">
        <v>4520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23862</v>
      </c>
      <c r="O61" s="47">
        <f t="shared" si="8"/>
        <v>0.381810326895691</v>
      </c>
      <c r="P61" s="9"/>
    </row>
    <row r="62" spans="1:16">
      <c r="A62" s="12"/>
      <c r="B62" s="25">
        <v>366</v>
      </c>
      <c r="C62" s="20" t="s">
        <v>67</v>
      </c>
      <c r="D62" s="46">
        <v>19315</v>
      </c>
      <c r="E62" s="46">
        <v>0</v>
      </c>
      <c r="F62" s="46">
        <v>0</v>
      </c>
      <c r="G62" s="46">
        <v>145540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164855</v>
      </c>
      <c r="O62" s="47">
        <f t="shared" si="8"/>
        <v>2.6378066147175065</v>
      </c>
      <c r="P62" s="9"/>
    </row>
    <row r="63" spans="1:16">
      <c r="A63" s="12"/>
      <c r="B63" s="25">
        <v>368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4176133</v>
      </c>
      <c r="L63" s="46">
        <v>0</v>
      </c>
      <c r="M63" s="46">
        <v>0</v>
      </c>
      <c r="N63" s="46">
        <f t="shared" si="14"/>
        <v>4176133</v>
      </c>
      <c r="O63" s="47">
        <f t="shared" si="8"/>
        <v>66.821335424100354</v>
      </c>
      <c r="P63" s="9"/>
    </row>
    <row r="64" spans="1:16">
      <c r="A64" s="12"/>
      <c r="B64" s="25">
        <v>369.3</v>
      </c>
      <c r="C64" s="20" t="s">
        <v>69</v>
      </c>
      <c r="D64" s="46">
        <v>58057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58057</v>
      </c>
      <c r="O64" s="47">
        <f t="shared" si="8"/>
        <v>0.92895658991631602</v>
      </c>
      <c r="P64" s="9"/>
    </row>
    <row r="65" spans="1:119">
      <c r="A65" s="12"/>
      <c r="B65" s="25">
        <v>369.9</v>
      </c>
      <c r="C65" s="20" t="s">
        <v>70</v>
      </c>
      <c r="D65" s="46">
        <v>332643</v>
      </c>
      <c r="E65" s="46">
        <v>0</v>
      </c>
      <c r="F65" s="46">
        <v>0</v>
      </c>
      <c r="G65" s="46">
        <v>612835</v>
      </c>
      <c r="H65" s="46">
        <v>0</v>
      </c>
      <c r="I65" s="46">
        <v>3327</v>
      </c>
      <c r="J65" s="46">
        <v>0</v>
      </c>
      <c r="K65" s="46">
        <v>327</v>
      </c>
      <c r="L65" s="46">
        <v>0</v>
      </c>
      <c r="M65" s="46">
        <v>0</v>
      </c>
      <c r="N65" s="46">
        <f t="shared" si="14"/>
        <v>949132</v>
      </c>
      <c r="O65" s="47">
        <f t="shared" si="8"/>
        <v>15.186840968366482</v>
      </c>
      <c r="P65" s="9"/>
    </row>
    <row r="66" spans="1:119" ht="15.75">
      <c r="A66" s="29" t="s">
        <v>45</v>
      </c>
      <c r="B66" s="30"/>
      <c r="C66" s="31"/>
      <c r="D66" s="32">
        <f t="shared" ref="D66:M66" si="15">SUM(D67:D68)</f>
        <v>3982708</v>
      </c>
      <c r="E66" s="32">
        <f t="shared" si="15"/>
        <v>0</v>
      </c>
      <c r="F66" s="32">
        <f t="shared" si="15"/>
        <v>0</v>
      </c>
      <c r="G66" s="32">
        <f t="shared" si="15"/>
        <v>15447656</v>
      </c>
      <c r="H66" s="32">
        <f t="shared" si="15"/>
        <v>0</v>
      </c>
      <c r="I66" s="32">
        <f t="shared" si="15"/>
        <v>2873903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719492</v>
      </c>
      <c r="N66" s="32">
        <f>SUM(D66:M66)</f>
        <v>23023759</v>
      </c>
      <c r="O66" s="45">
        <f t="shared" si="8"/>
        <v>368.39782709570062</v>
      </c>
      <c r="P66" s="9"/>
    </row>
    <row r="67" spans="1:119">
      <c r="A67" s="12"/>
      <c r="B67" s="25">
        <v>381</v>
      </c>
      <c r="C67" s="20" t="s">
        <v>71</v>
      </c>
      <c r="D67" s="46">
        <v>3982708</v>
      </c>
      <c r="E67" s="46">
        <v>0</v>
      </c>
      <c r="F67" s="46">
        <v>0</v>
      </c>
      <c r="G67" s="46">
        <v>15447656</v>
      </c>
      <c r="H67" s="46">
        <v>0</v>
      </c>
      <c r="I67" s="46">
        <v>5357</v>
      </c>
      <c r="J67" s="46">
        <v>0</v>
      </c>
      <c r="K67" s="46">
        <v>0</v>
      </c>
      <c r="L67" s="46">
        <v>0</v>
      </c>
      <c r="M67" s="46">
        <v>719492</v>
      </c>
      <c r="N67" s="46">
        <f>SUM(D67:M67)</f>
        <v>20155213</v>
      </c>
      <c r="O67" s="47">
        <f t="shared" si="8"/>
        <v>322.49888794662144</v>
      </c>
      <c r="P67" s="9"/>
    </row>
    <row r="68" spans="1:119" ht="15.75" thickBot="1">
      <c r="A68" s="12"/>
      <c r="B68" s="25">
        <v>389.8</v>
      </c>
      <c r="C68" s="20" t="s">
        <v>124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2868546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2868546</v>
      </c>
      <c r="O68" s="47">
        <f t="shared" si="8"/>
        <v>45.898939149079155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6">SUM(D5,D14,D24,D38,D53,D57,D66)</f>
        <v>55402422</v>
      </c>
      <c r="E69" s="15">
        <f t="shared" si="16"/>
        <v>4982989</v>
      </c>
      <c r="F69" s="15">
        <f t="shared" si="16"/>
        <v>7154594</v>
      </c>
      <c r="G69" s="15">
        <f t="shared" si="16"/>
        <v>20726389</v>
      </c>
      <c r="H69" s="15">
        <f t="shared" si="16"/>
        <v>0</v>
      </c>
      <c r="I69" s="15">
        <f t="shared" si="16"/>
        <v>40932815</v>
      </c>
      <c r="J69" s="15">
        <f t="shared" si="16"/>
        <v>0</v>
      </c>
      <c r="K69" s="15">
        <f t="shared" si="16"/>
        <v>9047538</v>
      </c>
      <c r="L69" s="15">
        <f t="shared" si="16"/>
        <v>0</v>
      </c>
      <c r="M69" s="15">
        <f t="shared" si="16"/>
        <v>2240251</v>
      </c>
      <c r="N69" s="15">
        <f>SUM(D69:M69)</f>
        <v>140486998</v>
      </c>
      <c r="O69" s="38">
        <f>(N69/O$71)</f>
        <v>2247.8998671936251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145</v>
      </c>
      <c r="M71" s="118"/>
      <c r="N71" s="118"/>
      <c r="O71" s="43">
        <v>62497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89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30263938</v>
      </c>
      <c r="E5" s="27">
        <f t="shared" si="0"/>
        <v>0</v>
      </c>
      <c r="F5" s="27">
        <f t="shared" si="0"/>
        <v>2172514</v>
      </c>
      <c r="G5" s="27">
        <f t="shared" si="0"/>
        <v>3678872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1273965</v>
      </c>
      <c r="N5" s="28">
        <f>SUM(D5:M5)</f>
        <v>37389289</v>
      </c>
      <c r="O5" s="33">
        <f t="shared" ref="O5:O36" si="1">(N5/O$71)</f>
        <v>602.08194847020934</v>
      </c>
      <c r="P5" s="6"/>
    </row>
    <row r="6" spans="1:133">
      <c r="A6" s="12"/>
      <c r="B6" s="25">
        <v>311</v>
      </c>
      <c r="C6" s="20" t="s">
        <v>3</v>
      </c>
      <c r="D6" s="46">
        <v>20873932</v>
      </c>
      <c r="E6" s="46">
        <v>0</v>
      </c>
      <c r="F6" s="46">
        <v>2172514</v>
      </c>
      <c r="G6" s="46">
        <v>3678872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1273965</v>
      </c>
      <c r="N6" s="46">
        <f>SUM(D6:M6)</f>
        <v>27999283</v>
      </c>
      <c r="O6" s="47">
        <f t="shared" si="1"/>
        <v>450.87412238325282</v>
      </c>
      <c r="P6" s="9"/>
    </row>
    <row r="7" spans="1:133">
      <c r="A7" s="12"/>
      <c r="B7" s="25">
        <v>312.41000000000003</v>
      </c>
      <c r="C7" s="20" t="s">
        <v>12</v>
      </c>
      <c r="D7" s="46">
        <v>947216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947216</v>
      </c>
      <c r="O7" s="47">
        <f t="shared" si="1"/>
        <v>15.253075684380033</v>
      </c>
      <c r="P7" s="9"/>
    </row>
    <row r="8" spans="1:133">
      <c r="A8" s="12"/>
      <c r="B8" s="25">
        <v>312.42</v>
      </c>
      <c r="C8" s="20" t="s">
        <v>11</v>
      </c>
      <c r="D8" s="46">
        <v>438513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438513</v>
      </c>
      <c r="O8" s="47">
        <f t="shared" si="1"/>
        <v>7.0614009661835748</v>
      </c>
      <c r="P8" s="9"/>
    </row>
    <row r="9" spans="1:133">
      <c r="A9" s="12"/>
      <c r="B9" s="25">
        <v>314.10000000000002</v>
      </c>
      <c r="C9" s="20" t="s">
        <v>13</v>
      </c>
      <c r="D9" s="46">
        <v>3660144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3660144</v>
      </c>
      <c r="O9" s="47">
        <f t="shared" si="1"/>
        <v>58.939516908212561</v>
      </c>
      <c r="P9" s="9"/>
    </row>
    <row r="10" spans="1:133">
      <c r="A10" s="12"/>
      <c r="B10" s="25">
        <v>314.3</v>
      </c>
      <c r="C10" s="20" t="s">
        <v>14</v>
      </c>
      <c r="D10" s="46">
        <v>1140606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1140606</v>
      </c>
      <c r="O10" s="47">
        <f t="shared" si="1"/>
        <v>18.367246376811593</v>
      </c>
      <c r="P10" s="9"/>
    </row>
    <row r="11" spans="1:133">
      <c r="A11" s="12"/>
      <c r="B11" s="25">
        <v>314.8</v>
      </c>
      <c r="C11" s="20" t="s">
        <v>15</v>
      </c>
      <c r="D11" s="46">
        <v>162444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162444</v>
      </c>
      <c r="O11" s="47">
        <f t="shared" si="1"/>
        <v>2.6158454106280193</v>
      </c>
      <c r="P11" s="9"/>
    </row>
    <row r="12" spans="1:133">
      <c r="A12" s="12"/>
      <c r="B12" s="25">
        <v>315</v>
      </c>
      <c r="C12" s="20" t="s">
        <v>112</v>
      </c>
      <c r="D12" s="46">
        <v>2627795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2627795</v>
      </c>
      <c r="O12" s="47">
        <f t="shared" si="1"/>
        <v>42.315539452495976</v>
      </c>
      <c r="P12" s="9"/>
    </row>
    <row r="13" spans="1:133">
      <c r="A13" s="12"/>
      <c r="B13" s="25">
        <v>316</v>
      </c>
      <c r="C13" s="20" t="s">
        <v>113</v>
      </c>
      <c r="D13" s="46">
        <v>413288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413288</v>
      </c>
      <c r="O13" s="47">
        <f t="shared" si="1"/>
        <v>6.6552012882447666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5164322</v>
      </c>
      <c r="E14" s="32">
        <f t="shared" si="3"/>
        <v>949174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5328329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11441825</v>
      </c>
      <c r="O14" s="45">
        <f t="shared" si="1"/>
        <v>184.24838969404186</v>
      </c>
      <c r="P14" s="10"/>
    </row>
    <row r="15" spans="1:133">
      <c r="A15" s="12"/>
      <c r="B15" s="25">
        <v>322</v>
      </c>
      <c r="C15" s="20" t="s">
        <v>0</v>
      </c>
      <c r="D15" s="46">
        <v>384247</v>
      </c>
      <c r="E15" s="46">
        <v>0</v>
      </c>
      <c r="F15" s="46">
        <v>0</v>
      </c>
      <c r="G15" s="46">
        <v>0</v>
      </c>
      <c r="H15" s="46">
        <v>0</v>
      </c>
      <c r="I15" s="46">
        <v>5328329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5712576</v>
      </c>
      <c r="O15" s="47">
        <f t="shared" si="1"/>
        <v>91.989951690821258</v>
      </c>
      <c r="P15" s="9"/>
    </row>
    <row r="16" spans="1:133">
      <c r="A16" s="12"/>
      <c r="B16" s="25">
        <v>323.10000000000002</v>
      </c>
      <c r="C16" s="20" t="s">
        <v>19</v>
      </c>
      <c r="D16" s="46">
        <v>4566918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4566918</v>
      </c>
      <c r="O16" s="47">
        <f t="shared" si="1"/>
        <v>73.541352657004836</v>
      </c>
      <c r="P16" s="9"/>
    </row>
    <row r="17" spans="1:16">
      <c r="A17" s="12"/>
      <c r="B17" s="25">
        <v>323.7</v>
      </c>
      <c r="C17" s="20" t="s">
        <v>20</v>
      </c>
      <c r="D17" s="46">
        <v>213157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213157</v>
      </c>
      <c r="O17" s="47">
        <f t="shared" si="1"/>
        <v>3.4324798711755236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7522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7522</v>
      </c>
      <c r="O18" s="47">
        <f t="shared" si="1"/>
        <v>0.12112721417069243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15706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15706</v>
      </c>
      <c r="O19" s="47">
        <f t="shared" si="1"/>
        <v>0.25291465378421901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153823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153823</v>
      </c>
      <c r="O20" s="47">
        <f t="shared" si="1"/>
        <v>2.4770209339774558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74167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74167</v>
      </c>
      <c r="O21" s="47">
        <f t="shared" si="1"/>
        <v>1.1943156199677938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132179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132179</v>
      </c>
      <c r="O22" s="47">
        <f t="shared" si="1"/>
        <v>2.1284863123993558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565777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565777</v>
      </c>
      <c r="O23" s="47">
        <f t="shared" si="1"/>
        <v>9.1107407407407415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SUM(D25:D37)</f>
        <v>3012564</v>
      </c>
      <c r="E24" s="32">
        <f t="shared" si="6"/>
        <v>4332848</v>
      </c>
      <c r="F24" s="32">
        <f t="shared" si="6"/>
        <v>4898846</v>
      </c>
      <c r="G24" s="32">
        <f t="shared" si="6"/>
        <v>64756</v>
      </c>
      <c r="H24" s="32">
        <f t="shared" si="6"/>
        <v>0</v>
      </c>
      <c r="I24" s="32">
        <f t="shared" si="6"/>
        <v>247206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12556220</v>
      </c>
      <c r="O24" s="45">
        <f t="shared" si="1"/>
        <v>202.19355877616746</v>
      </c>
      <c r="P24" s="10"/>
    </row>
    <row r="25" spans="1:16">
      <c r="A25" s="12"/>
      <c r="B25" s="25">
        <v>331.1</v>
      </c>
      <c r="C25" s="20" t="s">
        <v>84</v>
      </c>
      <c r="D25" s="46">
        <v>0</v>
      </c>
      <c r="E25" s="46">
        <v>0</v>
      </c>
      <c r="F25" s="46">
        <v>0</v>
      </c>
      <c r="G25" s="46">
        <v>55348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55348</v>
      </c>
      <c r="O25" s="47">
        <f t="shared" si="1"/>
        <v>0.89127214170692437</v>
      </c>
      <c r="P25" s="9"/>
    </row>
    <row r="26" spans="1:16">
      <c r="A26" s="12"/>
      <c r="B26" s="25">
        <v>331.2</v>
      </c>
      <c r="C26" s="20" t="s">
        <v>25</v>
      </c>
      <c r="D26" s="46">
        <v>56843</v>
      </c>
      <c r="E26" s="46">
        <v>555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57398</v>
      </c>
      <c r="O26" s="47">
        <f t="shared" si="1"/>
        <v>0.92428341384863122</v>
      </c>
      <c r="P26" s="9"/>
    </row>
    <row r="27" spans="1:16">
      <c r="A27" s="12"/>
      <c r="B27" s="25">
        <v>331.31</v>
      </c>
      <c r="C27" s="20" t="s">
        <v>92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247206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247206</v>
      </c>
      <c r="O27" s="47">
        <f t="shared" si="1"/>
        <v>3.9807729468599033</v>
      </c>
      <c r="P27" s="9"/>
    </row>
    <row r="28" spans="1:16">
      <c r="A28" s="12"/>
      <c r="B28" s="25">
        <v>331.5</v>
      </c>
      <c r="C28" s="20" t="s">
        <v>27</v>
      </c>
      <c r="D28" s="46">
        <v>48733</v>
      </c>
      <c r="E28" s="46">
        <v>0</v>
      </c>
      <c r="F28" s="46">
        <v>0</v>
      </c>
      <c r="G28" s="46">
        <v>4500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53233</v>
      </c>
      <c r="O28" s="47">
        <f t="shared" si="1"/>
        <v>0.85721417069243155</v>
      </c>
      <c r="P28" s="9"/>
    </row>
    <row r="29" spans="1:16">
      <c r="A29" s="12"/>
      <c r="B29" s="25">
        <v>334.5</v>
      </c>
      <c r="C29" s="20" t="s">
        <v>141</v>
      </c>
      <c r="D29" s="46">
        <v>5242</v>
      </c>
      <c r="E29" s="46">
        <v>0</v>
      </c>
      <c r="F29" s="46">
        <v>0</v>
      </c>
      <c r="G29" s="46">
        <v>750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5992</v>
      </c>
      <c r="O29" s="47">
        <f t="shared" si="1"/>
        <v>9.6489533011272138E-2</v>
      </c>
      <c r="P29" s="9"/>
    </row>
    <row r="30" spans="1:16">
      <c r="A30" s="12"/>
      <c r="B30" s="25">
        <v>334.7</v>
      </c>
      <c r="C30" s="20" t="s">
        <v>104</v>
      </c>
      <c r="D30" s="46">
        <v>0</v>
      </c>
      <c r="E30" s="46">
        <v>0</v>
      </c>
      <c r="F30" s="46">
        <v>0</v>
      </c>
      <c r="G30" s="46">
        <v>4158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4158</v>
      </c>
      <c r="O30" s="47">
        <f t="shared" si="1"/>
        <v>6.6956521739130428E-2</v>
      </c>
      <c r="P30" s="9"/>
    </row>
    <row r="31" spans="1:16">
      <c r="A31" s="12"/>
      <c r="B31" s="25">
        <v>335.12</v>
      </c>
      <c r="C31" s="20" t="s">
        <v>114</v>
      </c>
      <c r="D31" s="46">
        <v>1878213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1878213</v>
      </c>
      <c r="O31" s="47">
        <f t="shared" si="1"/>
        <v>30.244975845410629</v>
      </c>
      <c r="P31" s="9"/>
    </row>
    <row r="32" spans="1:16">
      <c r="A32" s="12"/>
      <c r="B32" s="25">
        <v>335.14</v>
      </c>
      <c r="C32" s="20" t="s">
        <v>115</v>
      </c>
      <c r="D32" s="46">
        <v>1348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1348</v>
      </c>
      <c r="O32" s="47">
        <f t="shared" si="1"/>
        <v>2.1706924315619967E-2</v>
      </c>
      <c r="P32" s="9"/>
    </row>
    <row r="33" spans="1:16">
      <c r="A33" s="12"/>
      <c r="B33" s="25">
        <v>335.15</v>
      </c>
      <c r="C33" s="20" t="s">
        <v>116</v>
      </c>
      <c r="D33" s="46">
        <v>56153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56153</v>
      </c>
      <c r="O33" s="47">
        <f t="shared" si="1"/>
        <v>0.90423510466988732</v>
      </c>
      <c r="P33" s="9"/>
    </row>
    <row r="34" spans="1:16">
      <c r="A34" s="12"/>
      <c r="B34" s="25">
        <v>335.18</v>
      </c>
      <c r="C34" s="20" t="s">
        <v>117</v>
      </c>
      <c r="D34" s="46">
        <v>0</v>
      </c>
      <c r="E34" s="46">
        <v>4332293</v>
      </c>
      <c r="F34" s="46">
        <v>4898846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9231139</v>
      </c>
      <c r="O34" s="47">
        <f t="shared" si="1"/>
        <v>148.64958132045089</v>
      </c>
      <c r="P34" s="9"/>
    </row>
    <row r="35" spans="1:16">
      <c r="A35" s="12"/>
      <c r="B35" s="25">
        <v>335.49</v>
      </c>
      <c r="C35" s="20" t="s">
        <v>36</v>
      </c>
      <c r="D35" s="46">
        <v>27893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27893</v>
      </c>
      <c r="O35" s="47">
        <f t="shared" si="1"/>
        <v>0.44916264090177133</v>
      </c>
      <c r="P35" s="9"/>
    </row>
    <row r="36" spans="1:16">
      <c r="A36" s="12"/>
      <c r="B36" s="25">
        <v>335.9</v>
      </c>
      <c r="C36" s="20" t="s">
        <v>37</v>
      </c>
      <c r="D36" s="46">
        <v>743715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743715</v>
      </c>
      <c r="O36" s="47">
        <f t="shared" si="1"/>
        <v>11.976086956521739</v>
      </c>
      <c r="P36" s="9"/>
    </row>
    <row r="37" spans="1:16">
      <c r="A37" s="12"/>
      <c r="B37" s="25">
        <v>338</v>
      </c>
      <c r="C37" s="20" t="s">
        <v>38</v>
      </c>
      <c r="D37" s="46">
        <v>194424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194424</v>
      </c>
      <c r="O37" s="47">
        <f t="shared" ref="O37:O68" si="8">(N37/O$71)</f>
        <v>3.1308212560386472</v>
      </c>
      <c r="P37" s="9"/>
    </row>
    <row r="38" spans="1:16" ht="15.75">
      <c r="A38" s="29" t="s">
        <v>43</v>
      </c>
      <c r="B38" s="30"/>
      <c r="C38" s="31"/>
      <c r="D38" s="32">
        <f t="shared" ref="D38:M38" si="9">SUM(D39:D52)</f>
        <v>8006956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29295023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91536</v>
      </c>
      <c r="N38" s="32">
        <f>SUM(D38:M38)</f>
        <v>37393515</v>
      </c>
      <c r="O38" s="45">
        <f t="shared" si="8"/>
        <v>602.15</v>
      </c>
      <c r="P38" s="10"/>
    </row>
    <row r="39" spans="1:16">
      <c r="A39" s="12"/>
      <c r="B39" s="25">
        <v>341.3</v>
      </c>
      <c r="C39" s="20" t="s">
        <v>119</v>
      </c>
      <c r="D39" s="46">
        <v>17362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2" si="10">SUM(D39:M39)</f>
        <v>17362</v>
      </c>
      <c r="O39" s="47">
        <f t="shared" si="8"/>
        <v>0.27958132045088568</v>
      </c>
      <c r="P39" s="9"/>
    </row>
    <row r="40" spans="1:16">
      <c r="A40" s="12"/>
      <c r="B40" s="25">
        <v>341.9</v>
      </c>
      <c r="C40" s="20" t="s">
        <v>120</v>
      </c>
      <c r="D40" s="46">
        <v>183274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91536</v>
      </c>
      <c r="N40" s="46">
        <f t="shared" si="10"/>
        <v>274810</v>
      </c>
      <c r="O40" s="47">
        <f t="shared" si="8"/>
        <v>4.4252818035426733</v>
      </c>
      <c r="P40" s="9"/>
    </row>
    <row r="41" spans="1:16">
      <c r="A41" s="12"/>
      <c r="B41" s="25">
        <v>342.1</v>
      </c>
      <c r="C41" s="20" t="s">
        <v>48</v>
      </c>
      <c r="D41" s="46">
        <v>206385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206385</v>
      </c>
      <c r="O41" s="47">
        <f t="shared" si="8"/>
        <v>3.3234299516908212</v>
      </c>
      <c r="P41" s="9"/>
    </row>
    <row r="42" spans="1:16">
      <c r="A42" s="12"/>
      <c r="B42" s="25">
        <v>343.3</v>
      </c>
      <c r="C42" s="20" t="s">
        <v>50</v>
      </c>
      <c r="D42" s="46">
        <v>979131</v>
      </c>
      <c r="E42" s="46">
        <v>0</v>
      </c>
      <c r="F42" s="46">
        <v>0</v>
      </c>
      <c r="G42" s="46">
        <v>0</v>
      </c>
      <c r="H42" s="46">
        <v>0</v>
      </c>
      <c r="I42" s="46">
        <v>25913144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26892275</v>
      </c>
      <c r="O42" s="47">
        <f t="shared" si="8"/>
        <v>433.04790660225444</v>
      </c>
      <c r="P42" s="9"/>
    </row>
    <row r="43" spans="1:16">
      <c r="A43" s="12"/>
      <c r="B43" s="25">
        <v>343.4</v>
      </c>
      <c r="C43" s="20" t="s">
        <v>51</v>
      </c>
      <c r="D43" s="46">
        <v>3506664</v>
      </c>
      <c r="E43" s="46">
        <v>0</v>
      </c>
      <c r="F43" s="46">
        <v>0</v>
      </c>
      <c r="G43" s="46">
        <v>0</v>
      </c>
      <c r="H43" s="46">
        <v>0</v>
      </c>
      <c r="I43" s="46">
        <v>46865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3553529</v>
      </c>
      <c r="O43" s="47">
        <f t="shared" si="8"/>
        <v>57.22268921095008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2916767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2916767</v>
      </c>
      <c r="O44" s="47">
        <f t="shared" si="8"/>
        <v>46.968872785829305</v>
      </c>
      <c r="P44" s="9"/>
    </row>
    <row r="45" spans="1:16">
      <c r="A45" s="12"/>
      <c r="B45" s="25">
        <v>344.9</v>
      </c>
      <c r="C45" s="20" t="s">
        <v>121</v>
      </c>
      <c r="D45" s="46">
        <v>144755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144755</v>
      </c>
      <c r="O45" s="47">
        <f t="shared" si="8"/>
        <v>2.3309983896940421</v>
      </c>
      <c r="P45" s="9"/>
    </row>
    <row r="46" spans="1:16">
      <c r="A46" s="12"/>
      <c r="B46" s="25">
        <v>345.9</v>
      </c>
      <c r="C46" s="20" t="s">
        <v>54</v>
      </c>
      <c r="D46" s="46">
        <v>715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715</v>
      </c>
      <c r="O46" s="47">
        <f t="shared" si="8"/>
        <v>1.1513687600644123E-2</v>
      </c>
      <c r="P46" s="9"/>
    </row>
    <row r="47" spans="1:16">
      <c r="A47" s="12"/>
      <c r="B47" s="25">
        <v>347.2</v>
      </c>
      <c r="C47" s="20" t="s">
        <v>55</v>
      </c>
      <c r="D47" s="46">
        <v>992434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992434</v>
      </c>
      <c r="O47" s="47">
        <f t="shared" si="8"/>
        <v>15.98122383252818</v>
      </c>
      <c r="P47" s="9"/>
    </row>
    <row r="48" spans="1:16">
      <c r="A48" s="12"/>
      <c r="B48" s="25">
        <v>347.3</v>
      </c>
      <c r="C48" s="20" t="s">
        <v>56</v>
      </c>
      <c r="D48" s="46">
        <v>350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350</v>
      </c>
      <c r="O48" s="47">
        <f t="shared" si="8"/>
        <v>5.6360708534621577E-3</v>
      </c>
      <c r="P48" s="9"/>
    </row>
    <row r="49" spans="1:16">
      <c r="A49" s="12"/>
      <c r="B49" s="25">
        <v>347.4</v>
      </c>
      <c r="C49" s="20" t="s">
        <v>57</v>
      </c>
      <c r="D49" s="46">
        <v>37758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37758</v>
      </c>
      <c r="O49" s="47">
        <f t="shared" si="8"/>
        <v>0.60801932367149758</v>
      </c>
      <c r="P49" s="9"/>
    </row>
    <row r="50" spans="1:16">
      <c r="A50" s="12"/>
      <c r="B50" s="25">
        <v>347.5</v>
      </c>
      <c r="C50" s="20" t="s">
        <v>58</v>
      </c>
      <c r="D50" s="46">
        <v>92957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92957</v>
      </c>
      <c r="O50" s="47">
        <f t="shared" si="8"/>
        <v>1.4968921095008052</v>
      </c>
      <c r="P50" s="9"/>
    </row>
    <row r="51" spans="1:16">
      <c r="A51" s="12"/>
      <c r="B51" s="25">
        <v>347.9</v>
      </c>
      <c r="C51" s="20" t="s">
        <v>59</v>
      </c>
      <c r="D51" s="46">
        <v>8739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8739</v>
      </c>
      <c r="O51" s="47">
        <f t="shared" si="8"/>
        <v>0.14072463768115942</v>
      </c>
      <c r="P51" s="9"/>
    </row>
    <row r="52" spans="1:16">
      <c r="A52" s="12"/>
      <c r="B52" s="25">
        <v>349</v>
      </c>
      <c r="C52" s="20" t="s">
        <v>1</v>
      </c>
      <c r="D52" s="46">
        <v>1836432</v>
      </c>
      <c r="E52" s="46">
        <v>0</v>
      </c>
      <c r="F52" s="46">
        <v>0</v>
      </c>
      <c r="G52" s="46">
        <v>0</v>
      </c>
      <c r="H52" s="46">
        <v>0</v>
      </c>
      <c r="I52" s="46">
        <v>418247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2254679</v>
      </c>
      <c r="O52" s="47">
        <f t="shared" si="8"/>
        <v>36.307230273752012</v>
      </c>
      <c r="P52" s="9"/>
    </row>
    <row r="53" spans="1:16" ht="15.75">
      <c r="A53" s="29" t="s">
        <v>44</v>
      </c>
      <c r="B53" s="30"/>
      <c r="C53" s="31"/>
      <c r="D53" s="32">
        <f t="shared" ref="D53:M53" si="11">SUM(D54:D57)</f>
        <v>317617</v>
      </c>
      <c r="E53" s="32">
        <f t="shared" si="11"/>
        <v>3885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59" si="12">SUM(D53:M53)</f>
        <v>321502</v>
      </c>
      <c r="O53" s="45">
        <f t="shared" si="8"/>
        <v>5.1771658615136875</v>
      </c>
      <c r="P53" s="10"/>
    </row>
    <row r="54" spans="1:16">
      <c r="A54" s="13"/>
      <c r="B54" s="39">
        <v>351.1</v>
      </c>
      <c r="C54" s="21" t="s">
        <v>62</v>
      </c>
      <c r="D54" s="46">
        <v>78908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78908</v>
      </c>
      <c r="O54" s="47">
        <f t="shared" si="8"/>
        <v>1.2706602254428341</v>
      </c>
      <c r="P54" s="9"/>
    </row>
    <row r="55" spans="1:16">
      <c r="A55" s="13"/>
      <c r="B55" s="39">
        <v>351.5</v>
      </c>
      <c r="C55" s="21" t="s">
        <v>136</v>
      </c>
      <c r="D55" s="46">
        <v>27144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27144</v>
      </c>
      <c r="O55" s="47">
        <f t="shared" si="8"/>
        <v>0.43710144927536232</v>
      </c>
      <c r="P55" s="9"/>
    </row>
    <row r="56" spans="1:16">
      <c r="A56" s="13"/>
      <c r="B56" s="39">
        <v>354</v>
      </c>
      <c r="C56" s="21" t="s">
        <v>63</v>
      </c>
      <c r="D56" s="46">
        <v>101548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101548</v>
      </c>
      <c r="O56" s="47">
        <f t="shared" si="8"/>
        <v>1.6352334943639291</v>
      </c>
      <c r="P56" s="9"/>
    </row>
    <row r="57" spans="1:16">
      <c r="A57" s="13"/>
      <c r="B57" s="39">
        <v>359</v>
      </c>
      <c r="C57" s="21" t="s">
        <v>64</v>
      </c>
      <c r="D57" s="46">
        <v>110017</v>
      </c>
      <c r="E57" s="46">
        <v>3885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113902</v>
      </c>
      <c r="O57" s="47">
        <f t="shared" si="8"/>
        <v>1.8341706924315619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SUM(D59:D65)</f>
        <v>1212356</v>
      </c>
      <c r="E58" s="32">
        <f t="shared" si="13"/>
        <v>18084</v>
      </c>
      <c r="F58" s="32">
        <f t="shared" si="13"/>
        <v>170</v>
      </c>
      <c r="G58" s="32">
        <f t="shared" si="13"/>
        <v>529914</v>
      </c>
      <c r="H58" s="32">
        <f t="shared" si="13"/>
        <v>0</v>
      </c>
      <c r="I58" s="32">
        <f t="shared" si="13"/>
        <v>972166</v>
      </c>
      <c r="J58" s="32">
        <f t="shared" si="13"/>
        <v>0</v>
      </c>
      <c r="K58" s="32">
        <f t="shared" si="13"/>
        <v>9390298</v>
      </c>
      <c r="L58" s="32">
        <f t="shared" si="13"/>
        <v>0</v>
      </c>
      <c r="M58" s="32">
        <f t="shared" si="13"/>
        <v>30914</v>
      </c>
      <c r="N58" s="32">
        <f t="shared" si="12"/>
        <v>12153902</v>
      </c>
      <c r="O58" s="45">
        <f t="shared" si="8"/>
        <v>195.71500805152979</v>
      </c>
      <c r="P58" s="10"/>
    </row>
    <row r="59" spans="1:16">
      <c r="A59" s="12"/>
      <c r="B59" s="25">
        <v>361.1</v>
      </c>
      <c r="C59" s="20" t="s">
        <v>65</v>
      </c>
      <c r="D59" s="46">
        <v>1193189</v>
      </c>
      <c r="E59" s="46">
        <v>18084</v>
      </c>
      <c r="F59" s="46">
        <v>170</v>
      </c>
      <c r="G59" s="46">
        <v>326363</v>
      </c>
      <c r="H59" s="46">
        <v>0</v>
      </c>
      <c r="I59" s="46">
        <v>1156801</v>
      </c>
      <c r="J59" s="46">
        <v>0</v>
      </c>
      <c r="K59" s="46">
        <v>2098149</v>
      </c>
      <c r="L59" s="46">
        <v>0</v>
      </c>
      <c r="M59" s="46">
        <v>9664</v>
      </c>
      <c r="N59" s="46">
        <f t="shared" si="12"/>
        <v>4802420</v>
      </c>
      <c r="O59" s="47">
        <f t="shared" si="8"/>
        <v>77.333655394524953</v>
      </c>
      <c r="P59" s="9"/>
    </row>
    <row r="60" spans="1:16">
      <c r="A60" s="12"/>
      <c r="B60" s="25">
        <v>361.3</v>
      </c>
      <c r="C60" s="20" t="s">
        <v>66</v>
      </c>
      <c r="D60" s="46">
        <v>-491428</v>
      </c>
      <c r="E60" s="46">
        <v>0</v>
      </c>
      <c r="F60" s="46">
        <v>0</v>
      </c>
      <c r="G60" s="46">
        <v>-10880</v>
      </c>
      <c r="H60" s="46">
        <v>0</v>
      </c>
      <c r="I60" s="46">
        <v>-192098</v>
      </c>
      <c r="J60" s="46">
        <v>0</v>
      </c>
      <c r="K60" s="46">
        <v>3078574</v>
      </c>
      <c r="L60" s="46">
        <v>0</v>
      </c>
      <c r="M60" s="46">
        <v>0</v>
      </c>
      <c r="N60" s="46">
        <f t="shared" ref="N60:N65" si="14">SUM(D60:M60)</f>
        <v>2384168</v>
      </c>
      <c r="O60" s="47">
        <f t="shared" si="8"/>
        <v>38.392399355877615</v>
      </c>
      <c r="P60" s="9"/>
    </row>
    <row r="61" spans="1:16">
      <c r="A61" s="12"/>
      <c r="B61" s="25">
        <v>361.4</v>
      </c>
      <c r="C61" s="20" t="s">
        <v>133</v>
      </c>
      <c r="D61" s="46">
        <v>-16354</v>
      </c>
      <c r="E61" s="46">
        <v>0</v>
      </c>
      <c r="F61" s="46">
        <v>0</v>
      </c>
      <c r="G61" s="46">
        <v>-15</v>
      </c>
      <c r="H61" s="46">
        <v>0</v>
      </c>
      <c r="I61" s="46">
        <v>2097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-14272</v>
      </c>
      <c r="O61" s="47">
        <f t="shared" si="8"/>
        <v>-0.22982286634460547</v>
      </c>
      <c r="P61" s="9"/>
    </row>
    <row r="62" spans="1:16">
      <c r="A62" s="12"/>
      <c r="B62" s="25">
        <v>364</v>
      </c>
      <c r="C62" s="20" t="s">
        <v>122</v>
      </c>
      <c r="D62" s="46">
        <v>44891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44891</v>
      </c>
      <c r="O62" s="47">
        <f t="shared" si="8"/>
        <v>0.72288244766505638</v>
      </c>
      <c r="P62" s="9"/>
    </row>
    <row r="63" spans="1:16">
      <c r="A63" s="12"/>
      <c r="B63" s="25">
        <v>366</v>
      </c>
      <c r="C63" s="20" t="s">
        <v>67</v>
      </c>
      <c r="D63" s="46">
        <v>23106</v>
      </c>
      <c r="E63" s="46">
        <v>0</v>
      </c>
      <c r="F63" s="46">
        <v>0</v>
      </c>
      <c r="G63" s="46">
        <v>84908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108014</v>
      </c>
      <c r="O63" s="47">
        <f t="shared" si="8"/>
        <v>1.7393558776167473</v>
      </c>
      <c r="P63" s="9"/>
    </row>
    <row r="64" spans="1:16">
      <c r="A64" s="12"/>
      <c r="B64" s="25">
        <v>368</v>
      </c>
      <c r="C64" s="20" t="s">
        <v>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4211884</v>
      </c>
      <c r="L64" s="46">
        <v>0</v>
      </c>
      <c r="M64" s="46">
        <v>0</v>
      </c>
      <c r="N64" s="46">
        <f t="shared" si="14"/>
        <v>4211884</v>
      </c>
      <c r="O64" s="47">
        <f t="shared" si="8"/>
        <v>67.824219001610302</v>
      </c>
      <c r="P64" s="9"/>
    </row>
    <row r="65" spans="1:119">
      <c r="A65" s="12"/>
      <c r="B65" s="25">
        <v>369.9</v>
      </c>
      <c r="C65" s="20" t="s">
        <v>70</v>
      </c>
      <c r="D65" s="46">
        <v>458952</v>
      </c>
      <c r="E65" s="46">
        <v>0</v>
      </c>
      <c r="F65" s="46">
        <v>0</v>
      </c>
      <c r="G65" s="46">
        <v>129538</v>
      </c>
      <c r="H65" s="46">
        <v>0</v>
      </c>
      <c r="I65" s="46">
        <v>5366</v>
      </c>
      <c r="J65" s="46">
        <v>0</v>
      </c>
      <c r="K65" s="46">
        <v>1691</v>
      </c>
      <c r="L65" s="46">
        <v>0</v>
      </c>
      <c r="M65" s="46">
        <v>21250</v>
      </c>
      <c r="N65" s="46">
        <f t="shared" si="14"/>
        <v>616797</v>
      </c>
      <c r="O65" s="47">
        <f t="shared" si="8"/>
        <v>9.9323188405797094</v>
      </c>
      <c r="P65" s="9"/>
    </row>
    <row r="66" spans="1:119" ht="15.75">
      <c r="A66" s="29" t="s">
        <v>45</v>
      </c>
      <c r="B66" s="30"/>
      <c r="C66" s="31"/>
      <c r="D66" s="32">
        <f t="shared" ref="D66:M66" si="15">SUM(D67:D68)</f>
        <v>3500000</v>
      </c>
      <c r="E66" s="32">
        <f t="shared" si="15"/>
        <v>0</v>
      </c>
      <c r="F66" s="32">
        <f t="shared" si="15"/>
        <v>0</v>
      </c>
      <c r="G66" s="32">
        <f t="shared" si="15"/>
        <v>218365</v>
      </c>
      <c r="H66" s="32">
        <f t="shared" si="15"/>
        <v>0</v>
      </c>
      <c r="I66" s="32">
        <f t="shared" si="15"/>
        <v>4395939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657286</v>
      </c>
      <c r="N66" s="32">
        <f>SUM(D66:M66)</f>
        <v>8771590</v>
      </c>
      <c r="O66" s="45">
        <f t="shared" si="8"/>
        <v>141.24943639291465</v>
      </c>
      <c r="P66" s="9"/>
    </row>
    <row r="67" spans="1:119">
      <c r="A67" s="12"/>
      <c r="B67" s="25">
        <v>381</v>
      </c>
      <c r="C67" s="20" t="s">
        <v>71</v>
      </c>
      <c r="D67" s="46">
        <v>3500000</v>
      </c>
      <c r="E67" s="46">
        <v>0</v>
      </c>
      <c r="F67" s="46">
        <v>0</v>
      </c>
      <c r="G67" s="46">
        <v>218365</v>
      </c>
      <c r="H67" s="46">
        <v>0</v>
      </c>
      <c r="I67" s="46">
        <v>51250</v>
      </c>
      <c r="J67" s="46">
        <v>0</v>
      </c>
      <c r="K67" s="46">
        <v>0</v>
      </c>
      <c r="L67" s="46">
        <v>0</v>
      </c>
      <c r="M67" s="46">
        <v>657286</v>
      </c>
      <c r="N67" s="46">
        <f>SUM(D67:M67)</f>
        <v>4426901</v>
      </c>
      <c r="O67" s="47">
        <f t="shared" si="8"/>
        <v>71.286650563607083</v>
      </c>
      <c r="P67" s="9"/>
    </row>
    <row r="68" spans="1:119" ht="15.75" thickBot="1">
      <c r="A68" s="12"/>
      <c r="B68" s="25">
        <v>389.8</v>
      </c>
      <c r="C68" s="20" t="s">
        <v>124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4344689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4344689</v>
      </c>
      <c r="O68" s="47">
        <f t="shared" si="8"/>
        <v>69.962785829307563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6">SUM(D5,D14,D24,D38,D53,D58,D66)</f>
        <v>51477753</v>
      </c>
      <c r="E69" s="15">
        <f t="shared" si="16"/>
        <v>5303991</v>
      </c>
      <c r="F69" s="15">
        <f t="shared" si="16"/>
        <v>7071530</v>
      </c>
      <c r="G69" s="15">
        <f t="shared" si="16"/>
        <v>4491907</v>
      </c>
      <c r="H69" s="15">
        <f t="shared" si="16"/>
        <v>0</v>
      </c>
      <c r="I69" s="15">
        <f t="shared" si="16"/>
        <v>40238663</v>
      </c>
      <c r="J69" s="15">
        <f t="shared" si="16"/>
        <v>0</v>
      </c>
      <c r="K69" s="15">
        <f t="shared" si="16"/>
        <v>9390298</v>
      </c>
      <c r="L69" s="15">
        <f t="shared" si="16"/>
        <v>0</v>
      </c>
      <c r="M69" s="15">
        <f t="shared" si="16"/>
        <v>2053701</v>
      </c>
      <c r="N69" s="15">
        <f>SUM(D69:M69)</f>
        <v>120027843</v>
      </c>
      <c r="O69" s="38">
        <f>(N69/O$71)</f>
        <v>1932.8155072463769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142</v>
      </c>
      <c r="M71" s="118"/>
      <c r="N71" s="118"/>
      <c r="O71" s="43">
        <v>62100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89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28858078</v>
      </c>
      <c r="E5" s="27">
        <f t="shared" si="0"/>
        <v>0</v>
      </c>
      <c r="F5" s="27">
        <f t="shared" si="0"/>
        <v>2173468</v>
      </c>
      <c r="G5" s="27">
        <f t="shared" si="0"/>
        <v>3446711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1186693</v>
      </c>
      <c r="N5" s="28">
        <f>SUM(D5:M5)</f>
        <v>35664950</v>
      </c>
      <c r="O5" s="33">
        <f t="shared" ref="O5:O36" si="1">(N5/O$68)</f>
        <v>580.9759236332834</v>
      </c>
      <c r="P5" s="6"/>
    </row>
    <row r="6" spans="1:133">
      <c r="A6" s="12"/>
      <c r="B6" s="25">
        <v>311</v>
      </c>
      <c r="C6" s="20" t="s">
        <v>3</v>
      </c>
      <c r="D6" s="46">
        <v>19569245</v>
      </c>
      <c r="E6" s="46">
        <v>0</v>
      </c>
      <c r="F6" s="46">
        <v>2173468</v>
      </c>
      <c r="G6" s="46">
        <v>3446711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1186693</v>
      </c>
      <c r="N6" s="46">
        <f>SUM(D6:M6)</f>
        <v>26376117</v>
      </c>
      <c r="O6" s="47">
        <f t="shared" si="1"/>
        <v>429.66242588127972</v>
      </c>
      <c r="P6" s="9"/>
    </row>
    <row r="7" spans="1:133">
      <c r="A7" s="12"/>
      <c r="B7" s="25">
        <v>312.41000000000003</v>
      </c>
      <c r="C7" s="20" t="s">
        <v>12</v>
      </c>
      <c r="D7" s="46">
        <v>950812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950812</v>
      </c>
      <c r="O7" s="47">
        <f t="shared" si="1"/>
        <v>15.488564540301036</v>
      </c>
      <c r="P7" s="9"/>
    </row>
    <row r="8" spans="1:133">
      <c r="A8" s="12"/>
      <c r="B8" s="25">
        <v>312.42</v>
      </c>
      <c r="C8" s="20" t="s">
        <v>11</v>
      </c>
      <c r="D8" s="46">
        <v>443200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443200</v>
      </c>
      <c r="O8" s="47">
        <f t="shared" si="1"/>
        <v>7.2196520492604419</v>
      </c>
      <c r="P8" s="9"/>
    </row>
    <row r="9" spans="1:133">
      <c r="A9" s="12"/>
      <c r="B9" s="25">
        <v>314.10000000000002</v>
      </c>
      <c r="C9" s="20" t="s">
        <v>13</v>
      </c>
      <c r="D9" s="46">
        <v>3563068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3563068</v>
      </c>
      <c r="O9" s="47">
        <f t="shared" si="1"/>
        <v>58.04176712060989</v>
      </c>
      <c r="P9" s="9"/>
    </row>
    <row r="10" spans="1:133">
      <c r="A10" s="12"/>
      <c r="B10" s="25">
        <v>314.3</v>
      </c>
      <c r="C10" s="20" t="s">
        <v>14</v>
      </c>
      <c r="D10" s="46">
        <v>1157898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1157898</v>
      </c>
      <c r="O10" s="47">
        <f t="shared" si="1"/>
        <v>18.861959992180882</v>
      </c>
      <c r="P10" s="9"/>
    </row>
    <row r="11" spans="1:133">
      <c r="A11" s="12"/>
      <c r="B11" s="25">
        <v>314.8</v>
      </c>
      <c r="C11" s="20" t="s">
        <v>15</v>
      </c>
      <c r="D11" s="46">
        <v>151415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151415</v>
      </c>
      <c r="O11" s="47">
        <f t="shared" si="1"/>
        <v>2.4665244021632891</v>
      </c>
      <c r="P11" s="9"/>
    </row>
    <row r="12" spans="1:133">
      <c r="A12" s="12"/>
      <c r="B12" s="25">
        <v>315</v>
      </c>
      <c r="C12" s="20" t="s">
        <v>112</v>
      </c>
      <c r="D12" s="46">
        <v>2527223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2527223</v>
      </c>
      <c r="O12" s="47">
        <f t="shared" si="1"/>
        <v>41.168029582328792</v>
      </c>
      <c r="P12" s="9"/>
    </row>
    <row r="13" spans="1:133">
      <c r="A13" s="12"/>
      <c r="B13" s="25">
        <v>316</v>
      </c>
      <c r="C13" s="20" t="s">
        <v>113</v>
      </c>
      <c r="D13" s="46">
        <v>495217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495217</v>
      </c>
      <c r="O13" s="47">
        <f t="shared" si="1"/>
        <v>8.0670000651593146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SUM(D15:D23)</f>
        <v>4686314</v>
      </c>
      <c r="E14" s="32">
        <f t="shared" si="3"/>
        <v>788709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4015422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9490445</v>
      </c>
      <c r="O14" s="45">
        <f t="shared" si="1"/>
        <v>154.59772268195738</v>
      </c>
      <c r="P14" s="10"/>
    </row>
    <row r="15" spans="1:133">
      <c r="A15" s="12"/>
      <c r="B15" s="25">
        <v>322</v>
      </c>
      <c r="C15" s="20" t="s">
        <v>0</v>
      </c>
      <c r="D15" s="46">
        <v>130839</v>
      </c>
      <c r="E15" s="46">
        <v>0</v>
      </c>
      <c r="F15" s="46">
        <v>0</v>
      </c>
      <c r="G15" s="46">
        <v>0</v>
      </c>
      <c r="H15" s="46">
        <v>0</v>
      </c>
      <c r="I15" s="46">
        <v>4015422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4146261</v>
      </c>
      <c r="O15" s="47">
        <f t="shared" si="1"/>
        <v>67.541881149410315</v>
      </c>
      <c r="P15" s="9"/>
    </row>
    <row r="16" spans="1:133">
      <c r="A16" s="12"/>
      <c r="B16" s="25">
        <v>323.10000000000002</v>
      </c>
      <c r="C16" s="20" t="s">
        <v>19</v>
      </c>
      <c r="D16" s="46">
        <v>4351169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4351169</v>
      </c>
      <c r="O16" s="47">
        <f t="shared" si="1"/>
        <v>70.879797354531831</v>
      </c>
      <c r="P16" s="9"/>
    </row>
    <row r="17" spans="1:16">
      <c r="A17" s="12"/>
      <c r="B17" s="25">
        <v>323.7</v>
      </c>
      <c r="C17" s="20" t="s">
        <v>20</v>
      </c>
      <c r="D17" s="46">
        <v>204306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204306</v>
      </c>
      <c r="O17" s="47">
        <f t="shared" si="1"/>
        <v>3.3281097282856584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11336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11336</v>
      </c>
      <c r="O18" s="47">
        <f t="shared" si="1"/>
        <v>0.18466149736104776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11617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11617</v>
      </c>
      <c r="O19" s="47">
        <f t="shared" si="1"/>
        <v>0.18923893920635954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239734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239734</v>
      </c>
      <c r="O20" s="47">
        <f t="shared" si="1"/>
        <v>3.9052257770248255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83127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83127</v>
      </c>
      <c r="O21" s="47">
        <f t="shared" si="1"/>
        <v>1.3541245846093699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199466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199466</v>
      </c>
      <c r="O22" s="47">
        <f t="shared" si="1"/>
        <v>3.2492669577116047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243429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243429</v>
      </c>
      <c r="O23" s="47">
        <f t="shared" si="1"/>
        <v>3.9654166938163811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2738154</v>
      </c>
      <c r="E24" s="32">
        <f t="shared" si="5"/>
        <v>2329414</v>
      </c>
      <c r="F24" s="32">
        <f t="shared" si="5"/>
        <v>4657676</v>
      </c>
      <c r="G24" s="32">
        <f t="shared" si="5"/>
        <v>48634</v>
      </c>
      <c r="H24" s="32">
        <f t="shared" si="5"/>
        <v>0</v>
      </c>
      <c r="I24" s="32">
        <f t="shared" si="5"/>
        <v>435240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10209118</v>
      </c>
      <c r="O24" s="45">
        <f t="shared" si="1"/>
        <v>166.30478269368606</v>
      </c>
      <c r="P24" s="10"/>
    </row>
    <row r="25" spans="1:16">
      <c r="A25" s="12"/>
      <c r="B25" s="25">
        <v>331.1</v>
      </c>
      <c r="C25" s="20" t="s">
        <v>84</v>
      </c>
      <c r="D25" s="46">
        <v>0</v>
      </c>
      <c r="E25" s="46">
        <v>0</v>
      </c>
      <c r="F25" s="46">
        <v>0</v>
      </c>
      <c r="G25" s="46">
        <v>48634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48634</v>
      </c>
      <c r="O25" s="47">
        <f t="shared" si="1"/>
        <v>0.79223952564019029</v>
      </c>
      <c r="P25" s="9"/>
    </row>
    <row r="26" spans="1:16">
      <c r="A26" s="12"/>
      <c r="B26" s="25">
        <v>331.2</v>
      </c>
      <c r="C26" s="20" t="s">
        <v>25</v>
      </c>
      <c r="D26" s="46">
        <v>3710</v>
      </c>
      <c r="E26" s="46">
        <v>21718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25428</v>
      </c>
      <c r="O26" s="47">
        <f t="shared" si="1"/>
        <v>0.41421776242913927</v>
      </c>
      <c r="P26" s="9"/>
    </row>
    <row r="27" spans="1:16">
      <c r="A27" s="12"/>
      <c r="B27" s="25">
        <v>331.31</v>
      </c>
      <c r="C27" s="20" t="s">
        <v>92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435240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435240</v>
      </c>
      <c r="O27" s="47">
        <f t="shared" si="1"/>
        <v>7.0899850133576594</v>
      </c>
      <c r="P27" s="9"/>
    </row>
    <row r="28" spans="1:16">
      <c r="A28" s="12"/>
      <c r="B28" s="25">
        <v>335.12</v>
      </c>
      <c r="C28" s="20" t="s">
        <v>114</v>
      </c>
      <c r="D28" s="46">
        <v>1781690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1781690</v>
      </c>
      <c r="O28" s="47">
        <f t="shared" si="1"/>
        <v>29.023424773571382</v>
      </c>
      <c r="P28" s="9"/>
    </row>
    <row r="29" spans="1:16">
      <c r="A29" s="12"/>
      <c r="B29" s="25">
        <v>335.14</v>
      </c>
      <c r="C29" s="20" t="s">
        <v>115</v>
      </c>
      <c r="D29" s="46">
        <v>1318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1318</v>
      </c>
      <c r="O29" s="47">
        <f t="shared" si="1"/>
        <v>2.1469994135661693E-2</v>
      </c>
      <c r="P29" s="9"/>
    </row>
    <row r="30" spans="1:16">
      <c r="A30" s="12"/>
      <c r="B30" s="25">
        <v>335.15</v>
      </c>
      <c r="C30" s="20" t="s">
        <v>116</v>
      </c>
      <c r="D30" s="46">
        <v>52237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52237</v>
      </c>
      <c r="O30" s="47">
        <f t="shared" si="1"/>
        <v>0.85093177819769339</v>
      </c>
      <c r="P30" s="9"/>
    </row>
    <row r="31" spans="1:16">
      <c r="A31" s="12"/>
      <c r="B31" s="25">
        <v>335.18</v>
      </c>
      <c r="C31" s="20" t="s">
        <v>117</v>
      </c>
      <c r="D31" s="46">
        <v>0</v>
      </c>
      <c r="E31" s="46">
        <v>2307696</v>
      </c>
      <c r="F31" s="46">
        <v>4657676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6965372</v>
      </c>
      <c r="O31" s="47">
        <f t="shared" si="1"/>
        <v>113.46471623118525</v>
      </c>
      <c r="P31" s="9"/>
    </row>
    <row r="32" spans="1:16">
      <c r="A32" s="12"/>
      <c r="B32" s="25">
        <v>335.49</v>
      </c>
      <c r="C32" s="20" t="s">
        <v>36</v>
      </c>
      <c r="D32" s="46">
        <v>26433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26433</v>
      </c>
      <c r="O32" s="47">
        <f t="shared" si="1"/>
        <v>0.43058904020329708</v>
      </c>
      <c r="P32" s="9"/>
    </row>
    <row r="33" spans="1:16">
      <c r="A33" s="12"/>
      <c r="B33" s="25">
        <v>335.9</v>
      </c>
      <c r="C33" s="20" t="s">
        <v>37</v>
      </c>
      <c r="D33" s="46">
        <v>632241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632241</v>
      </c>
      <c r="O33" s="47">
        <f t="shared" si="1"/>
        <v>10.299097543493842</v>
      </c>
      <c r="P33" s="9"/>
    </row>
    <row r="34" spans="1:16">
      <c r="A34" s="12"/>
      <c r="B34" s="25">
        <v>338</v>
      </c>
      <c r="C34" s="20" t="s">
        <v>38</v>
      </c>
      <c r="D34" s="46">
        <v>240525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240525</v>
      </c>
      <c r="O34" s="47">
        <f t="shared" si="1"/>
        <v>3.9181110314719487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SUM(D36:D49)</f>
        <v>7525069</v>
      </c>
      <c r="E35" s="32">
        <f t="shared" si="7"/>
        <v>50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29123078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91938</v>
      </c>
      <c r="N35" s="32">
        <f>SUM(D35:M35)</f>
        <v>36740135</v>
      </c>
      <c r="O35" s="45">
        <f t="shared" si="1"/>
        <v>598.49050302990815</v>
      </c>
      <c r="P35" s="10"/>
    </row>
    <row r="36" spans="1:16">
      <c r="A36" s="12"/>
      <c r="B36" s="25">
        <v>341.3</v>
      </c>
      <c r="C36" s="20" t="s">
        <v>119</v>
      </c>
      <c r="D36" s="46">
        <v>9019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9" si="8">SUM(D36:M36)</f>
        <v>9019</v>
      </c>
      <c r="O36" s="47">
        <f t="shared" si="1"/>
        <v>0.14691796442301427</v>
      </c>
      <c r="P36" s="9"/>
    </row>
    <row r="37" spans="1:16">
      <c r="A37" s="12"/>
      <c r="B37" s="25">
        <v>341.9</v>
      </c>
      <c r="C37" s="20" t="s">
        <v>120</v>
      </c>
      <c r="D37" s="46">
        <v>176888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91938</v>
      </c>
      <c r="N37" s="46">
        <f t="shared" si="8"/>
        <v>268826</v>
      </c>
      <c r="O37" s="47">
        <f t="shared" ref="O37:O66" si="9">(N37/O$68)</f>
        <v>4.3791294715579596</v>
      </c>
      <c r="P37" s="9"/>
    </row>
    <row r="38" spans="1:16">
      <c r="A38" s="12"/>
      <c r="B38" s="25">
        <v>342.1</v>
      </c>
      <c r="C38" s="20" t="s">
        <v>48</v>
      </c>
      <c r="D38" s="46">
        <v>159334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159334</v>
      </c>
      <c r="O38" s="47">
        <f t="shared" si="9"/>
        <v>2.5955235550922002</v>
      </c>
      <c r="P38" s="9"/>
    </row>
    <row r="39" spans="1:16">
      <c r="A39" s="12"/>
      <c r="B39" s="25">
        <v>343.3</v>
      </c>
      <c r="C39" s="20" t="s">
        <v>50</v>
      </c>
      <c r="D39" s="46">
        <v>995383</v>
      </c>
      <c r="E39" s="46">
        <v>0</v>
      </c>
      <c r="F39" s="46">
        <v>0</v>
      </c>
      <c r="G39" s="46">
        <v>0</v>
      </c>
      <c r="H39" s="46">
        <v>0</v>
      </c>
      <c r="I39" s="46">
        <v>25973495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26968878</v>
      </c>
      <c r="O39" s="47">
        <f t="shared" si="9"/>
        <v>439.31840099042159</v>
      </c>
      <c r="P39" s="9"/>
    </row>
    <row r="40" spans="1:16">
      <c r="A40" s="12"/>
      <c r="B40" s="25">
        <v>343.4</v>
      </c>
      <c r="C40" s="20" t="s">
        <v>51</v>
      </c>
      <c r="D40" s="46">
        <v>3355900</v>
      </c>
      <c r="E40" s="46">
        <v>0</v>
      </c>
      <c r="F40" s="46">
        <v>0</v>
      </c>
      <c r="G40" s="46">
        <v>0</v>
      </c>
      <c r="H40" s="46">
        <v>0</v>
      </c>
      <c r="I40" s="46">
        <v>44763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3400663</v>
      </c>
      <c r="O40" s="47">
        <f t="shared" si="9"/>
        <v>55.396217501791881</v>
      </c>
      <c r="P40" s="9"/>
    </row>
    <row r="41" spans="1:16">
      <c r="A41" s="12"/>
      <c r="B41" s="25">
        <v>343.9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2592800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2592800</v>
      </c>
      <c r="O41" s="47">
        <f t="shared" si="9"/>
        <v>42.236267674464067</v>
      </c>
      <c r="P41" s="9"/>
    </row>
    <row r="42" spans="1:16">
      <c r="A42" s="12"/>
      <c r="B42" s="25">
        <v>344.9</v>
      </c>
      <c r="C42" s="20" t="s">
        <v>121</v>
      </c>
      <c r="D42" s="46">
        <v>92105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92105</v>
      </c>
      <c r="O42" s="47">
        <f t="shared" si="9"/>
        <v>1.5003746660585131</v>
      </c>
      <c r="P42" s="9"/>
    </row>
    <row r="43" spans="1:16">
      <c r="A43" s="12"/>
      <c r="B43" s="25">
        <v>345.9</v>
      </c>
      <c r="C43" s="20" t="s">
        <v>54</v>
      </c>
      <c r="D43" s="46">
        <v>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60</v>
      </c>
      <c r="O43" s="47">
        <f t="shared" si="9"/>
        <v>9.7738971786016818E-4</v>
      </c>
      <c r="P43" s="9"/>
    </row>
    <row r="44" spans="1:16">
      <c r="A44" s="12"/>
      <c r="B44" s="25">
        <v>347.2</v>
      </c>
      <c r="C44" s="20" t="s">
        <v>55</v>
      </c>
      <c r="D44" s="46">
        <v>863282</v>
      </c>
      <c r="E44" s="46">
        <v>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863332</v>
      </c>
      <c r="O44" s="47">
        <f t="shared" si="9"/>
        <v>14.06353033166091</v>
      </c>
      <c r="P44" s="9"/>
    </row>
    <row r="45" spans="1:16">
      <c r="A45" s="12"/>
      <c r="B45" s="25">
        <v>347.3</v>
      </c>
      <c r="C45" s="20" t="s">
        <v>56</v>
      </c>
      <c r="D45" s="46">
        <v>550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550</v>
      </c>
      <c r="O45" s="47">
        <f t="shared" si="9"/>
        <v>8.9594057470515406E-3</v>
      </c>
      <c r="P45" s="9"/>
    </row>
    <row r="46" spans="1:16">
      <c r="A46" s="12"/>
      <c r="B46" s="25">
        <v>347.4</v>
      </c>
      <c r="C46" s="20" t="s">
        <v>57</v>
      </c>
      <c r="D46" s="46">
        <v>45191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45191</v>
      </c>
      <c r="O46" s="47">
        <f t="shared" si="9"/>
        <v>0.7361536456636476</v>
      </c>
      <c r="P46" s="9"/>
    </row>
    <row r="47" spans="1:16">
      <c r="A47" s="12"/>
      <c r="B47" s="25">
        <v>347.5</v>
      </c>
      <c r="C47" s="20" t="s">
        <v>58</v>
      </c>
      <c r="D47" s="46">
        <v>90335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90335</v>
      </c>
      <c r="O47" s="47">
        <f t="shared" si="9"/>
        <v>1.4715416693816381</v>
      </c>
      <c r="P47" s="9"/>
    </row>
    <row r="48" spans="1:16">
      <c r="A48" s="12"/>
      <c r="B48" s="25">
        <v>347.9</v>
      </c>
      <c r="C48" s="20" t="s">
        <v>59</v>
      </c>
      <c r="D48" s="46">
        <v>420</v>
      </c>
      <c r="E48" s="46">
        <v>0</v>
      </c>
      <c r="F48" s="46">
        <v>0</v>
      </c>
      <c r="G48" s="46">
        <v>0</v>
      </c>
      <c r="H48" s="46">
        <v>0</v>
      </c>
      <c r="I48" s="46">
        <v>482418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482838</v>
      </c>
      <c r="O48" s="47">
        <f t="shared" si="9"/>
        <v>7.8653482765361309</v>
      </c>
      <c r="P48" s="9"/>
    </row>
    <row r="49" spans="1:16">
      <c r="A49" s="12"/>
      <c r="B49" s="25">
        <v>349</v>
      </c>
      <c r="C49" s="20" t="s">
        <v>1</v>
      </c>
      <c r="D49" s="46">
        <v>1736602</v>
      </c>
      <c r="E49" s="46">
        <v>0</v>
      </c>
      <c r="F49" s="46">
        <v>0</v>
      </c>
      <c r="G49" s="46">
        <v>0</v>
      </c>
      <c r="H49" s="46">
        <v>0</v>
      </c>
      <c r="I49" s="46">
        <v>29602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1766204</v>
      </c>
      <c r="O49" s="47">
        <f t="shared" si="9"/>
        <v>28.771160487391672</v>
      </c>
      <c r="P49" s="9"/>
    </row>
    <row r="50" spans="1:16" ht="15.75">
      <c r="A50" s="29" t="s">
        <v>44</v>
      </c>
      <c r="B50" s="30"/>
      <c r="C50" s="31"/>
      <c r="D50" s="32">
        <f t="shared" ref="D50:M50" si="10">SUM(D51:D54)</f>
        <v>458670</v>
      </c>
      <c r="E50" s="32">
        <f t="shared" si="10"/>
        <v>29773</v>
      </c>
      <c r="F50" s="32">
        <f t="shared" si="10"/>
        <v>0</v>
      </c>
      <c r="G50" s="32">
        <f t="shared" si="10"/>
        <v>33847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522290</v>
      </c>
      <c r="O50" s="45">
        <f t="shared" si="9"/>
        <v>8.5080145956864541</v>
      </c>
      <c r="P50" s="10"/>
    </row>
    <row r="51" spans="1:16">
      <c r="A51" s="13"/>
      <c r="B51" s="39">
        <v>351.1</v>
      </c>
      <c r="C51" s="21" t="s">
        <v>62</v>
      </c>
      <c r="D51" s="46">
        <v>49858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49858</v>
      </c>
      <c r="O51" s="47">
        <f t="shared" si="9"/>
        <v>0.81217827588453773</v>
      </c>
      <c r="P51" s="9"/>
    </row>
    <row r="52" spans="1:16">
      <c r="A52" s="13"/>
      <c r="B52" s="39">
        <v>351.5</v>
      </c>
      <c r="C52" s="21" t="s">
        <v>136</v>
      </c>
      <c r="D52" s="46">
        <v>0</v>
      </c>
      <c r="E52" s="46">
        <v>0</v>
      </c>
      <c r="F52" s="46">
        <v>0</v>
      </c>
      <c r="G52" s="46">
        <v>33847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33847</v>
      </c>
      <c r="O52" s="47">
        <f t="shared" si="9"/>
        <v>0.55136182967355185</v>
      </c>
      <c r="P52" s="9"/>
    </row>
    <row r="53" spans="1:16">
      <c r="A53" s="13"/>
      <c r="B53" s="39">
        <v>354</v>
      </c>
      <c r="C53" s="21" t="s">
        <v>63</v>
      </c>
      <c r="D53" s="46">
        <v>97938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97938</v>
      </c>
      <c r="O53" s="47">
        <f t="shared" si="9"/>
        <v>1.5953932364631525</v>
      </c>
      <c r="P53" s="9"/>
    </row>
    <row r="54" spans="1:16">
      <c r="A54" s="13"/>
      <c r="B54" s="39">
        <v>359</v>
      </c>
      <c r="C54" s="21" t="s">
        <v>64</v>
      </c>
      <c r="D54" s="46">
        <v>310874</v>
      </c>
      <c r="E54" s="46">
        <v>29773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340647</v>
      </c>
      <c r="O54" s="47">
        <f t="shared" si="9"/>
        <v>5.5490812536652117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SUM(D56:D62)</f>
        <v>1016998</v>
      </c>
      <c r="E55" s="32">
        <f t="shared" si="12"/>
        <v>10089</v>
      </c>
      <c r="F55" s="32">
        <f t="shared" si="12"/>
        <v>60</v>
      </c>
      <c r="G55" s="32">
        <f t="shared" si="12"/>
        <v>736363</v>
      </c>
      <c r="H55" s="32">
        <f t="shared" si="12"/>
        <v>0</v>
      </c>
      <c r="I55" s="32">
        <f t="shared" si="12"/>
        <v>555569</v>
      </c>
      <c r="J55" s="32">
        <f t="shared" si="12"/>
        <v>0</v>
      </c>
      <c r="K55" s="32">
        <f t="shared" si="12"/>
        <v>10253430</v>
      </c>
      <c r="L55" s="32">
        <f t="shared" si="12"/>
        <v>0</v>
      </c>
      <c r="M55" s="32">
        <f t="shared" si="12"/>
        <v>1141</v>
      </c>
      <c r="N55" s="32">
        <f t="shared" si="11"/>
        <v>12573650</v>
      </c>
      <c r="O55" s="45">
        <f t="shared" si="9"/>
        <v>204.82260376620837</v>
      </c>
      <c r="P55" s="10"/>
    </row>
    <row r="56" spans="1:16">
      <c r="A56" s="12"/>
      <c r="B56" s="25">
        <v>361.1</v>
      </c>
      <c r="C56" s="20" t="s">
        <v>65</v>
      </c>
      <c r="D56" s="46">
        <v>865127</v>
      </c>
      <c r="E56" s="46">
        <v>10089</v>
      </c>
      <c r="F56" s="46">
        <v>60</v>
      </c>
      <c r="G56" s="46">
        <v>167232</v>
      </c>
      <c r="H56" s="46">
        <v>0</v>
      </c>
      <c r="I56" s="46">
        <v>710803</v>
      </c>
      <c r="J56" s="46">
        <v>0</v>
      </c>
      <c r="K56" s="46">
        <v>1759103</v>
      </c>
      <c r="L56" s="46">
        <v>0</v>
      </c>
      <c r="M56" s="46">
        <v>930</v>
      </c>
      <c r="N56" s="46">
        <f t="shared" si="11"/>
        <v>3513344</v>
      </c>
      <c r="O56" s="47">
        <f t="shared" si="9"/>
        <v>57.231771681761906</v>
      </c>
      <c r="P56" s="9"/>
    </row>
    <row r="57" spans="1:16">
      <c r="A57" s="12"/>
      <c r="B57" s="25">
        <v>361.3</v>
      </c>
      <c r="C57" s="20" t="s">
        <v>66</v>
      </c>
      <c r="D57" s="46">
        <v>-192231</v>
      </c>
      <c r="E57" s="46">
        <v>0</v>
      </c>
      <c r="F57" s="46">
        <v>0</v>
      </c>
      <c r="G57" s="46">
        <v>0</v>
      </c>
      <c r="H57" s="46">
        <v>0</v>
      </c>
      <c r="I57" s="46">
        <v>-212719</v>
      </c>
      <c r="J57" s="46">
        <v>0</v>
      </c>
      <c r="K57" s="46">
        <v>4674827</v>
      </c>
      <c r="L57" s="46">
        <v>0</v>
      </c>
      <c r="M57" s="46">
        <v>0</v>
      </c>
      <c r="N57" s="46">
        <f t="shared" ref="N57:N62" si="13">SUM(D57:M57)</f>
        <v>4269877</v>
      </c>
      <c r="O57" s="47">
        <f t="shared" si="9"/>
        <v>69.555564605460347</v>
      </c>
      <c r="P57" s="9"/>
    </row>
    <row r="58" spans="1:16">
      <c r="A58" s="12"/>
      <c r="B58" s="25">
        <v>361.4</v>
      </c>
      <c r="C58" s="20" t="s">
        <v>133</v>
      </c>
      <c r="D58" s="46">
        <v>1849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1849</v>
      </c>
      <c r="O58" s="47">
        <f t="shared" si="9"/>
        <v>3.011989313872418E-2</v>
      </c>
      <c r="P58" s="9"/>
    </row>
    <row r="59" spans="1:16">
      <c r="A59" s="12"/>
      <c r="B59" s="25">
        <v>364</v>
      </c>
      <c r="C59" s="20" t="s">
        <v>122</v>
      </c>
      <c r="D59" s="46">
        <v>17970</v>
      </c>
      <c r="E59" s="46">
        <v>0</v>
      </c>
      <c r="F59" s="46">
        <v>0</v>
      </c>
      <c r="G59" s="46">
        <v>0</v>
      </c>
      <c r="H59" s="46">
        <v>0</v>
      </c>
      <c r="I59" s="46">
        <v>-24614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-6644</v>
      </c>
      <c r="O59" s="47">
        <f t="shared" si="9"/>
        <v>-0.10822962142438261</v>
      </c>
      <c r="P59" s="9"/>
    </row>
    <row r="60" spans="1:16">
      <c r="A60" s="12"/>
      <c r="B60" s="25">
        <v>366</v>
      </c>
      <c r="C60" s="20" t="s">
        <v>67</v>
      </c>
      <c r="D60" s="46">
        <v>13018</v>
      </c>
      <c r="E60" s="46">
        <v>0</v>
      </c>
      <c r="F60" s="46">
        <v>0</v>
      </c>
      <c r="G60" s="46">
        <v>81030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94048</v>
      </c>
      <c r="O60" s="47">
        <f t="shared" si="9"/>
        <v>1.5320258030885514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3819297</v>
      </c>
      <c r="L61" s="46">
        <v>0</v>
      </c>
      <c r="M61" s="46">
        <v>0</v>
      </c>
      <c r="N61" s="46">
        <f t="shared" si="13"/>
        <v>3819297</v>
      </c>
      <c r="O61" s="47">
        <f t="shared" si="9"/>
        <v>62.21569362090311</v>
      </c>
      <c r="P61" s="9"/>
    </row>
    <row r="62" spans="1:16">
      <c r="A62" s="12"/>
      <c r="B62" s="25">
        <v>369.9</v>
      </c>
      <c r="C62" s="20" t="s">
        <v>70</v>
      </c>
      <c r="D62" s="46">
        <v>311265</v>
      </c>
      <c r="E62" s="46">
        <v>0</v>
      </c>
      <c r="F62" s="46">
        <v>0</v>
      </c>
      <c r="G62" s="46">
        <v>488101</v>
      </c>
      <c r="H62" s="46">
        <v>0</v>
      </c>
      <c r="I62" s="46">
        <v>82099</v>
      </c>
      <c r="J62" s="46">
        <v>0</v>
      </c>
      <c r="K62" s="46">
        <v>203</v>
      </c>
      <c r="L62" s="46">
        <v>0</v>
      </c>
      <c r="M62" s="46">
        <v>211</v>
      </c>
      <c r="N62" s="46">
        <f t="shared" si="13"/>
        <v>881879</v>
      </c>
      <c r="O62" s="47">
        <f t="shared" si="9"/>
        <v>14.36565778328012</v>
      </c>
      <c r="P62" s="9"/>
    </row>
    <row r="63" spans="1:16" ht="15.75">
      <c r="A63" s="29" t="s">
        <v>45</v>
      </c>
      <c r="B63" s="30"/>
      <c r="C63" s="31"/>
      <c r="D63" s="32">
        <f t="shared" ref="D63:M63" si="14">SUM(D64:D65)</f>
        <v>3927796</v>
      </c>
      <c r="E63" s="32">
        <f t="shared" si="14"/>
        <v>1000000</v>
      </c>
      <c r="F63" s="32">
        <f t="shared" si="14"/>
        <v>0</v>
      </c>
      <c r="G63" s="32">
        <f t="shared" si="14"/>
        <v>313670</v>
      </c>
      <c r="H63" s="32">
        <f t="shared" si="14"/>
        <v>0</v>
      </c>
      <c r="I63" s="32">
        <f t="shared" si="14"/>
        <v>2694980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596611</v>
      </c>
      <c r="N63" s="32">
        <f>SUM(D63:M63)</f>
        <v>8533057</v>
      </c>
      <c r="O63" s="45">
        <f t="shared" si="9"/>
        <v>139.00203622857887</v>
      </c>
      <c r="P63" s="9"/>
    </row>
    <row r="64" spans="1:16">
      <c r="A64" s="12"/>
      <c r="B64" s="25">
        <v>381</v>
      </c>
      <c r="C64" s="20" t="s">
        <v>71</v>
      </c>
      <c r="D64" s="46">
        <v>3927796</v>
      </c>
      <c r="E64" s="46">
        <v>1000000</v>
      </c>
      <c r="F64" s="46">
        <v>0</v>
      </c>
      <c r="G64" s="46">
        <v>313670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596611</v>
      </c>
      <c r="N64" s="46">
        <f>SUM(D64:M64)</f>
        <v>5838077</v>
      </c>
      <c r="O64" s="47">
        <f t="shared" si="9"/>
        <v>95.101273864598951</v>
      </c>
      <c r="P64" s="9"/>
    </row>
    <row r="65" spans="1:119" ht="15.75" thickBot="1">
      <c r="A65" s="12"/>
      <c r="B65" s="25">
        <v>389.8</v>
      </c>
      <c r="C65" s="20" t="s">
        <v>124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2694980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2694980</v>
      </c>
      <c r="O65" s="47">
        <f t="shared" si="9"/>
        <v>43.900762363979929</v>
      </c>
      <c r="P65" s="9"/>
    </row>
    <row r="66" spans="1:119" ht="16.5" thickBot="1">
      <c r="A66" s="14" t="s">
        <v>60</v>
      </c>
      <c r="B66" s="23"/>
      <c r="C66" s="22"/>
      <c r="D66" s="15">
        <f t="shared" ref="D66:M66" si="15">SUM(D5,D14,D24,D35,D50,D55,D63)</f>
        <v>49211079</v>
      </c>
      <c r="E66" s="15">
        <f t="shared" si="15"/>
        <v>4158035</v>
      </c>
      <c r="F66" s="15">
        <f t="shared" si="15"/>
        <v>6831204</v>
      </c>
      <c r="G66" s="15">
        <f t="shared" si="15"/>
        <v>4579225</v>
      </c>
      <c r="H66" s="15">
        <f t="shared" si="15"/>
        <v>0</v>
      </c>
      <c r="I66" s="15">
        <f t="shared" si="15"/>
        <v>36824289</v>
      </c>
      <c r="J66" s="15">
        <f t="shared" si="15"/>
        <v>0</v>
      </c>
      <c r="K66" s="15">
        <f t="shared" si="15"/>
        <v>10253430</v>
      </c>
      <c r="L66" s="15">
        <f t="shared" si="15"/>
        <v>0</v>
      </c>
      <c r="M66" s="15">
        <f t="shared" si="15"/>
        <v>1876383</v>
      </c>
      <c r="N66" s="15">
        <f>SUM(D66:M66)</f>
        <v>113733645</v>
      </c>
      <c r="O66" s="38">
        <f t="shared" si="9"/>
        <v>1852.7015866293086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139</v>
      </c>
      <c r="M68" s="118"/>
      <c r="N68" s="118"/>
      <c r="O68" s="43">
        <v>61388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26655146</v>
      </c>
      <c r="E5" s="27">
        <f t="shared" si="0"/>
        <v>0</v>
      </c>
      <c r="F5" s="27">
        <f t="shared" si="0"/>
        <v>2171884</v>
      </c>
      <c r="G5" s="27">
        <f t="shared" si="0"/>
        <v>3197817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1538378</v>
      </c>
      <c r="N5" s="28">
        <f>SUM(D5:M5)</f>
        <v>33563225</v>
      </c>
      <c r="O5" s="33">
        <f t="shared" ref="O5:O36" si="1">(N5/O$68)</f>
        <v>553.71154004784296</v>
      </c>
      <c r="P5" s="6"/>
    </row>
    <row r="6" spans="1:133">
      <c r="A6" s="12"/>
      <c r="B6" s="25">
        <v>311</v>
      </c>
      <c r="C6" s="20" t="s">
        <v>3</v>
      </c>
      <c r="D6" s="46">
        <v>17674626</v>
      </c>
      <c r="E6" s="46">
        <v>0</v>
      </c>
      <c r="F6" s="46">
        <v>2171884</v>
      </c>
      <c r="G6" s="46">
        <v>3197817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1538378</v>
      </c>
      <c r="N6" s="46">
        <f>SUM(D6:M6)</f>
        <v>24582705</v>
      </c>
      <c r="O6" s="47">
        <f t="shared" si="1"/>
        <v>405.55481316505814</v>
      </c>
      <c r="P6" s="9"/>
    </row>
    <row r="7" spans="1:133">
      <c r="A7" s="12"/>
      <c r="B7" s="25">
        <v>312.41000000000003</v>
      </c>
      <c r="C7" s="20" t="s">
        <v>12</v>
      </c>
      <c r="D7" s="46">
        <v>904519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904519</v>
      </c>
      <c r="O7" s="47">
        <f t="shared" si="1"/>
        <v>14.922362451538397</v>
      </c>
      <c r="P7" s="9"/>
    </row>
    <row r="8" spans="1:133">
      <c r="A8" s="12"/>
      <c r="B8" s="25">
        <v>312.42</v>
      </c>
      <c r="C8" s="20" t="s">
        <v>11</v>
      </c>
      <c r="D8" s="46">
        <v>421254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421254</v>
      </c>
      <c r="O8" s="47">
        <f t="shared" si="1"/>
        <v>6.9496659242761689</v>
      </c>
      <c r="P8" s="9"/>
    </row>
    <row r="9" spans="1:133">
      <c r="A9" s="12"/>
      <c r="B9" s="25">
        <v>314.10000000000002</v>
      </c>
      <c r="C9" s="20" t="s">
        <v>13</v>
      </c>
      <c r="D9" s="46">
        <v>3464482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3464482</v>
      </c>
      <c r="O9" s="47">
        <f t="shared" si="1"/>
        <v>57.155522560422341</v>
      </c>
      <c r="P9" s="9"/>
    </row>
    <row r="10" spans="1:133">
      <c r="A10" s="12"/>
      <c r="B10" s="25">
        <v>314.3</v>
      </c>
      <c r="C10" s="20" t="s">
        <v>14</v>
      </c>
      <c r="D10" s="46">
        <v>1086743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1086743</v>
      </c>
      <c r="O10" s="47">
        <f t="shared" si="1"/>
        <v>17.928615029283179</v>
      </c>
      <c r="P10" s="9"/>
    </row>
    <row r="11" spans="1:133">
      <c r="A11" s="12"/>
      <c r="B11" s="25">
        <v>314.8</v>
      </c>
      <c r="C11" s="20" t="s">
        <v>15</v>
      </c>
      <c r="D11" s="46">
        <v>166208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166208</v>
      </c>
      <c r="O11" s="47">
        <f t="shared" si="1"/>
        <v>2.7420275509362368</v>
      </c>
      <c r="P11" s="9"/>
    </row>
    <row r="12" spans="1:133">
      <c r="A12" s="12"/>
      <c r="B12" s="25">
        <v>315</v>
      </c>
      <c r="C12" s="20" t="s">
        <v>112</v>
      </c>
      <c r="D12" s="46">
        <v>2610258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2610258</v>
      </c>
      <c r="O12" s="47">
        <f t="shared" si="1"/>
        <v>43.062905221479831</v>
      </c>
      <c r="P12" s="9"/>
    </row>
    <row r="13" spans="1:133">
      <c r="A13" s="12"/>
      <c r="B13" s="25">
        <v>316</v>
      </c>
      <c r="C13" s="20" t="s">
        <v>113</v>
      </c>
      <c r="D13" s="46">
        <v>327056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327056</v>
      </c>
      <c r="O13" s="47">
        <f t="shared" si="1"/>
        <v>5.3956281448486347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4756964</v>
      </c>
      <c r="E14" s="32">
        <f t="shared" si="3"/>
        <v>649334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3919977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9326275</v>
      </c>
      <c r="O14" s="45">
        <f t="shared" si="1"/>
        <v>153.86084302565371</v>
      </c>
      <c r="P14" s="10"/>
    </row>
    <row r="15" spans="1:133">
      <c r="A15" s="12"/>
      <c r="B15" s="25">
        <v>322</v>
      </c>
      <c r="C15" s="20" t="s">
        <v>0</v>
      </c>
      <c r="D15" s="46">
        <v>90211</v>
      </c>
      <c r="E15" s="46">
        <v>0</v>
      </c>
      <c r="F15" s="46">
        <v>0</v>
      </c>
      <c r="G15" s="46">
        <v>0</v>
      </c>
      <c r="H15" s="46">
        <v>0</v>
      </c>
      <c r="I15" s="46">
        <v>3919977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4010188</v>
      </c>
      <c r="O15" s="47">
        <f t="shared" si="1"/>
        <v>66.158343644312467</v>
      </c>
      <c r="P15" s="9"/>
    </row>
    <row r="16" spans="1:133">
      <c r="A16" s="12"/>
      <c r="B16" s="25">
        <v>323.10000000000002</v>
      </c>
      <c r="C16" s="20" t="s">
        <v>19</v>
      </c>
      <c r="D16" s="46">
        <v>4459482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4459482</v>
      </c>
      <c r="O16" s="47">
        <f t="shared" si="1"/>
        <v>73.5706013363029</v>
      </c>
      <c r="P16" s="9"/>
    </row>
    <row r="17" spans="1:16">
      <c r="A17" s="12"/>
      <c r="B17" s="25">
        <v>323.7</v>
      </c>
      <c r="C17" s="20" t="s">
        <v>20</v>
      </c>
      <c r="D17" s="46">
        <v>207271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207271</v>
      </c>
      <c r="O17" s="47">
        <f t="shared" si="1"/>
        <v>3.4194671285985319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13357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13357</v>
      </c>
      <c r="O18" s="47">
        <f t="shared" si="1"/>
        <v>0.22035799719541369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8181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8181</v>
      </c>
      <c r="O19" s="47">
        <f t="shared" si="1"/>
        <v>0.13496659242761694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270844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270844</v>
      </c>
      <c r="O20" s="47">
        <f t="shared" si="1"/>
        <v>4.4682669306277321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122236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122236</v>
      </c>
      <c r="O21" s="47">
        <f t="shared" si="1"/>
        <v>2.0165965520085787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234716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234716</v>
      </c>
      <c r="O22" s="47">
        <f t="shared" si="1"/>
        <v>3.8722428441804833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SUM(D24:D34)</f>
        <v>2738361</v>
      </c>
      <c r="E23" s="32">
        <f t="shared" si="5"/>
        <v>7359</v>
      </c>
      <c r="F23" s="32">
        <f t="shared" si="5"/>
        <v>4521600</v>
      </c>
      <c r="G23" s="32">
        <f t="shared" si="5"/>
        <v>94759</v>
      </c>
      <c r="H23" s="32">
        <f t="shared" si="5"/>
        <v>0</v>
      </c>
      <c r="I23" s="32">
        <f t="shared" si="5"/>
        <v>164276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2147932</v>
      </c>
      <c r="N23" s="44">
        <f>SUM(D23:M23)</f>
        <v>9674287</v>
      </c>
      <c r="O23" s="45">
        <f t="shared" si="1"/>
        <v>159.60219417635898</v>
      </c>
      <c r="P23" s="10"/>
    </row>
    <row r="24" spans="1:16">
      <c r="A24" s="12"/>
      <c r="B24" s="25">
        <v>331.1</v>
      </c>
      <c r="C24" s="20" t="s">
        <v>84</v>
      </c>
      <c r="D24" s="46">
        <v>0</v>
      </c>
      <c r="E24" s="46">
        <v>0</v>
      </c>
      <c r="F24" s="46">
        <v>0</v>
      </c>
      <c r="G24" s="46">
        <v>94759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94759</v>
      </c>
      <c r="O24" s="47">
        <f t="shared" si="1"/>
        <v>1.5632929142951415</v>
      </c>
      <c r="P24" s="9"/>
    </row>
    <row r="25" spans="1:16">
      <c r="A25" s="12"/>
      <c r="B25" s="25">
        <v>331.2</v>
      </c>
      <c r="C25" s="20" t="s">
        <v>25</v>
      </c>
      <c r="D25" s="46">
        <v>2648</v>
      </c>
      <c r="E25" s="46">
        <v>7359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10007</v>
      </c>
      <c r="O25" s="47">
        <f t="shared" si="1"/>
        <v>0.16509114905551431</v>
      </c>
      <c r="P25" s="9"/>
    </row>
    <row r="26" spans="1:16">
      <c r="A26" s="12"/>
      <c r="B26" s="25">
        <v>331.49</v>
      </c>
      <c r="C26" s="20" t="s">
        <v>31</v>
      </c>
      <c r="D26" s="46">
        <v>68274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2147932</v>
      </c>
      <c r="N26" s="46">
        <f>SUM(D26:M26)</f>
        <v>2216206</v>
      </c>
      <c r="O26" s="47">
        <f t="shared" si="1"/>
        <v>36.562006104099645</v>
      </c>
      <c r="P26" s="9"/>
    </row>
    <row r="27" spans="1:16">
      <c r="A27" s="12"/>
      <c r="B27" s="25">
        <v>334.31</v>
      </c>
      <c r="C27" s="20" t="s">
        <v>103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164276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164276</v>
      </c>
      <c r="O27" s="47">
        <f t="shared" si="1"/>
        <v>2.7101542522477935</v>
      </c>
      <c r="P27" s="9"/>
    </row>
    <row r="28" spans="1:16">
      <c r="A28" s="12"/>
      <c r="B28" s="25">
        <v>335.12</v>
      </c>
      <c r="C28" s="20" t="s">
        <v>114</v>
      </c>
      <c r="D28" s="46">
        <v>1646012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1646012</v>
      </c>
      <c r="O28" s="47">
        <f t="shared" si="1"/>
        <v>27.155192609090161</v>
      </c>
      <c r="P28" s="9"/>
    </row>
    <row r="29" spans="1:16">
      <c r="A29" s="12"/>
      <c r="B29" s="25">
        <v>335.14</v>
      </c>
      <c r="C29" s="20" t="s">
        <v>115</v>
      </c>
      <c r="D29" s="46">
        <v>1543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1543</v>
      </c>
      <c r="O29" s="47">
        <f t="shared" si="1"/>
        <v>2.5455745277571558E-2</v>
      </c>
      <c r="P29" s="9"/>
    </row>
    <row r="30" spans="1:16">
      <c r="A30" s="12"/>
      <c r="B30" s="25">
        <v>335.15</v>
      </c>
      <c r="C30" s="20" t="s">
        <v>116</v>
      </c>
      <c r="D30" s="46">
        <v>55436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55436</v>
      </c>
      <c r="O30" s="47">
        <f t="shared" si="1"/>
        <v>0.91455910253237649</v>
      </c>
      <c r="P30" s="9"/>
    </row>
    <row r="31" spans="1:16">
      <c r="A31" s="12"/>
      <c r="B31" s="25">
        <v>335.18</v>
      </c>
      <c r="C31" s="20" t="s">
        <v>117</v>
      </c>
      <c r="D31" s="46">
        <v>0</v>
      </c>
      <c r="E31" s="46">
        <v>0</v>
      </c>
      <c r="F31" s="46">
        <v>4521600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4521600</v>
      </c>
      <c r="O31" s="47">
        <f t="shared" si="1"/>
        <v>74.595397178916116</v>
      </c>
      <c r="P31" s="9"/>
    </row>
    <row r="32" spans="1:16">
      <c r="A32" s="12"/>
      <c r="B32" s="25">
        <v>335.39</v>
      </c>
      <c r="C32" s="20" t="s">
        <v>132</v>
      </c>
      <c r="D32" s="46">
        <v>26276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26276</v>
      </c>
      <c r="O32" s="47">
        <f t="shared" si="1"/>
        <v>0.43349006021611813</v>
      </c>
      <c r="P32" s="9"/>
    </row>
    <row r="33" spans="1:16">
      <c r="A33" s="12"/>
      <c r="B33" s="25">
        <v>335.9</v>
      </c>
      <c r="C33" s="20" t="s">
        <v>37</v>
      </c>
      <c r="D33" s="46">
        <v>730605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730605</v>
      </c>
      <c r="O33" s="47">
        <f t="shared" si="1"/>
        <v>12.053204652313784</v>
      </c>
      <c r="P33" s="9"/>
    </row>
    <row r="34" spans="1:16">
      <c r="A34" s="12"/>
      <c r="B34" s="25">
        <v>338</v>
      </c>
      <c r="C34" s="20" t="s">
        <v>38</v>
      </c>
      <c r="D34" s="46">
        <v>207567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207567</v>
      </c>
      <c r="O34" s="47">
        <f t="shared" si="1"/>
        <v>3.4243504083147736</v>
      </c>
      <c r="P34" s="9"/>
    </row>
    <row r="35" spans="1:16" ht="15.75">
      <c r="A35" s="29" t="s">
        <v>43</v>
      </c>
      <c r="B35" s="30"/>
      <c r="C35" s="31"/>
      <c r="D35" s="32">
        <f t="shared" ref="D35:M35" si="7">SUM(D36:D48)</f>
        <v>7318280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27651533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99140</v>
      </c>
      <c r="N35" s="32">
        <f>SUM(D35:M35)</f>
        <v>35068953</v>
      </c>
      <c r="O35" s="45">
        <f t="shared" si="1"/>
        <v>578.55238802276665</v>
      </c>
      <c r="P35" s="10"/>
    </row>
    <row r="36" spans="1:16">
      <c r="A36" s="12"/>
      <c r="B36" s="25">
        <v>341.3</v>
      </c>
      <c r="C36" s="20" t="s">
        <v>119</v>
      </c>
      <c r="D36" s="46">
        <v>64205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8">SUM(D36:M36)</f>
        <v>64205</v>
      </c>
      <c r="O36" s="47">
        <f t="shared" si="1"/>
        <v>1.0592262641260415</v>
      </c>
      <c r="P36" s="9"/>
    </row>
    <row r="37" spans="1:16">
      <c r="A37" s="12"/>
      <c r="B37" s="25">
        <v>341.9</v>
      </c>
      <c r="C37" s="20" t="s">
        <v>120</v>
      </c>
      <c r="D37" s="46">
        <v>173320</v>
      </c>
      <c r="E37" s="46">
        <v>0</v>
      </c>
      <c r="F37" s="46">
        <v>0</v>
      </c>
      <c r="G37" s="46">
        <v>0</v>
      </c>
      <c r="H37" s="46">
        <v>0</v>
      </c>
      <c r="I37" s="46">
        <v>90</v>
      </c>
      <c r="J37" s="46">
        <v>0</v>
      </c>
      <c r="K37" s="46">
        <v>0</v>
      </c>
      <c r="L37" s="46">
        <v>0</v>
      </c>
      <c r="M37" s="46">
        <v>99140</v>
      </c>
      <c r="N37" s="46">
        <f t="shared" si="8"/>
        <v>272550</v>
      </c>
      <c r="O37" s="47">
        <f t="shared" ref="O37:O66" si="9">(N37/O$68)</f>
        <v>4.4964117792625586</v>
      </c>
      <c r="P37" s="9"/>
    </row>
    <row r="38" spans="1:16">
      <c r="A38" s="12"/>
      <c r="B38" s="25">
        <v>342.1</v>
      </c>
      <c r="C38" s="20" t="s">
        <v>48</v>
      </c>
      <c r="D38" s="46">
        <v>136518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136518</v>
      </c>
      <c r="O38" s="47">
        <f t="shared" si="9"/>
        <v>2.2522147983172482</v>
      </c>
      <c r="P38" s="9"/>
    </row>
    <row r="39" spans="1:16">
      <c r="A39" s="12"/>
      <c r="B39" s="25">
        <v>343.3</v>
      </c>
      <c r="C39" s="20" t="s">
        <v>50</v>
      </c>
      <c r="D39" s="46">
        <v>895727</v>
      </c>
      <c r="E39" s="46">
        <v>0</v>
      </c>
      <c r="F39" s="46">
        <v>0</v>
      </c>
      <c r="G39" s="46">
        <v>0</v>
      </c>
      <c r="H39" s="46">
        <v>0</v>
      </c>
      <c r="I39" s="46">
        <v>24528598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25424325</v>
      </c>
      <c r="O39" s="47">
        <f t="shared" si="9"/>
        <v>419.43949517446174</v>
      </c>
      <c r="P39" s="9"/>
    </row>
    <row r="40" spans="1:16">
      <c r="A40" s="12"/>
      <c r="B40" s="25">
        <v>343.4</v>
      </c>
      <c r="C40" s="20" t="s">
        <v>51</v>
      </c>
      <c r="D40" s="46">
        <v>3231743</v>
      </c>
      <c r="E40" s="46">
        <v>0</v>
      </c>
      <c r="F40" s="46">
        <v>0</v>
      </c>
      <c r="G40" s="46">
        <v>0</v>
      </c>
      <c r="H40" s="46">
        <v>0</v>
      </c>
      <c r="I40" s="46">
        <v>43381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3275124</v>
      </c>
      <c r="O40" s="47">
        <f t="shared" si="9"/>
        <v>54.03157634248948</v>
      </c>
      <c r="P40" s="9"/>
    </row>
    <row r="41" spans="1:16">
      <c r="A41" s="12"/>
      <c r="B41" s="25">
        <v>343.9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2510445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2510445</v>
      </c>
      <c r="O41" s="47">
        <f t="shared" si="9"/>
        <v>41.416233605543184</v>
      </c>
      <c r="P41" s="9"/>
    </row>
    <row r="42" spans="1:16">
      <c r="A42" s="12"/>
      <c r="B42" s="25">
        <v>344.9</v>
      </c>
      <c r="C42" s="20" t="s">
        <v>121</v>
      </c>
      <c r="D42" s="46">
        <v>98335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98335</v>
      </c>
      <c r="O42" s="47">
        <f t="shared" si="9"/>
        <v>1.622288212488658</v>
      </c>
      <c r="P42" s="9"/>
    </row>
    <row r="43" spans="1:16">
      <c r="A43" s="12"/>
      <c r="B43" s="25">
        <v>347.2</v>
      </c>
      <c r="C43" s="20" t="s">
        <v>55</v>
      </c>
      <c r="D43" s="46">
        <v>838536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838536</v>
      </c>
      <c r="O43" s="47">
        <f t="shared" si="9"/>
        <v>13.833803513981687</v>
      </c>
      <c r="P43" s="9"/>
    </row>
    <row r="44" spans="1:16">
      <c r="A44" s="12"/>
      <c r="B44" s="25">
        <v>347.3</v>
      </c>
      <c r="C44" s="20" t="s">
        <v>56</v>
      </c>
      <c r="D44" s="46">
        <v>380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380</v>
      </c>
      <c r="O44" s="47">
        <f t="shared" si="9"/>
        <v>6.2690753113915695E-3</v>
      </c>
      <c r="P44" s="9"/>
    </row>
    <row r="45" spans="1:16">
      <c r="A45" s="12"/>
      <c r="B45" s="25">
        <v>347.4</v>
      </c>
      <c r="C45" s="20" t="s">
        <v>57</v>
      </c>
      <c r="D45" s="46">
        <v>55309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55309</v>
      </c>
      <c r="O45" s="47">
        <f t="shared" si="9"/>
        <v>0.91246391157304296</v>
      </c>
      <c r="P45" s="9"/>
    </row>
    <row r="46" spans="1:16">
      <c r="A46" s="12"/>
      <c r="B46" s="25">
        <v>347.5</v>
      </c>
      <c r="C46" s="20" t="s">
        <v>58</v>
      </c>
      <c r="D46" s="46">
        <v>71409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71409</v>
      </c>
      <c r="O46" s="47">
        <f t="shared" si="9"/>
        <v>1.1780747339767383</v>
      </c>
      <c r="P46" s="9"/>
    </row>
    <row r="47" spans="1:16">
      <c r="A47" s="12"/>
      <c r="B47" s="25">
        <v>347.9</v>
      </c>
      <c r="C47" s="20" t="s">
        <v>59</v>
      </c>
      <c r="D47" s="46">
        <v>640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640</v>
      </c>
      <c r="O47" s="47">
        <f t="shared" si="9"/>
        <v>1.0558442629712117E-2</v>
      </c>
      <c r="P47" s="9"/>
    </row>
    <row r="48" spans="1:16">
      <c r="A48" s="12"/>
      <c r="B48" s="25">
        <v>349</v>
      </c>
      <c r="C48" s="20" t="s">
        <v>1</v>
      </c>
      <c r="D48" s="46">
        <v>1752158</v>
      </c>
      <c r="E48" s="46">
        <v>0</v>
      </c>
      <c r="F48" s="46">
        <v>0</v>
      </c>
      <c r="G48" s="46">
        <v>0</v>
      </c>
      <c r="H48" s="46">
        <v>0</v>
      </c>
      <c r="I48" s="46">
        <v>569019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2321177</v>
      </c>
      <c r="O48" s="47">
        <f t="shared" si="9"/>
        <v>38.29377216860513</v>
      </c>
      <c r="P48" s="9"/>
    </row>
    <row r="49" spans="1:16" ht="15.75">
      <c r="A49" s="29" t="s">
        <v>44</v>
      </c>
      <c r="B49" s="30"/>
      <c r="C49" s="31"/>
      <c r="D49" s="32">
        <f t="shared" ref="D49:M49" si="10">SUM(D50:D53)</f>
        <v>206794</v>
      </c>
      <c r="E49" s="32">
        <f t="shared" si="10"/>
        <v>36865</v>
      </c>
      <c r="F49" s="32">
        <f t="shared" si="10"/>
        <v>0</v>
      </c>
      <c r="G49" s="32">
        <f t="shared" si="10"/>
        <v>31450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5" si="11">SUM(D49:M49)</f>
        <v>275109</v>
      </c>
      <c r="O49" s="45">
        <f t="shared" si="9"/>
        <v>4.5386290522147981</v>
      </c>
      <c r="P49" s="10"/>
    </row>
    <row r="50" spans="1:16">
      <c r="A50" s="13"/>
      <c r="B50" s="39">
        <v>351.1</v>
      </c>
      <c r="C50" s="21" t="s">
        <v>62</v>
      </c>
      <c r="D50" s="46">
        <v>108125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108125</v>
      </c>
      <c r="O50" s="47">
        <f t="shared" si="9"/>
        <v>1.7837993895900355</v>
      </c>
      <c r="P50" s="9"/>
    </row>
    <row r="51" spans="1:16">
      <c r="A51" s="13"/>
      <c r="B51" s="39">
        <v>351.5</v>
      </c>
      <c r="C51" s="21" t="s">
        <v>136</v>
      </c>
      <c r="D51" s="46">
        <v>0</v>
      </c>
      <c r="E51" s="46">
        <v>0</v>
      </c>
      <c r="F51" s="46">
        <v>0</v>
      </c>
      <c r="G51" s="46">
        <v>31450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31450</v>
      </c>
      <c r="O51" s="47">
        <f t="shared" si="9"/>
        <v>0.51884846985069699</v>
      </c>
      <c r="P51" s="9"/>
    </row>
    <row r="52" spans="1:16">
      <c r="A52" s="13"/>
      <c r="B52" s="39">
        <v>354</v>
      </c>
      <c r="C52" s="21" t="s">
        <v>63</v>
      </c>
      <c r="D52" s="46">
        <v>98669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98669</v>
      </c>
      <c r="O52" s="47">
        <f t="shared" si="9"/>
        <v>1.627798399736039</v>
      </c>
      <c r="P52" s="9"/>
    </row>
    <row r="53" spans="1:16">
      <c r="A53" s="13"/>
      <c r="B53" s="39">
        <v>359</v>
      </c>
      <c r="C53" s="21" t="s">
        <v>64</v>
      </c>
      <c r="D53" s="46">
        <v>0</v>
      </c>
      <c r="E53" s="46">
        <v>36865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36865</v>
      </c>
      <c r="O53" s="47">
        <f t="shared" si="9"/>
        <v>0.60818279303802691</v>
      </c>
      <c r="P53" s="9"/>
    </row>
    <row r="54" spans="1:16" ht="15.75">
      <c r="A54" s="29" t="s">
        <v>4</v>
      </c>
      <c r="B54" s="30"/>
      <c r="C54" s="31"/>
      <c r="D54" s="32">
        <f t="shared" ref="D54:M54" si="12">SUM(D55:D61)</f>
        <v>991900</v>
      </c>
      <c r="E54" s="32">
        <f t="shared" si="12"/>
        <v>5055</v>
      </c>
      <c r="F54" s="32">
        <f t="shared" si="12"/>
        <v>78</v>
      </c>
      <c r="G54" s="32">
        <f t="shared" si="12"/>
        <v>288229</v>
      </c>
      <c r="H54" s="32">
        <f t="shared" si="12"/>
        <v>0</v>
      </c>
      <c r="I54" s="32">
        <f t="shared" si="12"/>
        <v>594055</v>
      </c>
      <c r="J54" s="32">
        <f t="shared" si="12"/>
        <v>0</v>
      </c>
      <c r="K54" s="32">
        <f t="shared" si="12"/>
        <v>9052390</v>
      </c>
      <c r="L54" s="32">
        <f t="shared" si="12"/>
        <v>0</v>
      </c>
      <c r="M54" s="32">
        <f t="shared" si="12"/>
        <v>152</v>
      </c>
      <c r="N54" s="32">
        <f t="shared" si="11"/>
        <v>10931859</v>
      </c>
      <c r="O54" s="45">
        <f t="shared" si="9"/>
        <v>180.34907201187823</v>
      </c>
      <c r="P54" s="10"/>
    </row>
    <row r="55" spans="1:16">
      <c r="A55" s="12"/>
      <c r="B55" s="25">
        <v>361.1</v>
      </c>
      <c r="C55" s="20" t="s">
        <v>65</v>
      </c>
      <c r="D55" s="46">
        <v>656868</v>
      </c>
      <c r="E55" s="46">
        <v>5055</v>
      </c>
      <c r="F55" s="46">
        <v>78</v>
      </c>
      <c r="G55" s="46">
        <v>101446</v>
      </c>
      <c r="H55" s="46">
        <v>0</v>
      </c>
      <c r="I55" s="46">
        <v>491591</v>
      </c>
      <c r="J55" s="46">
        <v>0</v>
      </c>
      <c r="K55" s="46">
        <v>1527536</v>
      </c>
      <c r="L55" s="46">
        <v>0</v>
      </c>
      <c r="M55" s="46">
        <v>152</v>
      </c>
      <c r="N55" s="46">
        <f t="shared" si="11"/>
        <v>2782726</v>
      </c>
      <c r="O55" s="47">
        <f t="shared" si="9"/>
        <v>45.908207539387938</v>
      </c>
      <c r="P55" s="9"/>
    </row>
    <row r="56" spans="1:16">
      <c r="A56" s="12"/>
      <c r="B56" s="25">
        <v>361.3</v>
      </c>
      <c r="C56" s="20" t="s">
        <v>66</v>
      </c>
      <c r="D56" s="46">
        <v>6521</v>
      </c>
      <c r="E56" s="46">
        <v>0</v>
      </c>
      <c r="F56" s="46">
        <v>0</v>
      </c>
      <c r="G56" s="46">
        <v>0</v>
      </c>
      <c r="H56" s="46">
        <v>0</v>
      </c>
      <c r="I56" s="46">
        <v>98264</v>
      </c>
      <c r="J56" s="46">
        <v>0</v>
      </c>
      <c r="K56" s="46">
        <v>3638718</v>
      </c>
      <c r="L56" s="46">
        <v>0</v>
      </c>
      <c r="M56" s="46">
        <v>0</v>
      </c>
      <c r="N56" s="46">
        <f t="shared" ref="N56:N61" si="13">SUM(D56:M56)</f>
        <v>3743503</v>
      </c>
      <c r="O56" s="47">
        <f t="shared" si="9"/>
        <v>61.75869009321125</v>
      </c>
      <c r="P56" s="9"/>
    </row>
    <row r="57" spans="1:16">
      <c r="A57" s="12"/>
      <c r="B57" s="25">
        <v>361.4</v>
      </c>
      <c r="C57" s="20" t="s">
        <v>133</v>
      </c>
      <c r="D57" s="46">
        <v>-27932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-27932</v>
      </c>
      <c r="O57" s="47">
        <f t="shared" si="9"/>
        <v>-0.46081003052049824</v>
      </c>
      <c r="P57" s="9"/>
    </row>
    <row r="58" spans="1:16">
      <c r="A58" s="12"/>
      <c r="B58" s="25">
        <v>364</v>
      </c>
      <c r="C58" s="20" t="s">
        <v>122</v>
      </c>
      <c r="D58" s="46">
        <v>53868</v>
      </c>
      <c r="E58" s="46">
        <v>0</v>
      </c>
      <c r="F58" s="46">
        <v>0</v>
      </c>
      <c r="G58" s="46">
        <v>0</v>
      </c>
      <c r="H58" s="46">
        <v>0</v>
      </c>
      <c r="I58" s="46">
        <v>4067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57935</v>
      </c>
      <c r="O58" s="47">
        <f t="shared" si="9"/>
        <v>0.95578652148808052</v>
      </c>
      <c r="P58" s="9"/>
    </row>
    <row r="59" spans="1:16">
      <c r="A59" s="12"/>
      <c r="B59" s="25">
        <v>366</v>
      </c>
      <c r="C59" s="20" t="s">
        <v>67</v>
      </c>
      <c r="D59" s="46">
        <v>14761</v>
      </c>
      <c r="E59" s="46">
        <v>0</v>
      </c>
      <c r="F59" s="46">
        <v>0</v>
      </c>
      <c r="G59" s="46">
        <v>66665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81426</v>
      </c>
      <c r="O59" s="47">
        <f t="shared" si="9"/>
        <v>1.3433308586983419</v>
      </c>
      <c r="P59" s="9"/>
    </row>
    <row r="60" spans="1:16">
      <c r="A60" s="12"/>
      <c r="B60" s="25">
        <v>368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3886136</v>
      </c>
      <c r="L60" s="46">
        <v>0</v>
      </c>
      <c r="M60" s="46">
        <v>0</v>
      </c>
      <c r="N60" s="46">
        <f t="shared" si="13"/>
        <v>3886136</v>
      </c>
      <c r="O60" s="47">
        <f t="shared" si="9"/>
        <v>64.111787511342072</v>
      </c>
      <c r="P60" s="9"/>
    </row>
    <row r="61" spans="1:16">
      <c r="A61" s="12"/>
      <c r="B61" s="25">
        <v>369.9</v>
      </c>
      <c r="C61" s="20" t="s">
        <v>70</v>
      </c>
      <c r="D61" s="46">
        <v>287814</v>
      </c>
      <c r="E61" s="46">
        <v>0</v>
      </c>
      <c r="F61" s="46">
        <v>0</v>
      </c>
      <c r="G61" s="46">
        <v>120118</v>
      </c>
      <c r="H61" s="46">
        <v>0</v>
      </c>
      <c r="I61" s="46">
        <v>133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408065</v>
      </c>
      <c r="O61" s="47">
        <f t="shared" si="9"/>
        <v>6.7320795182710551</v>
      </c>
      <c r="P61" s="9"/>
    </row>
    <row r="62" spans="1:16" ht="15.75">
      <c r="A62" s="29" t="s">
        <v>45</v>
      </c>
      <c r="B62" s="30"/>
      <c r="C62" s="31"/>
      <c r="D62" s="32">
        <f t="shared" ref="D62:M62" si="14">SUM(D63:D65)</f>
        <v>3600000</v>
      </c>
      <c r="E62" s="32">
        <f t="shared" si="14"/>
        <v>0</v>
      </c>
      <c r="F62" s="32">
        <f t="shared" si="14"/>
        <v>0</v>
      </c>
      <c r="G62" s="32">
        <f t="shared" si="14"/>
        <v>272995</v>
      </c>
      <c r="H62" s="32">
        <f t="shared" si="14"/>
        <v>0</v>
      </c>
      <c r="I62" s="32">
        <f t="shared" si="14"/>
        <v>4001784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50000</v>
      </c>
      <c r="N62" s="32">
        <f>SUM(D62:M62)</f>
        <v>7924779</v>
      </c>
      <c r="O62" s="45">
        <f t="shared" si="9"/>
        <v>130.7395694135115</v>
      </c>
      <c r="P62" s="9"/>
    </row>
    <row r="63" spans="1:16">
      <c r="A63" s="12"/>
      <c r="B63" s="25">
        <v>381</v>
      </c>
      <c r="C63" s="20" t="s">
        <v>71</v>
      </c>
      <c r="D63" s="46">
        <v>3600000</v>
      </c>
      <c r="E63" s="46">
        <v>0</v>
      </c>
      <c r="F63" s="46">
        <v>0</v>
      </c>
      <c r="G63" s="46">
        <v>272995</v>
      </c>
      <c r="H63" s="46">
        <v>0</v>
      </c>
      <c r="I63" s="46">
        <v>4426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3877421</v>
      </c>
      <c r="O63" s="47">
        <f t="shared" si="9"/>
        <v>63.968011218345296</v>
      </c>
      <c r="P63" s="9"/>
    </row>
    <row r="64" spans="1:16">
      <c r="A64" s="12"/>
      <c r="B64" s="25">
        <v>389.7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50000</v>
      </c>
      <c r="N64" s="46">
        <f>SUM(D64:M64)</f>
        <v>50000</v>
      </c>
      <c r="O64" s="47">
        <f t="shared" si="9"/>
        <v>0.82487833044625913</v>
      </c>
      <c r="P64" s="9"/>
    </row>
    <row r="65" spans="1:119" ht="15.75" thickBot="1">
      <c r="A65" s="12"/>
      <c r="B65" s="25">
        <v>389.8</v>
      </c>
      <c r="C65" s="20" t="s">
        <v>124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3997358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3997358</v>
      </c>
      <c r="O65" s="47">
        <f t="shared" si="9"/>
        <v>65.946679864719954</v>
      </c>
      <c r="P65" s="9"/>
    </row>
    <row r="66" spans="1:119" ht="16.5" thickBot="1">
      <c r="A66" s="14" t="s">
        <v>60</v>
      </c>
      <c r="B66" s="23"/>
      <c r="C66" s="22"/>
      <c r="D66" s="15">
        <f t="shared" ref="D66:M66" si="15">SUM(D5,D14,D23,D35,D49,D54,D62)</f>
        <v>46267445</v>
      </c>
      <c r="E66" s="15">
        <f t="shared" si="15"/>
        <v>698613</v>
      </c>
      <c r="F66" s="15">
        <f t="shared" si="15"/>
        <v>6693562</v>
      </c>
      <c r="G66" s="15">
        <f t="shared" si="15"/>
        <v>3885250</v>
      </c>
      <c r="H66" s="15">
        <f t="shared" si="15"/>
        <v>0</v>
      </c>
      <c r="I66" s="15">
        <f t="shared" si="15"/>
        <v>36331625</v>
      </c>
      <c r="J66" s="15">
        <f t="shared" si="15"/>
        <v>0</v>
      </c>
      <c r="K66" s="15">
        <f t="shared" si="15"/>
        <v>9052390</v>
      </c>
      <c r="L66" s="15">
        <f t="shared" si="15"/>
        <v>0</v>
      </c>
      <c r="M66" s="15">
        <f t="shared" si="15"/>
        <v>3835602</v>
      </c>
      <c r="N66" s="15">
        <f>SUM(D66:M66)</f>
        <v>106764487</v>
      </c>
      <c r="O66" s="38">
        <f t="shared" si="9"/>
        <v>1761.3542357502267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137</v>
      </c>
      <c r="M68" s="118"/>
      <c r="N68" s="118"/>
      <c r="O68" s="43">
        <v>60615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89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74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79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75</v>
      </c>
      <c r="F4" s="34" t="s">
        <v>76</v>
      </c>
      <c r="G4" s="34" t="s">
        <v>77</v>
      </c>
      <c r="H4" s="34" t="s">
        <v>6</v>
      </c>
      <c r="I4" s="34" t="s">
        <v>7</v>
      </c>
      <c r="J4" s="35" t="s">
        <v>78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24468369</v>
      </c>
      <c r="E5" s="27">
        <f t="shared" si="0"/>
        <v>0</v>
      </c>
      <c r="F5" s="27">
        <f t="shared" si="0"/>
        <v>2167826</v>
      </c>
      <c r="G5" s="27">
        <f t="shared" si="0"/>
        <v>3901322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834653</v>
      </c>
      <c r="N5" s="28">
        <f>SUM(D5:M5)</f>
        <v>31372170</v>
      </c>
      <c r="O5" s="33">
        <f t="shared" ref="O5:O36" si="1">(N5/O$69)</f>
        <v>530.76013399201463</v>
      </c>
      <c r="P5" s="6"/>
    </row>
    <row r="6" spans="1:133">
      <c r="A6" s="12"/>
      <c r="B6" s="25">
        <v>311</v>
      </c>
      <c r="C6" s="20" t="s">
        <v>3</v>
      </c>
      <c r="D6" s="46">
        <v>15417558</v>
      </c>
      <c r="E6" s="46">
        <v>0</v>
      </c>
      <c r="F6" s="46">
        <v>2167826</v>
      </c>
      <c r="G6" s="46">
        <v>3901322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834653</v>
      </c>
      <c r="N6" s="46">
        <f>SUM(D6:M6)</f>
        <v>22321359</v>
      </c>
      <c r="O6" s="47">
        <f t="shared" si="1"/>
        <v>377.63685118765648</v>
      </c>
      <c r="P6" s="9"/>
    </row>
    <row r="7" spans="1:133">
      <c r="A7" s="12"/>
      <c r="B7" s="25">
        <v>312.41000000000003</v>
      </c>
      <c r="C7" s="20" t="s">
        <v>12</v>
      </c>
      <c r="D7" s="46">
        <v>872052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872052</v>
      </c>
      <c r="O7" s="47">
        <f t="shared" si="1"/>
        <v>14.753535900385735</v>
      </c>
      <c r="P7" s="9"/>
    </row>
    <row r="8" spans="1:133">
      <c r="A8" s="12"/>
      <c r="B8" s="25">
        <v>312.42</v>
      </c>
      <c r="C8" s="20" t="s">
        <v>11</v>
      </c>
      <c r="D8" s="46">
        <v>408872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408872</v>
      </c>
      <c r="O8" s="47">
        <f t="shared" si="1"/>
        <v>6.9173715909859919</v>
      </c>
      <c r="P8" s="9"/>
    </row>
    <row r="9" spans="1:133">
      <c r="A9" s="12"/>
      <c r="B9" s="25">
        <v>314.10000000000002</v>
      </c>
      <c r="C9" s="20" t="s">
        <v>13</v>
      </c>
      <c r="D9" s="46">
        <v>3346462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3346462</v>
      </c>
      <c r="O9" s="47">
        <f t="shared" si="1"/>
        <v>56.616058739933678</v>
      </c>
      <c r="P9" s="9"/>
    </row>
    <row r="10" spans="1:133">
      <c r="A10" s="12"/>
      <c r="B10" s="25">
        <v>314.3</v>
      </c>
      <c r="C10" s="20" t="s">
        <v>14</v>
      </c>
      <c r="D10" s="46">
        <v>1015475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1015475</v>
      </c>
      <c r="O10" s="47">
        <f t="shared" si="1"/>
        <v>17.179992555999188</v>
      </c>
      <c r="P10" s="9"/>
    </row>
    <row r="11" spans="1:133">
      <c r="A11" s="12"/>
      <c r="B11" s="25">
        <v>314.8</v>
      </c>
      <c r="C11" s="20" t="s">
        <v>15</v>
      </c>
      <c r="D11" s="46">
        <v>159791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159791</v>
      </c>
      <c r="O11" s="47">
        <f t="shared" si="1"/>
        <v>2.7033734858225622</v>
      </c>
      <c r="P11" s="9"/>
    </row>
    <row r="12" spans="1:133">
      <c r="A12" s="12"/>
      <c r="B12" s="25">
        <v>315</v>
      </c>
      <c r="C12" s="20" t="s">
        <v>112</v>
      </c>
      <c r="D12" s="46">
        <v>2712314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2712314</v>
      </c>
      <c r="O12" s="47">
        <f t="shared" si="1"/>
        <v>45.88742640590106</v>
      </c>
      <c r="P12" s="9"/>
    </row>
    <row r="13" spans="1:133">
      <c r="A13" s="12"/>
      <c r="B13" s="25">
        <v>316</v>
      </c>
      <c r="C13" s="20" t="s">
        <v>113</v>
      </c>
      <c r="D13" s="46">
        <v>535845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535845</v>
      </c>
      <c r="O13" s="47">
        <f t="shared" si="1"/>
        <v>9.0655241253299046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SUM(D15:D24)</f>
        <v>4951622</v>
      </c>
      <c r="E14" s="32">
        <f t="shared" si="3"/>
        <v>755011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4575182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10281815</v>
      </c>
      <c r="O14" s="45">
        <f t="shared" si="1"/>
        <v>173.94963456723286</v>
      </c>
      <c r="P14" s="10"/>
    </row>
    <row r="15" spans="1:133">
      <c r="A15" s="12"/>
      <c r="B15" s="25">
        <v>322</v>
      </c>
      <c r="C15" s="20" t="s">
        <v>0</v>
      </c>
      <c r="D15" s="46">
        <v>239950</v>
      </c>
      <c r="E15" s="46">
        <v>0</v>
      </c>
      <c r="F15" s="46">
        <v>0</v>
      </c>
      <c r="G15" s="46">
        <v>0</v>
      </c>
      <c r="H15" s="46">
        <v>0</v>
      </c>
      <c r="I15" s="46">
        <v>4575182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4815132</v>
      </c>
      <c r="O15" s="47">
        <f t="shared" si="1"/>
        <v>81.463287541449546</v>
      </c>
      <c r="P15" s="9"/>
    </row>
    <row r="16" spans="1:133">
      <c r="A16" s="12"/>
      <c r="B16" s="25">
        <v>323.10000000000002</v>
      </c>
      <c r="C16" s="20" t="s">
        <v>19</v>
      </c>
      <c r="D16" s="46">
        <v>4512945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4512945</v>
      </c>
      <c r="O16" s="47">
        <f t="shared" si="1"/>
        <v>76.350832374636255</v>
      </c>
      <c r="P16" s="9"/>
    </row>
    <row r="17" spans="1:16">
      <c r="A17" s="12"/>
      <c r="B17" s="25">
        <v>323.7</v>
      </c>
      <c r="C17" s="20" t="s">
        <v>20</v>
      </c>
      <c r="D17" s="46">
        <v>195622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195622</v>
      </c>
      <c r="O17" s="47">
        <f t="shared" si="1"/>
        <v>3.3095689246802462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15508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15508</v>
      </c>
      <c r="O18" s="47">
        <f t="shared" si="1"/>
        <v>0.26236719225823918</v>
      </c>
      <c r="P18" s="9"/>
    </row>
    <row r="19" spans="1:16">
      <c r="A19" s="12"/>
      <c r="B19" s="25">
        <v>324.12</v>
      </c>
      <c r="C19" s="20" t="s">
        <v>129</v>
      </c>
      <c r="D19" s="46">
        <v>0</v>
      </c>
      <c r="E19" s="46">
        <v>29635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29635</v>
      </c>
      <c r="O19" s="47">
        <f t="shared" si="1"/>
        <v>0.501370372876768</v>
      </c>
      <c r="P19" s="9"/>
    </row>
    <row r="20" spans="1:16">
      <c r="A20" s="12"/>
      <c r="B20" s="25">
        <v>324.31</v>
      </c>
      <c r="C20" s="20" t="s">
        <v>22</v>
      </c>
      <c r="D20" s="46">
        <v>0</v>
      </c>
      <c r="E20" s="46">
        <v>308866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308866</v>
      </c>
      <c r="O20" s="47">
        <f t="shared" si="1"/>
        <v>5.2254517155038238</v>
      </c>
      <c r="P20" s="9"/>
    </row>
    <row r="21" spans="1:16">
      <c r="A21" s="12"/>
      <c r="B21" s="25">
        <v>324.32</v>
      </c>
      <c r="C21" s="20" t="s">
        <v>130</v>
      </c>
      <c r="D21" s="46">
        <v>0</v>
      </c>
      <c r="E21" s="46">
        <v>89542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89542</v>
      </c>
      <c r="O21" s="47">
        <f t="shared" si="1"/>
        <v>1.5148880016241457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309422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309422</v>
      </c>
      <c r="O22" s="47">
        <f t="shared" si="1"/>
        <v>5.2348582256208971</v>
      </c>
      <c r="P22" s="9"/>
    </row>
    <row r="23" spans="1:16">
      <c r="A23" s="12"/>
      <c r="B23" s="25">
        <v>324.62</v>
      </c>
      <c r="C23" s="20" t="s">
        <v>131</v>
      </c>
      <c r="D23" s="46">
        <v>0</v>
      </c>
      <c r="E23" s="46">
        <v>2038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2038</v>
      </c>
      <c r="O23" s="47">
        <f t="shared" si="1"/>
        <v>3.447925830682818E-2</v>
      </c>
      <c r="P23" s="9"/>
    </row>
    <row r="24" spans="1:16">
      <c r="A24" s="12"/>
      <c r="B24" s="25">
        <v>329</v>
      </c>
      <c r="C24" s="20" t="s">
        <v>24</v>
      </c>
      <c r="D24" s="46">
        <v>3105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3105</v>
      </c>
      <c r="O24" s="47">
        <f t="shared" si="1"/>
        <v>5.2530960276104759E-2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SUM(D26:D36)</f>
        <v>2523430</v>
      </c>
      <c r="E25" s="32">
        <f t="shared" si="6"/>
        <v>8100</v>
      </c>
      <c r="F25" s="32">
        <f t="shared" si="6"/>
        <v>4381431</v>
      </c>
      <c r="G25" s="32">
        <f t="shared" si="6"/>
        <v>396013</v>
      </c>
      <c r="H25" s="32">
        <f t="shared" si="6"/>
        <v>0</v>
      </c>
      <c r="I25" s="32">
        <f t="shared" si="6"/>
        <v>265371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326777</v>
      </c>
      <c r="N25" s="44">
        <f t="shared" si="5"/>
        <v>7901122</v>
      </c>
      <c r="O25" s="45">
        <f t="shared" si="1"/>
        <v>133.67263314610543</v>
      </c>
      <c r="P25" s="10"/>
    </row>
    <row r="26" spans="1:16">
      <c r="A26" s="12"/>
      <c r="B26" s="25">
        <v>331.1</v>
      </c>
      <c r="C26" s="20" t="s">
        <v>84</v>
      </c>
      <c r="D26" s="46">
        <v>51704</v>
      </c>
      <c r="E26" s="46">
        <v>0</v>
      </c>
      <c r="F26" s="46">
        <v>0</v>
      </c>
      <c r="G26" s="46">
        <v>396013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447717</v>
      </c>
      <c r="O26" s="47">
        <f t="shared" si="1"/>
        <v>7.5745584354063746</v>
      </c>
      <c r="P26" s="9"/>
    </row>
    <row r="27" spans="1:16">
      <c r="A27" s="12"/>
      <c r="B27" s="25">
        <v>331.2</v>
      </c>
      <c r="C27" s="20" t="s">
        <v>25</v>
      </c>
      <c r="D27" s="46">
        <v>5692</v>
      </c>
      <c r="E27" s="46">
        <v>8100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13792</v>
      </c>
      <c r="O27" s="47">
        <f t="shared" si="1"/>
        <v>0.23333558909115518</v>
      </c>
      <c r="P27" s="9"/>
    </row>
    <row r="28" spans="1:16">
      <c r="A28" s="12"/>
      <c r="B28" s="25">
        <v>331.49</v>
      </c>
      <c r="C28" s="20" t="s">
        <v>31</v>
      </c>
      <c r="D28" s="46">
        <v>16925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326777</v>
      </c>
      <c r="N28" s="46">
        <f t="shared" si="5"/>
        <v>343702</v>
      </c>
      <c r="O28" s="47">
        <f t="shared" si="1"/>
        <v>5.8148135616160248</v>
      </c>
      <c r="P28" s="9"/>
    </row>
    <row r="29" spans="1:16">
      <c r="A29" s="12"/>
      <c r="B29" s="25">
        <v>334.31</v>
      </c>
      <c r="C29" s="20" t="s">
        <v>103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265371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265371</v>
      </c>
      <c r="O29" s="47">
        <f t="shared" si="1"/>
        <v>4.4895953170467617</v>
      </c>
      <c r="P29" s="9"/>
    </row>
    <row r="30" spans="1:16">
      <c r="A30" s="12"/>
      <c r="B30" s="25">
        <v>335.12</v>
      </c>
      <c r="C30" s="20" t="s">
        <v>114</v>
      </c>
      <c r="D30" s="46">
        <v>1564563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1564563</v>
      </c>
      <c r="O30" s="47">
        <f t="shared" si="1"/>
        <v>26.469564187588819</v>
      </c>
      <c r="P30" s="9"/>
    </row>
    <row r="31" spans="1:16">
      <c r="A31" s="12"/>
      <c r="B31" s="25">
        <v>335.14</v>
      </c>
      <c r="C31" s="20" t="s">
        <v>115</v>
      </c>
      <c r="D31" s="46">
        <v>1990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1990</v>
      </c>
      <c r="O31" s="47">
        <f t="shared" si="1"/>
        <v>3.3667185490965687E-2</v>
      </c>
      <c r="P31" s="9"/>
    </row>
    <row r="32" spans="1:16">
      <c r="A32" s="12"/>
      <c r="B32" s="25">
        <v>335.15</v>
      </c>
      <c r="C32" s="20" t="s">
        <v>116</v>
      </c>
      <c r="D32" s="46">
        <v>61212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61212</v>
      </c>
      <c r="O32" s="47">
        <f t="shared" si="1"/>
        <v>1.0355958584286391</v>
      </c>
      <c r="P32" s="9"/>
    </row>
    <row r="33" spans="1:16">
      <c r="A33" s="12"/>
      <c r="B33" s="25">
        <v>335.18</v>
      </c>
      <c r="C33" s="20" t="s">
        <v>117</v>
      </c>
      <c r="D33" s="46">
        <v>0</v>
      </c>
      <c r="E33" s="46">
        <v>0</v>
      </c>
      <c r="F33" s="46">
        <v>4381431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4381431</v>
      </c>
      <c r="O33" s="47">
        <f t="shared" si="1"/>
        <v>74.125854368275029</v>
      </c>
      <c r="P33" s="9"/>
    </row>
    <row r="34" spans="1:16">
      <c r="A34" s="12"/>
      <c r="B34" s="25">
        <v>335.39</v>
      </c>
      <c r="C34" s="20" t="s">
        <v>132</v>
      </c>
      <c r="D34" s="46">
        <v>25079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25079</v>
      </c>
      <c r="O34" s="47">
        <f t="shared" si="1"/>
        <v>0.42429112810448671</v>
      </c>
      <c r="P34" s="9"/>
    </row>
    <row r="35" spans="1:16">
      <c r="A35" s="12"/>
      <c r="B35" s="25">
        <v>335.9</v>
      </c>
      <c r="C35" s="20" t="s">
        <v>37</v>
      </c>
      <c r="D35" s="46">
        <v>559470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559470</v>
      </c>
      <c r="O35" s="47">
        <f t="shared" si="1"/>
        <v>9.4652162143872243</v>
      </c>
      <c r="P35" s="9"/>
    </row>
    <row r="36" spans="1:16">
      <c r="A36" s="12"/>
      <c r="B36" s="25">
        <v>338</v>
      </c>
      <c r="C36" s="20" t="s">
        <v>38</v>
      </c>
      <c r="D36" s="46">
        <v>236795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236795</v>
      </c>
      <c r="O36" s="47">
        <f t="shared" si="1"/>
        <v>4.0061413006699604</v>
      </c>
      <c r="P36" s="9"/>
    </row>
    <row r="37" spans="1:16" ht="15.75">
      <c r="A37" s="29" t="s">
        <v>43</v>
      </c>
      <c r="B37" s="30"/>
      <c r="C37" s="31"/>
      <c r="D37" s="32">
        <f t="shared" ref="D37:M37" si="8">SUM(D38:D49)</f>
        <v>7227602</v>
      </c>
      <c r="E37" s="32">
        <f t="shared" si="8"/>
        <v>50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26210797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74140</v>
      </c>
      <c r="N37" s="32">
        <f>SUM(D37:M37)</f>
        <v>33512589</v>
      </c>
      <c r="O37" s="45">
        <f t="shared" ref="O37:O67" si="9">(N37/O$69)</f>
        <v>566.97213575150568</v>
      </c>
      <c r="P37" s="10"/>
    </row>
    <row r="38" spans="1:16">
      <c r="A38" s="12"/>
      <c r="B38" s="25">
        <v>341.3</v>
      </c>
      <c r="C38" s="20" t="s">
        <v>119</v>
      </c>
      <c r="D38" s="46">
        <v>14776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10">SUM(D38:M38)</f>
        <v>14776</v>
      </c>
      <c r="O38" s="47">
        <f t="shared" si="9"/>
        <v>0.24998308181633619</v>
      </c>
      <c r="P38" s="9"/>
    </row>
    <row r="39" spans="1:16">
      <c r="A39" s="12"/>
      <c r="B39" s="25">
        <v>341.9</v>
      </c>
      <c r="C39" s="20" t="s">
        <v>120</v>
      </c>
      <c r="D39" s="46">
        <v>171996</v>
      </c>
      <c r="E39" s="46">
        <v>0</v>
      </c>
      <c r="F39" s="46">
        <v>0</v>
      </c>
      <c r="G39" s="46">
        <v>0</v>
      </c>
      <c r="H39" s="46">
        <v>0</v>
      </c>
      <c r="I39" s="46">
        <v>132</v>
      </c>
      <c r="J39" s="46">
        <v>0</v>
      </c>
      <c r="K39" s="46">
        <v>0</v>
      </c>
      <c r="L39" s="46">
        <v>0</v>
      </c>
      <c r="M39" s="46">
        <v>74140</v>
      </c>
      <c r="N39" s="46">
        <f t="shared" si="10"/>
        <v>246268</v>
      </c>
      <c r="O39" s="47">
        <f t="shared" si="9"/>
        <v>4.1664072545171553</v>
      </c>
      <c r="P39" s="9"/>
    </row>
    <row r="40" spans="1:16">
      <c r="A40" s="12"/>
      <c r="B40" s="25">
        <v>342.1</v>
      </c>
      <c r="C40" s="20" t="s">
        <v>48</v>
      </c>
      <c r="D40" s="46">
        <v>127382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127382</v>
      </c>
      <c r="O40" s="47">
        <f t="shared" si="9"/>
        <v>2.1550720714624076</v>
      </c>
      <c r="P40" s="9"/>
    </row>
    <row r="41" spans="1:16">
      <c r="A41" s="12"/>
      <c r="B41" s="25">
        <v>343.3</v>
      </c>
      <c r="C41" s="20" t="s">
        <v>50</v>
      </c>
      <c r="D41" s="46">
        <v>823146</v>
      </c>
      <c r="E41" s="46">
        <v>0</v>
      </c>
      <c r="F41" s="46">
        <v>0</v>
      </c>
      <c r="G41" s="46">
        <v>0</v>
      </c>
      <c r="H41" s="46">
        <v>0</v>
      </c>
      <c r="I41" s="46">
        <v>23116007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23939153</v>
      </c>
      <c r="O41" s="47">
        <f t="shared" si="9"/>
        <v>405.00698720985315</v>
      </c>
      <c r="P41" s="9"/>
    </row>
    <row r="42" spans="1:16">
      <c r="A42" s="12"/>
      <c r="B42" s="25">
        <v>343.4</v>
      </c>
      <c r="C42" s="20" t="s">
        <v>51</v>
      </c>
      <c r="D42" s="46">
        <v>3168727</v>
      </c>
      <c r="E42" s="46">
        <v>0</v>
      </c>
      <c r="F42" s="46">
        <v>0</v>
      </c>
      <c r="G42" s="46">
        <v>0</v>
      </c>
      <c r="H42" s="46">
        <v>0</v>
      </c>
      <c r="I42" s="46">
        <v>42951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3211678</v>
      </c>
      <c r="O42" s="47">
        <f t="shared" si="9"/>
        <v>54.335758272991811</v>
      </c>
      <c r="P42" s="9"/>
    </row>
    <row r="43" spans="1:16">
      <c r="A43" s="12"/>
      <c r="B43" s="25">
        <v>343.9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2436606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2436606</v>
      </c>
      <c r="O43" s="47">
        <f t="shared" si="9"/>
        <v>41.222947824321579</v>
      </c>
      <c r="P43" s="9"/>
    </row>
    <row r="44" spans="1:16">
      <c r="A44" s="12"/>
      <c r="B44" s="25">
        <v>344.9</v>
      </c>
      <c r="C44" s="20" t="s">
        <v>121</v>
      </c>
      <c r="D44" s="46">
        <v>161040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161040</v>
      </c>
      <c r="O44" s="47">
        <f t="shared" si="9"/>
        <v>2.7245042972186506</v>
      </c>
      <c r="P44" s="9"/>
    </row>
    <row r="45" spans="1:16">
      <c r="A45" s="12"/>
      <c r="B45" s="25">
        <v>347.2</v>
      </c>
      <c r="C45" s="20" t="s">
        <v>55</v>
      </c>
      <c r="D45" s="46">
        <v>976928</v>
      </c>
      <c r="E45" s="46">
        <v>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976978</v>
      </c>
      <c r="O45" s="47">
        <f t="shared" si="9"/>
        <v>16.528693239493808</v>
      </c>
      <c r="P45" s="9"/>
    </row>
    <row r="46" spans="1:16">
      <c r="A46" s="12"/>
      <c r="B46" s="25">
        <v>347.4</v>
      </c>
      <c r="C46" s="20" t="s">
        <v>57</v>
      </c>
      <c r="D46" s="46">
        <v>60451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60451</v>
      </c>
      <c r="O46" s="47">
        <f t="shared" si="9"/>
        <v>1.0227211206604858</v>
      </c>
      <c r="P46" s="9"/>
    </row>
    <row r="47" spans="1:16">
      <c r="A47" s="12"/>
      <c r="B47" s="25">
        <v>347.5</v>
      </c>
      <c r="C47" s="20" t="s">
        <v>58</v>
      </c>
      <c r="D47" s="46">
        <v>76068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76068</v>
      </c>
      <c r="O47" s="47">
        <f t="shared" si="9"/>
        <v>1.2869323949380795</v>
      </c>
      <c r="P47" s="9"/>
    </row>
    <row r="48" spans="1:16">
      <c r="A48" s="12"/>
      <c r="B48" s="25">
        <v>347.9</v>
      </c>
      <c r="C48" s="20" t="s">
        <v>59</v>
      </c>
      <c r="D48" s="46">
        <v>1283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1283</v>
      </c>
      <c r="O48" s="47">
        <f t="shared" si="9"/>
        <v>2.1706029640657779E-2</v>
      </c>
      <c r="P48" s="9"/>
    </row>
    <row r="49" spans="1:16">
      <c r="A49" s="12"/>
      <c r="B49" s="25">
        <v>349</v>
      </c>
      <c r="C49" s="20" t="s">
        <v>1</v>
      </c>
      <c r="D49" s="46">
        <v>1645805</v>
      </c>
      <c r="E49" s="46">
        <v>0</v>
      </c>
      <c r="F49" s="46">
        <v>0</v>
      </c>
      <c r="G49" s="46">
        <v>0</v>
      </c>
      <c r="H49" s="46">
        <v>0</v>
      </c>
      <c r="I49" s="46">
        <v>615101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2260906</v>
      </c>
      <c r="O49" s="47">
        <f t="shared" si="9"/>
        <v>38.250422954591592</v>
      </c>
      <c r="P49" s="9"/>
    </row>
    <row r="50" spans="1:16" ht="15.75">
      <c r="A50" s="29" t="s">
        <v>44</v>
      </c>
      <c r="B50" s="30"/>
      <c r="C50" s="31"/>
      <c r="D50" s="32">
        <f t="shared" ref="D50:M50" si="11">SUM(D51:D54)</f>
        <v>557472</v>
      </c>
      <c r="E50" s="32">
        <f t="shared" si="11"/>
        <v>49488</v>
      </c>
      <c r="F50" s="32">
        <f t="shared" si="11"/>
        <v>0</v>
      </c>
      <c r="G50" s="32">
        <f t="shared" si="11"/>
        <v>31520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6" si="12">SUM(D50:M50)</f>
        <v>638480</v>
      </c>
      <c r="O50" s="45">
        <f t="shared" si="9"/>
        <v>10.801921905664209</v>
      </c>
      <c r="P50" s="10"/>
    </row>
    <row r="51" spans="1:16">
      <c r="A51" s="13"/>
      <c r="B51" s="39">
        <v>351.1</v>
      </c>
      <c r="C51" s="21" t="s">
        <v>62</v>
      </c>
      <c r="D51" s="46">
        <v>371468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371468</v>
      </c>
      <c r="O51" s="47">
        <f t="shared" si="9"/>
        <v>6.2845638492251474</v>
      </c>
      <c r="P51" s="9"/>
    </row>
    <row r="52" spans="1:16">
      <c r="A52" s="13"/>
      <c r="B52" s="39">
        <v>351.5</v>
      </c>
      <c r="C52" s="21" t="s">
        <v>62</v>
      </c>
      <c r="D52" s="46">
        <v>0</v>
      </c>
      <c r="E52" s="46">
        <v>0</v>
      </c>
      <c r="F52" s="46">
        <v>0</v>
      </c>
      <c r="G52" s="46">
        <v>31520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31520</v>
      </c>
      <c r="O52" s="47">
        <f t="shared" si="9"/>
        <v>0.53326114908303446</v>
      </c>
      <c r="P52" s="9"/>
    </row>
    <row r="53" spans="1:16">
      <c r="A53" s="13"/>
      <c r="B53" s="39">
        <v>354</v>
      </c>
      <c r="C53" s="21" t="s">
        <v>63</v>
      </c>
      <c r="D53" s="46">
        <v>186004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186004</v>
      </c>
      <c r="O53" s="47">
        <f t="shared" si="9"/>
        <v>3.1468498342018001</v>
      </c>
      <c r="P53" s="9"/>
    </row>
    <row r="54" spans="1:16">
      <c r="A54" s="13"/>
      <c r="B54" s="39">
        <v>359</v>
      </c>
      <c r="C54" s="21" t="s">
        <v>64</v>
      </c>
      <c r="D54" s="46">
        <v>0</v>
      </c>
      <c r="E54" s="46">
        <v>49488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49488</v>
      </c>
      <c r="O54" s="47">
        <f t="shared" si="9"/>
        <v>0.8372470731542262</v>
      </c>
      <c r="P54" s="9"/>
    </row>
    <row r="55" spans="1:16" ht="15.75">
      <c r="A55" s="29" t="s">
        <v>4</v>
      </c>
      <c r="B55" s="30"/>
      <c r="C55" s="31"/>
      <c r="D55" s="32">
        <f t="shared" ref="D55:M55" si="13">SUM(D56:D63)</f>
        <v>1200071</v>
      </c>
      <c r="E55" s="32">
        <f t="shared" si="13"/>
        <v>1834</v>
      </c>
      <c r="F55" s="32">
        <f t="shared" si="13"/>
        <v>58</v>
      </c>
      <c r="G55" s="32">
        <f t="shared" si="13"/>
        <v>421142</v>
      </c>
      <c r="H55" s="32">
        <f t="shared" si="13"/>
        <v>0</v>
      </c>
      <c r="I55" s="32">
        <f t="shared" si="13"/>
        <v>474701</v>
      </c>
      <c r="J55" s="32">
        <f t="shared" si="13"/>
        <v>0</v>
      </c>
      <c r="K55" s="32">
        <f t="shared" si="13"/>
        <v>2901215</v>
      </c>
      <c r="L55" s="32">
        <f t="shared" si="13"/>
        <v>0</v>
      </c>
      <c r="M55" s="32">
        <f t="shared" si="13"/>
        <v>319</v>
      </c>
      <c r="N55" s="32">
        <f t="shared" si="12"/>
        <v>4999340</v>
      </c>
      <c r="O55" s="45">
        <f t="shared" si="9"/>
        <v>84.579752317791161</v>
      </c>
      <c r="P55" s="10"/>
    </row>
    <row r="56" spans="1:16">
      <c r="A56" s="12"/>
      <c r="B56" s="25">
        <v>361.1</v>
      </c>
      <c r="C56" s="20" t="s">
        <v>65</v>
      </c>
      <c r="D56" s="46">
        <v>758696</v>
      </c>
      <c r="E56" s="46">
        <v>1834</v>
      </c>
      <c r="F56" s="46">
        <v>58</v>
      </c>
      <c r="G56" s="46">
        <v>102885</v>
      </c>
      <c r="H56" s="46">
        <v>0</v>
      </c>
      <c r="I56" s="46">
        <v>386030</v>
      </c>
      <c r="J56" s="46">
        <v>0</v>
      </c>
      <c r="K56" s="46">
        <v>1343528</v>
      </c>
      <c r="L56" s="46">
        <v>0</v>
      </c>
      <c r="M56" s="46">
        <v>250</v>
      </c>
      <c r="N56" s="46">
        <f t="shared" si="12"/>
        <v>2593281</v>
      </c>
      <c r="O56" s="47">
        <f t="shared" si="9"/>
        <v>43.873604249847737</v>
      </c>
      <c r="P56" s="9"/>
    </row>
    <row r="57" spans="1:16">
      <c r="A57" s="12"/>
      <c r="B57" s="25">
        <v>361.3</v>
      </c>
      <c r="C57" s="20" t="s">
        <v>66</v>
      </c>
      <c r="D57" s="46">
        <v>71510</v>
      </c>
      <c r="E57" s="46">
        <v>0</v>
      </c>
      <c r="F57" s="46">
        <v>0</v>
      </c>
      <c r="G57" s="46">
        <v>0</v>
      </c>
      <c r="H57" s="46">
        <v>0</v>
      </c>
      <c r="I57" s="46">
        <v>29717</v>
      </c>
      <c r="J57" s="46">
        <v>0</v>
      </c>
      <c r="K57" s="46">
        <v>-2159051</v>
      </c>
      <c r="L57" s="46">
        <v>0</v>
      </c>
      <c r="M57" s="46">
        <v>0</v>
      </c>
      <c r="N57" s="46">
        <f t="shared" ref="N57:N63" si="14">SUM(D57:M57)</f>
        <v>-2057824</v>
      </c>
      <c r="O57" s="47">
        <f t="shared" si="9"/>
        <v>-34.814644379779388</v>
      </c>
      <c r="P57" s="9"/>
    </row>
    <row r="58" spans="1:16">
      <c r="A58" s="12"/>
      <c r="B58" s="25">
        <v>361.4</v>
      </c>
      <c r="C58" s="20" t="s">
        <v>133</v>
      </c>
      <c r="D58" s="46">
        <v>-13760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-13760</v>
      </c>
      <c r="O58" s="47">
        <f t="shared" si="9"/>
        <v>-0.2327942072139135</v>
      </c>
      <c r="P58" s="9"/>
    </row>
    <row r="59" spans="1:16">
      <c r="A59" s="12"/>
      <c r="B59" s="25">
        <v>364</v>
      </c>
      <c r="C59" s="20" t="s">
        <v>122</v>
      </c>
      <c r="D59" s="46">
        <v>80788</v>
      </c>
      <c r="E59" s="46">
        <v>0</v>
      </c>
      <c r="F59" s="46">
        <v>0</v>
      </c>
      <c r="G59" s="46">
        <v>0</v>
      </c>
      <c r="H59" s="46">
        <v>0</v>
      </c>
      <c r="I59" s="46">
        <v>-3158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77630</v>
      </c>
      <c r="O59" s="47">
        <f t="shared" si="9"/>
        <v>1.3133585978209379</v>
      </c>
      <c r="P59" s="9"/>
    </row>
    <row r="60" spans="1:16">
      <c r="A60" s="12"/>
      <c r="B60" s="25">
        <v>366</v>
      </c>
      <c r="C60" s="20" t="s">
        <v>67</v>
      </c>
      <c r="D60" s="46">
        <v>17334</v>
      </c>
      <c r="E60" s="46">
        <v>0</v>
      </c>
      <c r="F60" s="46">
        <v>0</v>
      </c>
      <c r="G60" s="46">
        <v>75853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93187</v>
      </c>
      <c r="O60" s="47">
        <f t="shared" si="9"/>
        <v>1.5765547810787033</v>
      </c>
      <c r="P60" s="9"/>
    </row>
    <row r="61" spans="1:16">
      <c r="A61" s="12"/>
      <c r="B61" s="25">
        <v>368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3716738</v>
      </c>
      <c r="L61" s="46">
        <v>0</v>
      </c>
      <c r="M61" s="46">
        <v>0</v>
      </c>
      <c r="N61" s="46">
        <f t="shared" si="14"/>
        <v>3716738</v>
      </c>
      <c r="O61" s="47">
        <f t="shared" si="9"/>
        <v>62.880456114231578</v>
      </c>
      <c r="P61" s="9"/>
    </row>
    <row r="62" spans="1:16">
      <c r="A62" s="12"/>
      <c r="B62" s="25">
        <v>369.3</v>
      </c>
      <c r="C62" s="20" t="s">
        <v>69</v>
      </c>
      <c r="D62" s="46">
        <v>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5000</v>
      </c>
      <c r="O62" s="47">
        <f t="shared" si="9"/>
        <v>8.4590918319009265E-2</v>
      </c>
      <c r="P62" s="9"/>
    </row>
    <row r="63" spans="1:16">
      <c r="A63" s="12"/>
      <c r="B63" s="25">
        <v>369.9</v>
      </c>
      <c r="C63" s="20" t="s">
        <v>70</v>
      </c>
      <c r="D63" s="46">
        <v>280503</v>
      </c>
      <c r="E63" s="46">
        <v>0</v>
      </c>
      <c r="F63" s="46">
        <v>0</v>
      </c>
      <c r="G63" s="46">
        <v>242404</v>
      </c>
      <c r="H63" s="46">
        <v>0</v>
      </c>
      <c r="I63" s="46">
        <v>62112</v>
      </c>
      <c r="J63" s="46">
        <v>0</v>
      </c>
      <c r="K63" s="46">
        <v>0</v>
      </c>
      <c r="L63" s="46">
        <v>0</v>
      </c>
      <c r="M63" s="46">
        <v>69</v>
      </c>
      <c r="N63" s="46">
        <f t="shared" si="14"/>
        <v>585088</v>
      </c>
      <c r="O63" s="47">
        <f t="shared" si="9"/>
        <v>9.8986262434864987</v>
      </c>
      <c r="P63" s="9"/>
    </row>
    <row r="64" spans="1:16" ht="15.75">
      <c r="A64" s="29" t="s">
        <v>45</v>
      </c>
      <c r="B64" s="30"/>
      <c r="C64" s="31"/>
      <c r="D64" s="32">
        <f t="shared" ref="D64:M64" si="15">SUM(D65:D66)</f>
        <v>3400397</v>
      </c>
      <c r="E64" s="32">
        <f t="shared" si="15"/>
        <v>0</v>
      </c>
      <c r="F64" s="32">
        <f t="shared" si="15"/>
        <v>0</v>
      </c>
      <c r="G64" s="32">
        <f t="shared" si="15"/>
        <v>1025182</v>
      </c>
      <c r="H64" s="32">
        <f t="shared" si="15"/>
        <v>0</v>
      </c>
      <c r="I64" s="32">
        <f t="shared" si="15"/>
        <v>9589675</v>
      </c>
      <c r="J64" s="32">
        <f t="shared" si="15"/>
        <v>0</v>
      </c>
      <c r="K64" s="32">
        <f t="shared" si="15"/>
        <v>0</v>
      </c>
      <c r="L64" s="32">
        <f t="shared" si="15"/>
        <v>0</v>
      </c>
      <c r="M64" s="32">
        <f t="shared" si="15"/>
        <v>0</v>
      </c>
      <c r="N64" s="32">
        <f>SUM(D64:M64)</f>
        <v>14015254</v>
      </c>
      <c r="O64" s="45">
        <f t="shared" si="9"/>
        <v>237.11264126683361</v>
      </c>
      <c r="P64" s="9"/>
    </row>
    <row r="65" spans="1:119">
      <c r="A65" s="12"/>
      <c r="B65" s="25">
        <v>381</v>
      </c>
      <c r="C65" s="20" t="s">
        <v>71</v>
      </c>
      <c r="D65" s="46">
        <v>3400397</v>
      </c>
      <c r="E65" s="46">
        <v>0</v>
      </c>
      <c r="F65" s="46">
        <v>0</v>
      </c>
      <c r="G65" s="46">
        <v>1025182</v>
      </c>
      <c r="H65" s="46">
        <v>0</v>
      </c>
      <c r="I65" s="46">
        <v>52500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4478079</v>
      </c>
      <c r="O65" s="47">
        <f t="shared" si="9"/>
        <v>75.760962983014139</v>
      </c>
      <c r="P65" s="9"/>
    </row>
    <row r="66" spans="1:119" ht="15.75" thickBot="1">
      <c r="A66" s="12"/>
      <c r="B66" s="25">
        <v>389.8</v>
      </c>
      <c r="C66" s="20" t="s">
        <v>124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9537175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9537175</v>
      </c>
      <c r="O66" s="47">
        <f t="shared" si="9"/>
        <v>161.35167828381944</v>
      </c>
      <c r="P66" s="9"/>
    </row>
    <row r="67" spans="1:119" ht="16.5" thickBot="1">
      <c r="A67" s="14" t="s">
        <v>60</v>
      </c>
      <c r="B67" s="23"/>
      <c r="C67" s="22"/>
      <c r="D67" s="15">
        <f t="shared" ref="D67:M67" si="16">SUM(D5,D14,D25,D37,D50,D55,D64)</f>
        <v>44328963</v>
      </c>
      <c r="E67" s="15">
        <f t="shared" si="16"/>
        <v>814483</v>
      </c>
      <c r="F67" s="15">
        <f t="shared" si="16"/>
        <v>6549315</v>
      </c>
      <c r="G67" s="15">
        <f t="shared" si="16"/>
        <v>5775179</v>
      </c>
      <c r="H67" s="15">
        <f t="shared" si="16"/>
        <v>0</v>
      </c>
      <c r="I67" s="15">
        <f t="shared" si="16"/>
        <v>41115726</v>
      </c>
      <c r="J67" s="15">
        <f t="shared" si="16"/>
        <v>0</v>
      </c>
      <c r="K67" s="15">
        <f t="shared" si="16"/>
        <v>2901215</v>
      </c>
      <c r="L67" s="15">
        <f t="shared" si="16"/>
        <v>0</v>
      </c>
      <c r="M67" s="15">
        <f t="shared" si="16"/>
        <v>1235889</v>
      </c>
      <c r="N67" s="15">
        <f>SUM(D67:M67)</f>
        <v>102720770</v>
      </c>
      <c r="O67" s="38">
        <f t="shared" si="9"/>
        <v>1737.8488529471476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134</v>
      </c>
      <c r="M69" s="118"/>
      <c r="N69" s="118"/>
      <c r="O69" s="43">
        <v>59108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89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2025-03-27T21:59:47Z</cp:lastPrinted>
  <dcterms:created xsi:type="dcterms:W3CDTF">2000-08-31T21:26:31Z</dcterms:created>
  <dcterms:modified xsi:type="dcterms:W3CDTF">2025-03-27T21:59:51Z</dcterms:modified>
</cp:coreProperties>
</file>