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'2008'!$A$1:$O$46</definedName>
    <definedName name="_xlnm.Print_Area" localSheetId="14">'2009'!$A$1:$O$43</definedName>
    <definedName name="_xlnm.Print_Area" localSheetId="13">'2010'!$A$1:$O$43</definedName>
    <definedName name="_xlnm.Print_Area" localSheetId="12">'2011'!$A$1:$O$42</definedName>
    <definedName name="_xlnm.Print_Area" localSheetId="11">'2012'!$A$1:$O$45</definedName>
    <definedName name="_xlnm.Print_Area" localSheetId="10">'2013'!$A$1:$O$43</definedName>
    <definedName name="_xlnm.Print_Area" localSheetId="9">'2014'!$A$1:$O$43</definedName>
    <definedName name="_xlnm.Print_Area" localSheetId="8">'2015'!$A$1:$O$43</definedName>
    <definedName name="_xlnm.Print_Area" localSheetId="7">'2016'!$A$1:$O$44</definedName>
    <definedName name="_xlnm.Print_Area" localSheetId="6">'2017'!$A$1:$O$43</definedName>
    <definedName name="_xlnm.Print_Area" localSheetId="5">'2018'!$A$1:$O$43</definedName>
    <definedName name="_xlnm.Print_Area" localSheetId="4">'2019'!$A$1:$O$44</definedName>
    <definedName name="_xlnm.Print_Area" localSheetId="3">'2020'!$A$1:$O$42</definedName>
    <definedName name="_xlnm.Print_Area" localSheetId="2">'2021'!$A$1:$P$45</definedName>
    <definedName name="_xlnm.Print_Area" localSheetId="1">'2022'!$A$1:$P$44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2" i="49" l="1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40" i="49"/>
  <c r="P40" i="49" s="1"/>
  <c r="O30" i="49"/>
  <c r="P30" i="49" s="1"/>
  <c r="O20" i="49"/>
  <c r="P20" i="49" s="1"/>
  <c r="M43" i="49"/>
  <c r="H43" i="49"/>
  <c r="O12" i="49"/>
  <c r="P12" i="49" s="1"/>
  <c r="K43" i="49"/>
  <c r="I43" i="49"/>
  <c r="J43" i="49"/>
  <c r="L43" i="49"/>
  <c r="O10" i="49"/>
  <c r="P10" i="49" s="1"/>
  <c r="D43" i="49"/>
  <c r="E43" i="49"/>
  <c r="N43" i="49"/>
  <c r="G43" i="49"/>
  <c r="O5" i="49"/>
  <c r="P5" i="49" s="1"/>
  <c r="F43" i="49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9" l="1"/>
  <c r="P43" i="49" s="1"/>
  <c r="O11" i="48"/>
  <c r="P11" i="48" s="1"/>
  <c r="O38" i="48"/>
  <c r="P38" i="48" s="1"/>
  <c r="O30" i="48"/>
  <c r="P30" i="48" s="1"/>
  <c r="O28" i="48"/>
  <c r="P28" i="48" s="1"/>
  <c r="O21" i="48"/>
  <c r="P21" i="48" s="1"/>
  <c r="H40" i="48"/>
  <c r="M40" i="48"/>
  <c r="N40" i="48"/>
  <c r="O13" i="48"/>
  <c r="P13" i="48" s="1"/>
  <c r="D40" i="48"/>
  <c r="G40" i="48"/>
  <c r="J40" i="48"/>
  <c r="K40" i="48"/>
  <c r="L40" i="48"/>
  <c r="F40" i="48"/>
  <c r="E40" i="48"/>
  <c r="I40" i="48"/>
  <c r="O5" i="48"/>
  <c r="P5" i="48" s="1"/>
  <c r="O40" i="47"/>
  <c r="P40" i="47" s="1"/>
  <c r="O39" i="47"/>
  <c r="P39" i="47"/>
  <c r="N38" i="47"/>
  <c r="M38" i="47"/>
  <c r="L38" i="47"/>
  <c r="K38" i="47"/>
  <c r="J38" i="47"/>
  <c r="I38" i="47"/>
  <c r="H38" i="47"/>
  <c r="O38" i="47" s="1"/>
  <c r="P38" i="47" s="1"/>
  <c r="G38" i="47"/>
  <c r="F38" i="47"/>
  <c r="E38" i="47"/>
  <c r="D38" i="47"/>
  <c r="O37" i="47"/>
  <c r="P37" i="47" s="1"/>
  <c r="O36" i="47"/>
  <c r="P36" i="47" s="1"/>
  <c r="O35" i="47"/>
  <c r="P35" i="47"/>
  <c r="O34" i="47"/>
  <c r="P34" i="47"/>
  <c r="O33" i="47"/>
  <c r="P33" i="47"/>
  <c r="O32" i="47"/>
  <c r="P32" i="47" s="1"/>
  <c r="N31" i="47"/>
  <c r="M31" i="47"/>
  <c r="L31" i="47"/>
  <c r="K31" i="47"/>
  <c r="J31" i="47"/>
  <c r="I31" i="47"/>
  <c r="H31" i="47"/>
  <c r="G31" i="47"/>
  <c r="O31" i="47" s="1"/>
  <c r="P31" i="47" s="1"/>
  <c r="F31" i="47"/>
  <c r="E31" i="47"/>
  <c r="D31" i="47"/>
  <c r="O30" i="47"/>
  <c r="P30" i="47"/>
  <c r="N29" i="47"/>
  <c r="M29" i="47"/>
  <c r="L29" i="47"/>
  <c r="K29" i="47"/>
  <c r="J29" i="47"/>
  <c r="O29" i="47" s="1"/>
  <c r="P29" i="47" s="1"/>
  <c r="I29" i="47"/>
  <c r="H29" i="47"/>
  <c r="G29" i="47"/>
  <c r="F29" i="47"/>
  <c r="E29" i="47"/>
  <c r="D29" i="47"/>
  <c r="O28" i="47"/>
  <c r="P28" i="47" s="1"/>
  <c r="O27" i="47"/>
  <c r="P27" i="47" s="1"/>
  <c r="O26" i="47"/>
  <c r="P26" i="47"/>
  <c r="O25" i="47"/>
  <c r="P25" i="47"/>
  <c r="O24" i="47"/>
  <c r="P24" i="47"/>
  <c r="O23" i="47"/>
  <c r="P23" i="47" s="1"/>
  <c r="N22" i="47"/>
  <c r="M22" i="47"/>
  <c r="L22" i="47"/>
  <c r="K22" i="47"/>
  <c r="J22" i="47"/>
  <c r="I22" i="47"/>
  <c r="I41" i="47" s="1"/>
  <c r="H22" i="47"/>
  <c r="G22" i="47"/>
  <c r="G41" i="47" s="1"/>
  <c r="F22" i="47"/>
  <c r="E22" i="47"/>
  <c r="D22" i="47"/>
  <c r="O21" i="47"/>
  <c r="P21" i="47"/>
  <c r="O20" i="47"/>
  <c r="P20" i="47"/>
  <c r="O19" i="47"/>
  <c r="P19" i="47"/>
  <c r="O18" i="47"/>
  <c r="P18" i="47" s="1"/>
  <c r="O17" i="47"/>
  <c r="P17" i="47" s="1"/>
  <c r="O16" i="47"/>
  <c r="P16" i="47" s="1"/>
  <c r="O15" i="47"/>
  <c r="P15" i="47"/>
  <c r="O14" i="47"/>
  <c r="P14" i="47"/>
  <c r="N13" i="47"/>
  <c r="M13" i="47"/>
  <c r="L13" i="47"/>
  <c r="O13" i="47" s="1"/>
  <c r="P13" i="47" s="1"/>
  <c r="K13" i="47"/>
  <c r="J13" i="47"/>
  <c r="I13" i="47"/>
  <c r="H13" i="47"/>
  <c r="G13" i="47"/>
  <c r="F13" i="47"/>
  <c r="E13" i="47"/>
  <c r="D13" i="47"/>
  <c r="O12" i="47"/>
  <c r="P12" i="47" s="1"/>
  <c r="N11" i="47"/>
  <c r="N41" i="47" s="1"/>
  <c r="M11" i="47"/>
  <c r="M41" i="47" s="1"/>
  <c r="L11" i="47"/>
  <c r="K11" i="47"/>
  <c r="O11" i="47" s="1"/>
  <c r="P11" i="47" s="1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K41" i="47" s="1"/>
  <c r="J5" i="47"/>
  <c r="I5" i="47"/>
  <c r="H5" i="47"/>
  <c r="H41" i="47" s="1"/>
  <c r="G5" i="47"/>
  <c r="F5" i="47"/>
  <c r="E5" i="47"/>
  <c r="D5" i="47"/>
  <c r="N37" i="45"/>
  <c r="O37" i="45" s="1"/>
  <c r="N36" i="45"/>
  <c r="O36" i="45" s="1"/>
  <c r="M35" i="45"/>
  <c r="L35" i="45"/>
  <c r="K35" i="45"/>
  <c r="J35" i="45"/>
  <c r="N35" i="45" s="1"/>
  <c r="O35" i="45" s="1"/>
  <c r="I35" i="45"/>
  <c r="H35" i="45"/>
  <c r="G35" i="45"/>
  <c r="F35" i="45"/>
  <c r="E35" i="45"/>
  <c r="D35" i="45"/>
  <c r="N34" i="45"/>
  <c r="O34" i="45" s="1"/>
  <c r="N33" i="45"/>
  <c r="O33" i="45"/>
  <c r="N32" i="45"/>
  <c r="O32" i="45"/>
  <c r="N31" i="45"/>
  <c r="O31" i="45"/>
  <c r="N30" i="45"/>
  <c r="O30" i="45" s="1"/>
  <c r="N29" i="45"/>
  <c r="O29" i="45" s="1"/>
  <c r="M28" i="45"/>
  <c r="L28" i="45"/>
  <c r="K28" i="45"/>
  <c r="J28" i="45"/>
  <c r="N28" i="45" s="1"/>
  <c r="O28" i="45" s="1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/>
  <c r="N22" i="45"/>
  <c r="O22" i="45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N17" i="45"/>
  <c r="O17" i="45" s="1"/>
  <c r="N16" i="45"/>
  <c r="O16" i="45" s="1"/>
  <c r="N15" i="45"/>
  <c r="O15" i="45"/>
  <c r="N14" i="45"/>
  <c r="O14" i="45"/>
  <c r="N13" i="45"/>
  <c r="O13" i="45"/>
  <c r="M12" i="45"/>
  <c r="L12" i="45"/>
  <c r="K12" i="45"/>
  <c r="J12" i="45"/>
  <c r="I12" i="45"/>
  <c r="H12" i="45"/>
  <c r="G12" i="45"/>
  <c r="G38" i="45" s="1"/>
  <c r="F12" i="45"/>
  <c r="E12" i="45"/>
  <c r="D12" i="45"/>
  <c r="N12" i="45" s="1"/>
  <c r="O12" i="45" s="1"/>
  <c r="N11" i="45"/>
  <c r="O11" i="45"/>
  <c r="N10" i="45"/>
  <c r="O10" i="45" s="1"/>
  <c r="M9" i="45"/>
  <c r="L9" i="45"/>
  <c r="K9" i="45"/>
  <c r="J9" i="45"/>
  <c r="I9" i="45"/>
  <c r="I38" i="45" s="1"/>
  <c r="H9" i="45"/>
  <c r="H38" i="45" s="1"/>
  <c r="G9" i="45"/>
  <c r="F9" i="45"/>
  <c r="F38" i="45" s="1"/>
  <c r="E9" i="45"/>
  <c r="D9" i="45"/>
  <c r="N8" i="45"/>
  <c r="O8" i="45" s="1"/>
  <c r="N7" i="45"/>
  <c r="O7" i="45" s="1"/>
  <c r="N6" i="45"/>
  <c r="O6" i="45" s="1"/>
  <c r="M5" i="45"/>
  <c r="M38" i="45" s="1"/>
  <c r="L5" i="45"/>
  <c r="L38" i="45" s="1"/>
  <c r="K5" i="45"/>
  <c r="J5" i="45"/>
  <c r="N5" i="45" s="1"/>
  <c r="O5" i="45" s="1"/>
  <c r="I5" i="45"/>
  <c r="H5" i="45"/>
  <c r="G5" i="45"/>
  <c r="F5" i="45"/>
  <c r="E5" i="45"/>
  <c r="D5" i="45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M30" i="44"/>
  <c r="L30" i="44"/>
  <c r="K30" i="44"/>
  <c r="J30" i="44"/>
  <c r="N30" i="44" s="1"/>
  <c r="O30" i="44" s="1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N28" i="44" s="1"/>
  <c r="O28" i="44" s="1"/>
  <c r="I28" i="44"/>
  <c r="H28" i="44"/>
  <c r="G28" i="44"/>
  <c r="F28" i="44"/>
  <c r="E28" i="44"/>
  <c r="D28" i="44"/>
  <c r="N27" i="44"/>
  <c r="O27" i="44" s="1"/>
  <c r="N26" i="44"/>
  <c r="O26" i="44"/>
  <c r="N25" i="44"/>
  <c r="O25" i="44"/>
  <c r="N24" i="44"/>
  <c r="O24" i="44"/>
  <c r="N23" i="44"/>
  <c r="O23" i="44" s="1"/>
  <c r="N22" i="44"/>
  <c r="O22" i="44" s="1"/>
  <c r="M21" i="44"/>
  <c r="L21" i="44"/>
  <c r="K21" i="44"/>
  <c r="K40" i="44" s="1"/>
  <c r="J21" i="44"/>
  <c r="I21" i="44"/>
  <c r="H21" i="44"/>
  <c r="H40" i="44" s="1"/>
  <c r="G21" i="44"/>
  <c r="F21" i="44"/>
  <c r="E21" i="44"/>
  <c r="D21" i="44"/>
  <c r="N20" i="44"/>
  <c r="O20" i="44" s="1"/>
  <c r="N19" i="44"/>
  <c r="O19" i="44" s="1"/>
  <c r="N18" i="44"/>
  <c r="O18" i="44"/>
  <c r="N17" i="44"/>
  <c r="O17" i="44"/>
  <c r="N16" i="44"/>
  <c r="O16" i="44"/>
  <c r="N15" i="44"/>
  <c r="O15" i="44" s="1"/>
  <c r="N14" i="44"/>
  <c r="O14" i="44" s="1"/>
  <c r="N13" i="44"/>
  <c r="O13" i="44" s="1"/>
  <c r="M12" i="44"/>
  <c r="M40" i="44" s="1"/>
  <c r="L12" i="44"/>
  <c r="K12" i="44"/>
  <c r="J12" i="44"/>
  <c r="J40" i="44" s="1"/>
  <c r="I12" i="44"/>
  <c r="H12" i="44"/>
  <c r="G12" i="44"/>
  <c r="F12" i="44"/>
  <c r="E12" i="44"/>
  <c r="D12" i="44"/>
  <c r="N11" i="44"/>
  <c r="O11" i="44" s="1"/>
  <c r="N10" i="44"/>
  <c r="O10" i="44"/>
  <c r="M9" i="44"/>
  <c r="L9" i="44"/>
  <c r="L40" i="44" s="1"/>
  <c r="K9" i="44"/>
  <c r="J9" i="44"/>
  <c r="I9" i="44"/>
  <c r="H9" i="44"/>
  <c r="G9" i="44"/>
  <c r="F9" i="44"/>
  <c r="E9" i="44"/>
  <c r="D9" i="44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G40" i="44" s="1"/>
  <c r="F5" i="44"/>
  <c r="F40" i="44" s="1"/>
  <c r="E5" i="44"/>
  <c r="D5" i="44"/>
  <c r="D40" i="44" s="1"/>
  <c r="N38" i="43"/>
  <c r="O38" i="43"/>
  <c r="N37" i="43"/>
  <c r="O37" i="43" s="1"/>
  <c r="M36" i="43"/>
  <c r="L36" i="43"/>
  <c r="K36" i="43"/>
  <c r="J36" i="43"/>
  <c r="I36" i="43"/>
  <c r="I39" i="43" s="1"/>
  <c r="H36" i="43"/>
  <c r="N36" i="43" s="1"/>
  <c r="O36" i="43" s="1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/>
  <c r="N25" i="43"/>
  <c r="O25" i="43" s="1"/>
  <c r="N24" i="43"/>
  <c r="O24" i="43" s="1"/>
  <c r="N23" i="43"/>
  <c r="O23" i="43" s="1"/>
  <c r="N22" i="43"/>
  <c r="O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E39" i="43" s="1"/>
  <c r="D12" i="43"/>
  <c r="N12" i="43" s="1"/>
  <c r="O12" i="43" s="1"/>
  <c r="N11" i="43"/>
  <c r="O11" i="43"/>
  <c r="N10" i="43"/>
  <c r="O10" i="43"/>
  <c r="M9" i="43"/>
  <c r="L9" i="43"/>
  <c r="K9" i="43"/>
  <c r="J9" i="43"/>
  <c r="I9" i="43"/>
  <c r="H9" i="43"/>
  <c r="G9" i="43"/>
  <c r="G39" i="43" s="1"/>
  <c r="F9" i="43"/>
  <c r="F39" i="43" s="1"/>
  <c r="E9" i="43"/>
  <c r="D9" i="43"/>
  <c r="D39" i="43" s="1"/>
  <c r="N8" i="43"/>
  <c r="O8" i="43"/>
  <c r="N7" i="43"/>
  <c r="O7" i="43" s="1"/>
  <c r="N6" i="43"/>
  <c r="O6" i="43" s="1"/>
  <c r="M5" i="43"/>
  <c r="L5" i="43"/>
  <c r="K5" i="43"/>
  <c r="K39" i="43" s="1"/>
  <c r="J5" i="43"/>
  <c r="J39" i="43" s="1"/>
  <c r="I5" i="43"/>
  <c r="H5" i="43"/>
  <c r="G5" i="43"/>
  <c r="F5" i="43"/>
  <c r="E5" i="43"/>
  <c r="D5" i="43"/>
  <c r="N38" i="42"/>
  <c r="O38" i="42" s="1"/>
  <c r="N37" i="42"/>
  <c r="O37" i="42" s="1"/>
  <c r="M36" i="42"/>
  <c r="M39" i="42" s="1"/>
  <c r="L36" i="42"/>
  <c r="K36" i="42"/>
  <c r="J36" i="42"/>
  <c r="N36" i="42" s="1"/>
  <c r="O36" i="42" s="1"/>
  <c r="I36" i="42"/>
  <c r="H36" i="42"/>
  <c r="G36" i="42"/>
  <c r="F36" i="42"/>
  <c r="E36" i="42"/>
  <c r="D36" i="42"/>
  <c r="N35" i="42"/>
  <c r="O35" i="42" s="1"/>
  <c r="N34" i="42"/>
  <c r="O34" i="42"/>
  <c r="N33" i="42"/>
  <c r="O33" i="42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 s="1"/>
  <c r="N25" i="42"/>
  <c r="O25" i="42" s="1"/>
  <c r="N24" i="42"/>
  <c r="O24" i="42"/>
  <c r="N23" i="42"/>
  <c r="O23" i="42"/>
  <c r="N22" i="42"/>
  <c r="O22" i="42"/>
  <c r="N21" i="42"/>
  <c r="O21" i="42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/>
  <c r="N18" i="42"/>
  <c r="O18" i="42" s="1"/>
  <c r="N17" i="42"/>
  <c r="O17" i="42" s="1"/>
  <c r="N16" i="42"/>
  <c r="O16" i="42"/>
  <c r="N15" i="42"/>
  <c r="O15" i="42"/>
  <c r="N14" i="42"/>
  <c r="O14" i="42"/>
  <c r="N13" i="42"/>
  <c r="O13" i="42"/>
  <c r="M12" i="42"/>
  <c r="L12" i="42"/>
  <c r="K12" i="42"/>
  <c r="J12" i="42"/>
  <c r="I12" i="42"/>
  <c r="I39" i="42" s="1"/>
  <c r="H12" i="42"/>
  <c r="G12" i="42"/>
  <c r="F12" i="42"/>
  <c r="N12" i="42" s="1"/>
  <c r="O12" i="42" s="1"/>
  <c r="E12" i="42"/>
  <c r="D12" i="42"/>
  <c r="N11" i="42"/>
  <c r="O11" i="42"/>
  <c r="N10" i="42"/>
  <c r="O10" i="42" s="1"/>
  <c r="M9" i="42"/>
  <c r="L9" i="42"/>
  <c r="K9" i="42"/>
  <c r="J9" i="42"/>
  <c r="J39" i="42" s="1"/>
  <c r="I9" i="42"/>
  <c r="H9" i="42"/>
  <c r="H39" i="42" s="1"/>
  <c r="G9" i="42"/>
  <c r="F9" i="42"/>
  <c r="E9" i="42"/>
  <c r="D9" i="42"/>
  <c r="N8" i="42"/>
  <c r="O8" i="42" s="1"/>
  <c r="N7" i="42"/>
  <c r="O7" i="42" s="1"/>
  <c r="N6" i="42"/>
  <c r="O6" i="42"/>
  <c r="M5" i="42"/>
  <c r="L5" i="42"/>
  <c r="L39" i="42" s="1"/>
  <c r="K5" i="42"/>
  <c r="J5" i="42"/>
  <c r="I5" i="42"/>
  <c r="H5" i="42"/>
  <c r="G5" i="42"/>
  <c r="F5" i="42"/>
  <c r="E5" i="42"/>
  <c r="D5" i="42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/>
  <c r="N35" i="41"/>
  <c r="O35" i="41"/>
  <c r="N34" i="41"/>
  <c r="O34" i="4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/>
  <c r="N25" i="41"/>
  <c r="O25" i="41"/>
  <c r="N24" i="41"/>
  <c r="O24" i="41" s="1"/>
  <c r="N23" i="41"/>
  <c r="O23" i="41" s="1"/>
  <c r="N22" i="41"/>
  <c r="O22" i="41" s="1"/>
  <c r="M21" i="41"/>
  <c r="M40" i="41" s="1"/>
  <c r="L21" i="41"/>
  <c r="K21" i="41"/>
  <c r="J21" i="41"/>
  <c r="N21" i="41" s="1"/>
  <c r="O21" i="41" s="1"/>
  <c r="I21" i="41"/>
  <c r="H21" i="41"/>
  <c r="G21" i="41"/>
  <c r="F21" i="41"/>
  <c r="E21" i="41"/>
  <c r="D21" i="41"/>
  <c r="N20" i="41"/>
  <c r="O20" i="41" s="1"/>
  <c r="N19" i="41"/>
  <c r="O19" i="41"/>
  <c r="N18" i="41"/>
  <c r="O18" i="41"/>
  <c r="N17" i="41"/>
  <c r="O17" i="41"/>
  <c r="N16" i="41"/>
  <c r="O16" i="41" s="1"/>
  <c r="N15" i="41"/>
  <c r="O15" i="41" s="1"/>
  <c r="N14" i="41"/>
  <c r="O14" i="41" s="1"/>
  <c r="N13" i="41"/>
  <c r="O13" i="41"/>
  <c r="M12" i="41"/>
  <c r="L12" i="41"/>
  <c r="N12" i="41" s="1"/>
  <c r="O12" i="41" s="1"/>
  <c r="K12" i="41"/>
  <c r="J12" i="41"/>
  <c r="I12" i="41"/>
  <c r="H12" i="41"/>
  <c r="G12" i="41"/>
  <c r="F12" i="41"/>
  <c r="E12" i="41"/>
  <c r="D12" i="41"/>
  <c r="N11" i="41"/>
  <c r="O11" i="41"/>
  <c r="N10" i="41"/>
  <c r="O10" i="41"/>
  <c r="M9" i="41"/>
  <c r="L9" i="41"/>
  <c r="K9" i="41"/>
  <c r="J9" i="41"/>
  <c r="I9" i="41"/>
  <c r="H9" i="41"/>
  <c r="G9" i="41"/>
  <c r="F9" i="41"/>
  <c r="E9" i="41"/>
  <c r="E40" i="41" s="1"/>
  <c r="D9" i="41"/>
  <c r="D40" i="41" s="1"/>
  <c r="N8" i="41"/>
  <c r="O8" i="41"/>
  <c r="N7" i="41"/>
  <c r="O7" i="41"/>
  <c r="N6" i="41"/>
  <c r="O6" i="41" s="1"/>
  <c r="M5" i="41"/>
  <c r="L5" i="41"/>
  <c r="K5" i="41"/>
  <c r="J5" i="41"/>
  <c r="I5" i="41"/>
  <c r="I40" i="41" s="1"/>
  <c r="H5" i="41"/>
  <c r="H40" i="41" s="1"/>
  <c r="G5" i="41"/>
  <c r="F5" i="41"/>
  <c r="N5" i="41" s="1"/>
  <c r="O5" i="41" s="1"/>
  <c r="E5" i="41"/>
  <c r="D5" i="41"/>
  <c r="N38" i="40"/>
  <c r="O38" i="40" s="1"/>
  <c r="N37" i="40"/>
  <c r="O37" i="40" s="1"/>
  <c r="N36" i="40"/>
  <c r="O36" i="40" s="1"/>
  <c r="M35" i="40"/>
  <c r="L35" i="40"/>
  <c r="K35" i="40"/>
  <c r="J35" i="40"/>
  <c r="N35" i="40" s="1"/>
  <c r="O35" i="40" s="1"/>
  <c r="I35" i="40"/>
  <c r="H35" i="40"/>
  <c r="G35" i="40"/>
  <c r="F35" i="40"/>
  <c r="E35" i="40"/>
  <c r="D35" i="40"/>
  <c r="N34" i="40"/>
  <c r="O34" i="40" s="1"/>
  <c r="N33" i="40"/>
  <c r="O33" i="40"/>
  <c r="N32" i="40"/>
  <c r="O32" i="40"/>
  <c r="N31" i="40"/>
  <c r="O31" i="40"/>
  <c r="N30" i="40"/>
  <c r="O30" i="40" s="1"/>
  <c r="N29" i="40"/>
  <c r="O29" i="40" s="1"/>
  <c r="M28" i="40"/>
  <c r="L28" i="40"/>
  <c r="K28" i="40"/>
  <c r="J28" i="40"/>
  <c r="I28" i="40"/>
  <c r="H28" i="40"/>
  <c r="N28" i="40" s="1"/>
  <c r="O28" i="40" s="1"/>
  <c r="G28" i="40"/>
  <c r="F28" i="40"/>
  <c r="E28" i="40"/>
  <c r="D28" i="40"/>
  <c r="N27" i="40"/>
  <c r="O27" i="40" s="1"/>
  <c r="M26" i="40"/>
  <c r="L26" i="40"/>
  <c r="K26" i="40"/>
  <c r="K39" i="40" s="1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N17" i="40"/>
  <c r="O17" i="40" s="1"/>
  <c r="N16" i="40"/>
  <c r="O16" i="40" s="1"/>
  <c r="N15" i="40"/>
  <c r="O15" i="40"/>
  <c r="N14" i="40"/>
  <c r="O14" i="40"/>
  <c r="N13" i="40"/>
  <c r="O13" i="40"/>
  <c r="M12" i="40"/>
  <c r="L12" i="40"/>
  <c r="K12" i="40"/>
  <c r="J12" i="40"/>
  <c r="I12" i="40"/>
  <c r="H12" i="40"/>
  <c r="G12" i="40"/>
  <c r="G39" i="40" s="1"/>
  <c r="F12" i="40"/>
  <c r="E12" i="40"/>
  <c r="D12" i="40"/>
  <c r="N12" i="40" s="1"/>
  <c r="O12" i="40" s="1"/>
  <c r="N11" i="40"/>
  <c r="O11" i="40"/>
  <c r="N10" i="40"/>
  <c r="O10" i="40" s="1"/>
  <c r="M9" i="40"/>
  <c r="L9" i="40"/>
  <c r="K9" i="40"/>
  <c r="J9" i="40"/>
  <c r="I9" i="40"/>
  <c r="H9" i="40"/>
  <c r="H39" i="40" s="1"/>
  <c r="G9" i="40"/>
  <c r="F9" i="40"/>
  <c r="E9" i="40"/>
  <c r="D9" i="40"/>
  <c r="N8" i="40"/>
  <c r="O8" i="40" s="1"/>
  <c r="N7" i="40"/>
  <c r="O7" i="40" s="1"/>
  <c r="N6" i="40"/>
  <c r="O6" i="40" s="1"/>
  <c r="M5" i="40"/>
  <c r="M39" i="40" s="1"/>
  <c r="L5" i="40"/>
  <c r="L39" i="40" s="1"/>
  <c r="K5" i="40"/>
  <c r="J5" i="40"/>
  <c r="N5" i="40" s="1"/>
  <c r="O5" i="40" s="1"/>
  <c r="I5" i="40"/>
  <c r="H5" i="40"/>
  <c r="G5" i="40"/>
  <c r="F5" i="40"/>
  <c r="E5" i="40"/>
  <c r="D5" i="40"/>
  <c r="N38" i="39"/>
  <c r="O38" i="39" s="1"/>
  <c r="N37" i="39"/>
  <c r="O37" i="39"/>
  <c r="M36" i="39"/>
  <c r="L36" i="39"/>
  <c r="N36" i="39" s="1"/>
  <c r="O36" i="39" s="1"/>
  <c r="K36" i="39"/>
  <c r="J36" i="39"/>
  <c r="I36" i="39"/>
  <c r="H36" i="39"/>
  <c r="G36" i="39"/>
  <c r="F36" i="39"/>
  <c r="E36" i="39"/>
  <c r="D36" i="39"/>
  <c r="N35" i="39"/>
  <c r="O35" i="39"/>
  <c r="N34" i="39"/>
  <c r="O34" i="39"/>
  <c r="N33" i="39"/>
  <c r="O33" i="39"/>
  <c r="N32" i="39"/>
  <c r="O32" i="39" s="1"/>
  <c r="N31" i="39"/>
  <c r="O31" i="39" s="1"/>
  <c r="N30" i="39"/>
  <c r="O30" i="39" s="1"/>
  <c r="M29" i="39"/>
  <c r="L29" i="39"/>
  <c r="K29" i="39"/>
  <c r="J29" i="39"/>
  <c r="N29" i="39" s="1"/>
  <c r="O29" i="39" s="1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N27" i="39" s="1"/>
  <c r="O27" i="39" s="1"/>
  <c r="I27" i="39"/>
  <c r="H27" i="39"/>
  <c r="G27" i="39"/>
  <c r="F27" i="39"/>
  <c r="E27" i="39"/>
  <c r="D27" i="39"/>
  <c r="N26" i="39"/>
  <c r="O26" i="39" s="1"/>
  <c r="N25" i="39"/>
  <c r="O25" i="39"/>
  <c r="N24" i="39"/>
  <c r="O24" i="39"/>
  <c r="N23" i="39"/>
  <c r="O23" i="39"/>
  <c r="N22" i="39"/>
  <c r="O22" i="39" s="1"/>
  <c r="N21" i="39"/>
  <c r="O21" i="39" s="1"/>
  <c r="M20" i="39"/>
  <c r="L20" i="39"/>
  <c r="K20" i="39"/>
  <c r="J20" i="39"/>
  <c r="J39" i="39" s="1"/>
  <c r="I20" i="39"/>
  <c r="H20" i="39"/>
  <c r="N20" i="39" s="1"/>
  <c r="O20" i="39" s="1"/>
  <c r="G20" i="39"/>
  <c r="F20" i="39"/>
  <c r="E20" i="39"/>
  <c r="D20" i="39"/>
  <c r="N19" i="39"/>
  <c r="O19" i="39"/>
  <c r="N18" i="39"/>
  <c r="O18" i="39"/>
  <c r="N17" i="39"/>
  <c r="O17" i="39" s="1"/>
  <c r="N16" i="39"/>
  <c r="O16" i="39" s="1"/>
  <c r="N15" i="39"/>
  <c r="O15" i="39" s="1"/>
  <c r="N14" i="39"/>
  <c r="O14" i="39"/>
  <c r="N13" i="39"/>
  <c r="O13" i="39"/>
  <c r="M12" i="39"/>
  <c r="L12" i="39"/>
  <c r="L39" i="39" s="1"/>
  <c r="K12" i="39"/>
  <c r="J12" i="39"/>
  <c r="I12" i="39"/>
  <c r="I39" i="39" s="1"/>
  <c r="H12" i="39"/>
  <c r="G12" i="39"/>
  <c r="F12" i="39"/>
  <c r="E12" i="39"/>
  <c r="D12" i="39"/>
  <c r="N11" i="39"/>
  <c r="O11" i="39"/>
  <c r="N10" i="39"/>
  <c r="O10" i="39"/>
  <c r="M9" i="39"/>
  <c r="M39" i="39" s="1"/>
  <c r="L9" i="39"/>
  <c r="K9" i="39"/>
  <c r="K39" i="39" s="1"/>
  <c r="J9" i="39"/>
  <c r="I9" i="39"/>
  <c r="H9" i="39"/>
  <c r="G9" i="39"/>
  <c r="F9" i="39"/>
  <c r="F39" i="39" s="1"/>
  <c r="E9" i="39"/>
  <c r="D9" i="39"/>
  <c r="N9" i="39" s="1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39" i="39" s="1"/>
  <c r="G5" i="39"/>
  <c r="F5" i="39"/>
  <c r="E5" i="39"/>
  <c r="N5" i="39" s="1"/>
  <c r="O5" i="39" s="1"/>
  <c r="D5" i="39"/>
  <c r="D39" i="39"/>
  <c r="N38" i="38"/>
  <c r="O38" i="38" s="1"/>
  <c r="N37" i="38"/>
  <c r="O37" i="38" s="1"/>
  <c r="M36" i="38"/>
  <c r="L36" i="38"/>
  <c r="K36" i="38"/>
  <c r="J36" i="38"/>
  <c r="J39" i="38" s="1"/>
  <c r="I36" i="38"/>
  <c r="H36" i="38"/>
  <c r="G36" i="38"/>
  <c r="F36" i="38"/>
  <c r="E36" i="38"/>
  <c r="D36" i="38"/>
  <c r="N35" i="38"/>
  <c r="O35" i="38"/>
  <c r="N34" i="38"/>
  <c r="O34" i="38" s="1"/>
  <c r="N33" i="38"/>
  <c r="O33" i="38" s="1"/>
  <c r="N32" i="38"/>
  <c r="O32" i="38" s="1"/>
  <c r="N31" i="38"/>
  <c r="O31" i="38"/>
  <c r="N30" i="38"/>
  <c r="O30" i="38"/>
  <c r="M29" i="38"/>
  <c r="L29" i="38"/>
  <c r="L39" i="38" s="1"/>
  <c r="K29" i="38"/>
  <c r="J29" i="38"/>
  <c r="I29" i="38"/>
  <c r="H29" i="38"/>
  <c r="G29" i="38"/>
  <c r="F29" i="38"/>
  <c r="E29" i="38"/>
  <c r="D29" i="38"/>
  <c r="N29" i="38" s="1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N17" i="38"/>
  <c r="O17" i="38" s="1"/>
  <c r="N16" i="38"/>
  <c r="O16" i="38"/>
  <c r="N15" i="38"/>
  <c r="O15" i="38"/>
  <c r="N14" i="38"/>
  <c r="O14" i="38"/>
  <c r="M13" i="38"/>
  <c r="M39" i="38" s="1"/>
  <c r="L13" i="38"/>
  <c r="K13" i="38"/>
  <c r="N13" i="38" s="1"/>
  <c r="O13" i="38" s="1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M9" i="38"/>
  <c r="L9" i="38"/>
  <c r="K9" i="38"/>
  <c r="J9" i="38"/>
  <c r="I9" i="38"/>
  <c r="I39" i="38" s="1"/>
  <c r="H9" i="38"/>
  <c r="G9" i="38"/>
  <c r="F9" i="38"/>
  <c r="N9" i="38" s="1"/>
  <c r="O9" i="38" s="1"/>
  <c r="E9" i="38"/>
  <c r="D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H39" i="38" s="1"/>
  <c r="G5" i="38"/>
  <c r="G39" i="38" s="1"/>
  <c r="F5" i="38"/>
  <c r="F39" i="38"/>
  <c r="E5" i="38"/>
  <c r="D5" i="38"/>
  <c r="N5" i="38" s="1"/>
  <c r="O5" i="38" s="1"/>
  <c r="N41" i="37"/>
  <c r="O41" i="37"/>
  <c r="N40" i="37"/>
  <c r="O40" i="37" s="1"/>
  <c r="N39" i="37"/>
  <c r="O39" i="37" s="1"/>
  <c r="N38" i="37"/>
  <c r="O38" i="37" s="1"/>
  <c r="M37" i="37"/>
  <c r="L37" i="37"/>
  <c r="K37" i="37"/>
  <c r="J37" i="37"/>
  <c r="N37" i="37" s="1"/>
  <c r="O37" i="37" s="1"/>
  <c r="I37" i="37"/>
  <c r="H37" i="37"/>
  <c r="G37" i="37"/>
  <c r="F37" i="37"/>
  <c r="E37" i="37"/>
  <c r="D37" i="37"/>
  <c r="N36" i="37"/>
  <c r="O36" i="37" s="1"/>
  <c r="N35" i="37"/>
  <c r="O35" i="37"/>
  <c r="N34" i="37"/>
  <c r="O34" i="37"/>
  <c r="N33" i="37"/>
  <c r="O33" i="37"/>
  <c r="N32" i="37"/>
  <c r="O32" i="37" s="1"/>
  <c r="N31" i="37"/>
  <c r="O31" i="37" s="1"/>
  <c r="N30" i="37"/>
  <c r="O30" i="37" s="1"/>
  <c r="M29" i="37"/>
  <c r="L29" i="37"/>
  <c r="K29" i="37"/>
  <c r="J29" i="37"/>
  <c r="N29" i="37" s="1"/>
  <c r="O29" i="37" s="1"/>
  <c r="I29" i="37"/>
  <c r="H29" i="37"/>
  <c r="G29" i="37"/>
  <c r="F29" i="37"/>
  <c r="E29" i="37"/>
  <c r="D29" i="37"/>
  <c r="N28" i="37"/>
  <c r="O28" i="37"/>
  <c r="M27" i="37"/>
  <c r="L27" i="37"/>
  <c r="K27" i="37"/>
  <c r="J27" i="37"/>
  <c r="I27" i="37"/>
  <c r="H27" i="37"/>
  <c r="G27" i="37"/>
  <c r="F27" i="37"/>
  <c r="E27" i="37"/>
  <c r="D27" i="37"/>
  <c r="D42" i="37" s="1"/>
  <c r="N26" i="37"/>
  <c r="O26" i="37"/>
  <c r="N25" i="37"/>
  <c r="O25" i="37"/>
  <c r="N24" i="37"/>
  <c r="O24" i="37" s="1"/>
  <c r="N23" i="37"/>
  <c r="O23" i="37" s="1"/>
  <c r="N22" i="37"/>
  <c r="O22" i="37" s="1"/>
  <c r="M21" i="37"/>
  <c r="M42" i="37" s="1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/>
  <c r="N17" i="37"/>
  <c r="O17" i="37"/>
  <c r="N16" i="37"/>
  <c r="O16" i="37" s="1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M9" i="37"/>
  <c r="L9" i="37"/>
  <c r="K9" i="37"/>
  <c r="J9" i="37"/>
  <c r="I9" i="37"/>
  <c r="H9" i="37"/>
  <c r="G9" i="37"/>
  <c r="F9" i="37"/>
  <c r="F42" i="37" s="1"/>
  <c r="N9" i="37"/>
  <c r="O9" i="37" s="1"/>
  <c r="E9" i="37"/>
  <c r="D9" i="37"/>
  <c r="N8" i="37"/>
  <c r="O8" i="37" s="1"/>
  <c r="N7" i="37"/>
  <c r="O7" i="37"/>
  <c r="N6" i="37"/>
  <c r="O6" i="37"/>
  <c r="M5" i="37"/>
  <c r="L5" i="37"/>
  <c r="L42" i="37" s="1"/>
  <c r="K5" i="37"/>
  <c r="K42" i="37" s="1"/>
  <c r="J5" i="37"/>
  <c r="J42" i="37"/>
  <c r="I5" i="37"/>
  <c r="H5" i="37"/>
  <c r="G5" i="37"/>
  <c r="F5" i="37"/>
  <c r="E5" i="37"/>
  <c r="D5" i="37"/>
  <c r="N40" i="36"/>
  <c r="O40" i="36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N36" i="36" s="1"/>
  <c r="O36" i="36" s="1"/>
  <c r="D36" i="36"/>
  <c r="N35" i="36"/>
  <c r="O35" i="36"/>
  <c r="N34" i="36"/>
  <c r="O34" i="36"/>
  <c r="N33" i="36"/>
  <c r="O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N29" i="36" s="1"/>
  <c r="O29" i="36" s="1"/>
  <c r="D29" i="36"/>
  <c r="N28" i="36"/>
  <c r="O28" i="36" s="1"/>
  <c r="M27" i="36"/>
  <c r="L27" i="36"/>
  <c r="K27" i="36"/>
  <c r="J27" i="36"/>
  <c r="I27" i="36"/>
  <c r="H27" i="36"/>
  <c r="G27" i="36"/>
  <c r="N27" i="36" s="1"/>
  <c r="O27" i="36" s="1"/>
  <c r="F27" i="36"/>
  <c r="E27" i="36"/>
  <c r="D27" i="36"/>
  <c r="N26" i="36"/>
  <c r="O26" i="36"/>
  <c r="N25" i="36"/>
  <c r="O25" i="36" s="1"/>
  <c r="N24" i="36"/>
  <c r="O24" i="36" s="1"/>
  <c r="N23" i="36"/>
  <c r="O23" i="36"/>
  <c r="M22" i="36"/>
  <c r="L22" i="36"/>
  <c r="N22" i="36" s="1"/>
  <c r="O22" i="36" s="1"/>
  <c r="K22" i="36"/>
  <c r="J22" i="36"/>
  <c r="I22" i="36"/>
  <c r="H22" i="36"/>
  <c r="G22" i="36"/>
  <c r="F22" i="36"/>
  <c r="E22" i="36"/>
  <c r="D22" i="36"/>
  <c r="N21" i="36"/>
  <c r="O21" i="36"/>
  <c r="N20" i="36"/>
  <c r="O20" i="36"/>
  <c r="N19" i="36"/>
  <c r="O19" i="36"/>
  <c r="N18" i="36"/>
  <c r="O18" i="36" s="1"/>
  <c r="N17" i="36"/>
  <c r="O17" i="36" s="1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E41" i="36" s="1"/>
  <c r="D14" i="36"/>
  <c r="N14" i="36" s="1"/>
  <c r="O14" i="36" s="1"/>
  <c r="N13" i="36"/>
  <c r="O13" i="36" s="1"/>
  <c r="N12" i="36"/>
  <c r="O12" i="36" s="1"/>
  <c r="N11" i="36"/>
  <c r="O11" i="36"/>
  <c r="M10" i="36"/>
  <c r="L10" i="36"/>
  <c r="K10" i="36"/>
  <c r="J10" i="36"/>
  <c r="J41" i="36" s="1"/>
  <c r="I10" i="36"/>
  <c r="I41" i="36" s="1"/>
  <c r="H10" i="36"/>
  <c r="N10" i="36" s="1"/>
  <c r="O10" i="36" s="1"/>
  <c r="G10" i="36"/>
  <c r="F10" i="36"/>
  <c r="E10" i="36"/>
  <c r="D10" i="36"/>
  <c r="N9" i="36"/>
  <c r="O9" i="36" s="1"/>
  <c r="N8" i="36"/>
  <c r="O8" i="36" s="1"/>
  <c r="N7" i="36"/>
  <c r="O7" i="36"/>
  <c r="N6" i="36"/>
  <c r="O6" i="36"/>
  <c r="M5" i="36"/>
  <c r="L5" i="36"/>
  <c r="L41" i="36" s="1"/>
  <c r="K5" i="36"/>
  <c r="K41" i="36"/>
  <c r="J5" i="36"/>
  <c r="I5" i="36"/>
  <c r="H5" i="36"/>
  <c r="H41" i="36"/>
  <c r="G5" i="36"/>
  <c r="F5" i="36"/>
  <c r="N5" i="36" s="1"/>
  <c r="O5" i="36" s="1"/>
  <c r="E5" i="36"/>
  <c r="D5" i="36"/>
  <c r="D41" i="36" s="1"/>
  <c r="N37" i="35"/>
  <c r="O37" i="35"/>
  <c r="N36" i="35"/>
  <c r="O36" i="35"/>
  <c r="N35" i="35"/>
  <c r="O35" i="35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 s="1"/>
  <c r="N31" i="35"/>
  <c r="O31" i="35" s="1"/>
  <c r="N30" i="35"/>
  <c r="O30" i="35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N25" i="35" s="1"/>
  <c r="O25" i="35" s="1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/>
  <c r="N21" i="35"/>
  <c r="O21" i="35"/>
  <c r="N20" i="35"/>
  <c r="O20" i="35"/>
  <c r="M19" i="35"/>
  <c r="M38" i="35" s="1"/>
  <c r="L19" i="35"/>
  <c r="K19" i="35"/>
  <c r="N19" i="35" s="1"/>
  <c r="O19" i="35" s="1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H38" i="35" s="1"/>
  <c r="G12" i="35"/>
  <c r="F12" i="35"/>
  <c r="E12" i="35"/>
  <c r="D12" i="35"/>
  <c r="N12" i="35" s="1"/>
  <c r="O12" i="35" s="1"/>
  <c r="N11" i="35"/>
  <c r="O11" i="35"/>
  <c r="N10" i="35"/>
  <c r="O10" i="35"/>
  <c r="M9" i="35"/>
  <c r="L9" i="35"/>
  <c r="K9" i="35"/>
  <c r="J9" i="35"/>
  <c r="I9" i="35"/>
  <c r="H9" i="35"/>
  <c r="G9" i="35"/>
  <c r="F9" i="35"/>
  <c r="E9" i="35"/>
  <c r="N9" i="35" s="1"/>
  <c r="O9" i="35" s="1"/>
  <c r="D9" i="35"/>
  <c r="N8" i="35"/>
  <c r="O8" i="35" s="1"/>
  <c r="N7" i="35"/>
  <c r="O7" i="35"/>
  <c r="N6" i="35"/>
  <c r="O6" i="35" s="1"/>
  <c r="M5" i="35"/>
  <c r="L5" i="35"/>
  <c r="L38" i="35"/>
  <c r="K5" i="35"/>
  <c r="K38" i="35" s="1"/>
  <c r="J5" i="35"/>
  <c r="J38" i="35" s="1"/>
  <c r="I5" i="35"/>
  <c r="I38" i="35" s="1"/>
  <c r="H5" i="35"/>
  <c r="G5" i="35"/>
  <c r="F5" i="35"/>
  <c r="E5" i="35"/>
  <c r="E38" i="35" s="1"/>
  <c r="D5" i="35"/>
  <c r="N5" i="35" s="1"/>
  <c r="O5" i="35" s="1"/>
  <c r="N38" i="34"/>
  <c r="O38" i="34"/>
  <c r="N37" i="34"/>
  <c r="O37" i="34"/>
  <c r="N36" i="34"/>
  <c r="O36" i="34"/>
  <c r="M35" i="34"/>
  <c r="L35" i="34"/>
  <c r="K35" i="34"/>
  <c r="J35" i="34"/>
  <c r="I35" i="34"/>
  <c r="H35" i="34"/>
  <c r="G35" i="34"/>
  <c r="F35" i="34"/>
  <c r="N35" i="34" s="1"/>
  <c r="O35" i="34" s="1"/>
  <c r="E35" i="34"/>
  <c r="D35" i="34"/>
  <c r="N34" i="34"/>
  <c r="O34" i="34" s="1"/>
  <c r="N33" i="34"/>
  <c r="O33" i="34" s="1"/>
  <c r="N32" i="34"/>
  <c r="O32" i="34"/>
  <c r="N31" i="34"/>
  <c r="O31" i="34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N28" i="34" s="1"/>
  <c r="O28" i="34" s="1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 s="1"/>
  <c r="N24" i="34"/>
  <c r="O24" i="34"/>
  <c r="N23" i="34"/>
  <c r="O23" i="34"/>
  <c r="N22" i="34"/>
  <c r="O22" i="34"/>
  <c r="N21" i="34"/>
  <c r="O21" i="34" s="1"/>
  <c r="M20" i="34"/>
  <c r="L20" i="34"/>
  <c r="K20" i="34"/>
  <c r="J20" i="34"/>
  <c r="I20" i="34"/>
  <c r="H20" i="34"/>
  <c r="G20" i="34"/>
  <c r="N20" i="34"/>
  <c r="O20" i="34" s="1"/>
  <c r="F20" i="34"/>
  <c r="E20" i="34"/>
  <c r="D20" i="34"/>
  <c r="N19" i="34"/>
  <c r="O19" i="34" s="1"/>
  <c r="N18" i="34"/>
  <c r="O18" i="34" s="1"/>
  <c r="N17" i="34"/>
  <c r="O17" i="34"/>
  <c r="N16" i="34"/>
  <c r="O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N12" i="34" s="1"/>
  <c r="O12" i="34" s="1"/>
  <c r="G12" i="34"/>
  <c r="F12" i="34"/>
  <c r="E12" i="34"/>
  <c r="D12" i="34"/>
  <c r="N11" i="34"/>
  <c r="O11" i="34" s="1"/>
  <c r="N10" i="34"/>
  <c r="O10" i="34"/>
  <c r="M9" i="34"/>
  <c r="L9" i="34"/>
  <c r="N9" i="34" s="1"/>
  <c r="O9" i="34" s="1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/>
  <c r="M5" i="34"/>
  <c r="L5" i="34"/>
  <c r="L39" i="34" s="1"/>
  <c r="K5" i="34"/>
  <c r="J5" i="34"/>
  <c r="I5" i="34"/>
  <c r="I39" i="34" s="1"/>
  <c r="H5" i="34"/>
  <c r="H39" i="34"/>
  <c r="G5" i="34"/>
  <c r="F5" i="34"/>
  <c r="F39" i="34" s="1"/>
  <c r="E5" i="34"/>
  <c r="D5" i="34"/>
  <c r="N5" i="34" s="1"/>
  <c r="O5" i="34" s="1"/>
  <c r="N37" i="33"/>
  <c r="O37" i="33"/>
  <c r="N38" i="33"/>
  <c r="O38" i="33" s="1"/>
  <c r="N21" i="33"/>
  <c r="O21" i="33" s="1"/>
  <c r="N22" i="33"/>
  <c r="O22" i="33" s="1"/>
  <c r="N23" i="33"/>
  <c r="O23" i="33"/>
  <c r="N24" i="33"/>
  <c r="O24" i="33"/>
  <c r="N13" i="33"/>
  <c r="O13" i="33"/>
  <c r="N14" i="33"/>
  <c r="O14" i="33" s="1"/>
  <c r="N15" i="33"/>
  <c r="O15" i="33" s="1"/>
  <c r="N16" i="33"/>
  <c r="O16" i="33" s="1"/>
  <c r="N17" i="33"/>
  <c r="O17" i="33"/>
  <c r="N18" i="33"/>
  <c r="O18" i="33"/>
  <c r="N19" i="33"/>
  <c r="O19" i="33"/>
  <c r="E20" i="33"/>
  <c r="N20" i="33" s="1"/>
  <c r="O20" i="33" s="1"/>
  <c r="F20" i="33"/>
  <c r="G20" i="33"/>
  <c r="H20" i="33"/>
  <c r="I20" i="33"/>
  <c r="J20" i="33"/>
  <c r="K20" i="33"/>
  <c r="L20" i="33"/>
  <c r="L39" i="33" s="1"/>
  <c r="M20" i="33"/>
  <c r="D20" i="33"/>
  <c r="E12" i="33"/>
  <c r="F12" i="33"/>
  <c r="N12" i="33" s="1"/>
  <c r="O12" i="33" s="1"/>
  <c r="G12" i="33"/>
  <c r="G39" i="33" s="1"/>
  <c r="H12" i="33"/>
  <c r="I12" i="33"/>
  <c r="J12" i="33"/>
  <c r="K12" i="33"/>
  <c r="L12" i="33"/>
  <c r="M12" i="33"/>
  <c r="D12" i="33"/>
  <c r="E9" i="33"/>
  <c r="F9" i="33"/>
  <c r="G9" i="33"/>
  <c r="H9" i="33"/>
  <c r="N9" i="33" s="1"/>
  <c r="O9" i="33" s="1"/>
  <c r="I9" i="33"/>
  <c r="I39" i="33" s="1"/>
  <c r="J9" i="33"/>
  <c r="K9" i="33"/>
  <c r="K39" i="33" s="1"/>
  <c r="L9" i="33"/>
  <c r="M9" i="33"/>
  <c r="D9" i="33"/>
  <c r="E5" i="33"/>
  <c r="F5" i="33"/>
  <c r="G5" i="33"/>
  <c r="H5" i="33"/>
  <c r="N5" i="33" s="1"/>
  <c r="O5" i="33" s="1"/>
  <c r="I5" i="33"/>
  <c r="J5" i="33"/>
  <c r="J39" i="33" s="1"/>
  <c r="K5" i="33"/>
  <c r="L5" i="33"/>
  <c r="M5" i="33"/>
  <c r="M39" i="33" s="1"/>
  <c r="D5" i="33"/>
  <c r="E35" i="33"/>
  <c r="F35" i="33"/>
  <c r="G35" i="33"/>
  <c r="H35" i="33"/>
  <c r="I35" i="33"/>
  <c r="J35" i="33"/>
  <c r="K35" i="33"/>
  <c r="L35" i="33"/>
  <c r="M35" i="33"/>
  <c r="D35" i="33"/>
  <c r="N36" i="33"/>
  <c r="O36" i="33"/>
  <c r="N30" i="33"/>
  <c r="O30" i="33"/>
  <c r="N31" i="33"/>
  <c r="N32" i="33"/>
  <c r="O32" i="33"/>
  <c r="N33" i="33"/>
  <c r="N34" i="33"/>
  <c r="O34" i="33" s="1"/>
  <c r="N29" i="33"/>
  <c r="O29" i="33"/>
  <c r="E28" i="33"/>
  <c r="F28" i="33"/>
  <c r="G28" i="33"/>
  <c r="H28" i="33"/>
  <c r="N28" i="33" s="1"/>
  <c r="O28" i="33" s="1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N27" i="33"/>
  <c r="O27" i="33" s="1"/>
  <c r="N25" i="33"/>
  <c r="O25" i="33"/>
  <c r="O31" i="33"/>
  <c r="O33" i="33"/>
  <c r="N11" i="33"/>
  <c r="O11" i="33" s="1"/>
  <c r="N7" i="33"/>
  <c r="O7" i="33" s="1"/>
  <c r="N8" i="33"/>
  <c r="O8" i="33"/>
  <c r="N6" i="33"/>
  <c r="O6" i="33" s="1"/>
  <c r="N10" i="33"/>
  <c r="O10" i="33"/>
  <c r="E39" i="33"/>
  <c r="G38" i="35"/>
  <c r="F38" i="35"/>
  <c r="M41" i="36"/>
  <c r="G42" i="37"/>
  <c r="I42" i="37"/>
  <c r="N21" i="37"/>
  <c r="O21" i="37" s="1"/>
  <c r="E42" i="37"/>
  <c r="D39" i="34"/>
  <c r="J39" i="34"/>
  <c r="G39" i="39"/>
  <c r="N35" i="33"/>
  <c r="O35" i="33" s="1"/>
  <c r="N12" i="37"/>
  <c r="O12" i="37" s="1"/>
  <c r="H42" i="37"/>
  <c r="G39" i="34"/>
  <c r="G41" i="36"/>
  <c r="D39" i="33"/>
  <c r="K39" i="34"/>
  <c r="E39" i="34"/>
  <c r="M39" i="34"/>
  <c r="E39" i="38"/>
  <c r="F39" i="40"/>
  <c r="I39" i="40"/>
  <c r="N9" i="40"/>
  <c r="O9" i="40" s="1"/>
  <c r="N26" i="40"/>
  <c r="O26" i="40" s="1"/>
  <c r="E39" i="40"/>
  <c r="K40" i="41"/>
  <c r="N28" i="41"/>
  <c r="O28" i="41"/>
  <c r="N30" i="41"/>
  <c r="O30" i="41" s="1"/>
  <c r="G40" i="41"/>
  <c r="F40" i="41"/>
  <c r="K39" i="42"/>
  <c r="E39" i="42"/>
  <c r="N29" i="42"/>
  <c r="O29" i="42" s="1"/>
  <c r="G39" i="42"/>
  <c r="D39" i="42"/>
  <c r="L39" i="43"/>
  <c r="M39" i="43"/>
  <c r="H39" i="43"/>
  <c r="N5" i="43"/>
  <c r="O5" i="43" s="1"/>
  <c r="N37" i="44"/>
  <c r="O37" i="44"/>
  <c r="I40" i="44"/>
  <c r="E40" i="44"/>
  <c r="N21" i="44"/>
  <c r="O21" i="44" s="1"/>
  <c r="J38" i="45"/>
  <c r="K38" i="45"/>
  <c r="E38" i="45"/>
  <c r="N26" i="45"/>
  <c r="O26" i="45" s="1"/>
  <c r="F41" i="47"/>
  <c r="J41" i="47"/>
  <c r="E41" i="47"/>
  <c r="D41" i="47"/>
  <c r="O40" i="48" l="1"/>
  <c r="P40" i="48" s="1"/>
  <c r="N42" i="37"/>
  <c r="O42" i="37" s="1"/>
  <c r="N39" i="43"/>
  <c r="O39" i="43" s="1"/>
  <c r="N41" i="36"/>
  <c r="O41" i="36" s="1"/>
  <c r="N40" i="41"/>
  <c r="O40" i="41" s="1"/>
  <c r="N40" i="44"/>
  <c r="O40" i="44" s="1"/>
  <c r="N39" i="34"/>
  <c r="O39" i="34" s="1"/>
  <c r="L41" i="47"/>
  <c r="O41" i="47" s="1"/>
  <c r="P41" i="47" s="1"/>
  <c r="N9" i="45"/>
  <c r="O9" i="45" s="1"/>
  <c r="N9" i="43"/>
  <c r="O9" i="43" s="1"/>
  <c r="J39" i="40"/>
  <c r="D38" i="35"/>
  <c r="N38" i="35" s="1"/>
  <c r="O38" i="35" s="1"/>
  <c r="K39" i="38"/>
  <c r="F41" i="36"/>
  <c r="N12" i="44"/>
  <c r="O12" i="44" s="1"/>
  <c r="N5" i="42"/>
  <c r="O5" i="42" s="1"/>
  <c r="N9" i="41"/>
  <c r="O9" i="41" s="1"/>
  <c r="N36" i="38"/>
  <c r="O36" i="38" s="1"/>
  <c r="N9" i="42"/>
  <c r="O9" i="42" s="1"/>
  <c r="D39" i="40"/>
  <c r="N39" i="40" s="1"/>
  <c r="O39" i="40" s="1"/>
  <c r="N12" i="39"/>
  <c r="O12" i="39" s="1"/>
  <c r="H39" i="33"/>
  <c r="O5" i="47"/>
  <c r="P5" i="47" s="1"/>
  <c r="N9" i="44"/>
  <c r="O9" i="44" s="1"/>
  <c r="F39" i="42"/>
  <c r="N39" i="42" s="1"/>
  <c r="O39" i="42" s="1"/>
  <c r="L40" i="41"/>
  <c r="E39" i="39"/>
  <c r="N39" i="39" s="1"/>
  <c r="O39" i="39" s="1"/>
  <c r="N27" i="37"/>
  <c r="O27" i="37" s="1"/>
  <c r="O22" i="47"/>
  <c r="P22" i="47" s="1"/>
  <c r="D38" i="45"/>
  <c r="N38" i="45" s="1"/>
  <c r="O38" i="45" s="1"/>
  <c r="F39" i="33"/>
  <c r="N39" i="33" s="1"/>
  <c r="O39" i="33" s="1"/>
  <c r="N5" i="37"/>
  <c r="O5" i="37" s="1"/>
  <c r="D39" i="38"/>
  <c r="N39" i="38" s="1"/>
  <c r="O39" i="38" s="1"/>
  <c r="J40" i="41"/>
  <c r="N5" i="44"/>
  <c r="O5" i="44" s="1"/>
</calcChain>
</file>

<file path=xl/sharedStrings.xml><?xml version="1.0" encoding="utf-8"?>
<sst xmlns="http://schemas.openxmlformats.org/spreadsheetml/2006/main" count="895" uniqueCount="124">
  <si>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</si>
  <si>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</si>
  <si>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</si>
  <si>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</si>
  <si>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</si>
  <si>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</si>
  <si>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</si>
  <si>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</si>
  <si>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</si>
  <si>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</si>
  <si>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</si>
  <si>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</si>
  <si>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</si>
  <si>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Communications Services Taxes</t>
  </si>
  <si>
    <t>Permits, Fees, and Special Assessments</t>
  </si>
  <si>
    <t>Franchise Fee - Electricity</t>
  </si>
  <si>
    <t>Intergovernmental Revenue</t>
  </si>
  <si>
    <t>State Grant - Public Safety</t>
  </si>
  <si>
    <t>Federal Grant - Physical Environment - Other Physical Environment</t>
  </si>
  <si>
    <t>State Grant - Economic Environment</t>
  </si>
  <si>
    <t>State Shared Revenues - General Gov't - Revenue Sharing Proceeds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</si>
  <si>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</si>
  <si>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</si>
  <si>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</si>
  <si>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</si>
  <si>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</si>
  <si>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</si>
  <si>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</si>
  <si>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</si>
  <si>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</si>
  <si>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</si>
  <si>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</si>
  <si>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</si>
  <si>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</si>
  <si>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</si>
  <si>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</si>
  <si>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</si>
  <si>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</si>
  <si>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</si>
  <si>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</si>
  <si>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</si>
  <si>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</si>
  <si>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</si>
  <si>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</si>
  <si>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</si>
  <si>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</si>
  <si>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</si>
  <si>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</si>
  <si>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</si>
  <si>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</si>
  <si>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</si>
  <si>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</si>
  <si>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</si>
  <si>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Jupiter Island Revenues Reported by Account Code and Fund Type</t>
  </si>
  <si>
    <t>Local Fiscal Year Ended September 30, 2010</t>
  </si>
  <si>
    <t>Other Permits, Fees, and Special Assessments</t>
  </si>
  <si>
    <t>State Shared Revenues - Public Safety - Firefighter Supplemental Compensation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</si>
  <si>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</si>
  <si>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</si>
  <si>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</si>
  <si>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- Debt Proceeds</t>
  </si>
  <si>
    <t>2011 Municipal Population:</t>
  </si>
  <si>
    <t>Local Fiscal Year Ended September 30, 2012</t>
  </si>
  <si>
    <t>Discretionary Sales Surtaxes</t>
  </si>
  <si>
    <t>Proceeds of General Capital Asset Dispositions - Sales</t>
  </si>
  <si>
    <t>Proprietary Non-Operating Sources - Interest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</si>
  <si>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</si>
  <si>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</si>
  <si>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</si>
  <si>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</si>
  <si>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</si>
  <si>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Other Physical Environment</t>
  </si>
  <si>
    <t>Public Safety - Other Public Safety Charges and Fees</t>
  </si>
  <si>
    <t>Other Miscellaneous Revenues - Settlements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</si>
  <si>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</si>
  <si>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</si>
  <si>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</si>
  <si>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</si>
  <si>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</si>
  <si>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General Government - Administrative Service Fees</t>
  </si>
  <si>
    <t>Public Safety - Law Enforcement Services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</si>
  <si>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</si>
  <si>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</si>
  <si>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</si>
  <si>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</si>
  <si>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</si>
  <si>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</si>
  <si>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</si>
  <si>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Grants from Other Local Units - Physical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</si>
  <si>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</si>
  <si>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</si>
  <si>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</si>
  <si>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</si>
  <si>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</si>
  <si>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</si>
  <si>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</si>
  <si>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</si>
  <si>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</si>
  <si>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</si>
  <si>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Local Business Tax (Chapter 205, F.S.)</t>
  </si>
  <si>
    <t>State Grant - Other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</si>
  <si>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</si>
  <si>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</si>
  <si>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</si>
  <si>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</si>
  <si>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</si>
  <si>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</si>
  <si>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</si>
  <si>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</si>
  <si>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</si>
  <si>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</si>
  <si>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</si>
  <si>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</si>
  <si>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</si>
  <si>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</si>
  <si>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Federal Grant - American Rescue Plan Act Funds</t>
  </si>
  <si>
    <t>Sales - Disposition of Fixed Assets</t>
  </si>
  <si>
    <t>2022 Municipal Population:</t>
  </si>
  <si>
    <t>Local Fiscal Year Ended September 30, 2023</t>
  </si>
  <si>
    <t>Federal Grant - Other Federal Grants</t>
  </si>
  <si>
    <t>Other Financial Assistance - Federal Source</t>
  </si>
  <si>
    <t>Interest and Other Earnings - Dividends</t>
  </si>
  <si>
    <t>Interest and Other Earnings - Gain (Loss) on Sale of Investments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</si>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</sst>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103</v>
      </c>
      <c r="N4" s="35" t="s">
        <v>11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SUM(D6:D9)</f>
        <v>8558231</v>
      </c>
      <c r="E5" s="27">
        <f t="shared" si="0"/>
        <v>2814714</v>
      </c>
      <c r="F5" s="27">
        <f t="shared" si="0"/>
        <v>806665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12179610</v>
      </c>
      <c r="P5" s="33">
        <f t="shared" ref="P5:P43" si="1">(O5/P$45)</f>
        <v>15495.687022900764</v>
      </c>
      <c r="Q5" s="6"/>
    </row>
    <row r="6" spans="1:134">
      <c r="A6" s="12"/>
      <c r="B6" s="25">
        <v>311</v>
      </c>
      <c r="C6" s="20" t="s">
        <v>3</v>
      </c>
      <c r="D6" s="46">
        <v>8225030</v>
      </c>
      <c r="E6" s="46">
        <v>2814714</v>
      </c>
      <c r="F6" s="46">
        <v>806665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11846409</v>
      </c>
      <c r="P6" s="47">
        <f t="shared" si="1"/>
        <v>15071.767175572519</v>
      </c>
      <c r="Q6" s="9"/>
    </row>
    <row r="7" spans="1:134">
      <c r="A7" s="12"/>
      <c r="B7" s="25">
        <v>312.41000000000003</v>
      </c>
      <c r="C7" s="20" t="s">
        <v>106</v>
      </c>
      <c r="D7" s="46">
        <v>211846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211846</v>
      </c>
      <c r="P7" s="47">
        <f t="shared" si="1"/>
        <v>269.52417302798983</v>
      </c>
      <c r="Q7" s="9"/>
    </row>
    <row r="8" spans="1:134">
      <c r="A8" s="12"/>
      <c r="B8" s="25">
        <v>315.10000000000002</v>
      </c>
      <c r="C8" s="20" t="s">
        <v>108</v>
      </c>
      <c r="D8" s="46">
        <v>120130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120130</v>
      </c>
      <c r="P8" s="47">
        <f t="shared" si="1"/>
        <v>152.83715012722647</v>
      </c>
      <c r="Q8" s="9"/>
    </row>
    <row r="9" spans="1:134">
      <c r="A9" s="12"/>
      <c r="B9" s="25">
        <v>316</v>
      </c>
      <c r="C9" s="20" t="s">
        <v>99</v>
      </c>
      <c r="D9" s="46">
        <v>1225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1225</v>
      </c>
      <c r="P9" s="47">
        <f t="shared" si="1"/>
        <v>1.5585241730279897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SUM(D11:D11)</f>
        <v>2072167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2072167</v>
      </c>
      <c r="P10" s="45">
        <f t="shared" si="1"/>
        <v>2636.3447837150129</v>
      </c>
      <c r="Q10" s="10"/>
    </row>
    <row r="11" spans="1:134">
      <c r="A11" s="12"/>
      <c r="B11" s="25">
        <v>322</v>
      </c>
      <c r="C11" s="20" t="s">
        <v>109</v>
      </c>
      <c r="D11" s="46">
        <v>2072167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2072167</v>
      </c>
      <c r="P11" s="47">
        <f t="shared" si="1"/>
        <v>2636.3447837150129</v>
      </c>
      <c r="Q11" s="9"/>
    </row>
    <row r="12" spans="1:134" ht="15.75">
      <c r="A12" s="29" t="s">
        <v>110</v>
      </c>
      <c r="B12" s="30"/>
      <c r="C12" s="31"/>
      <c r="D12" s="32">
        <f t="shared" ref="D12:N12" si="4">SUM(D13:D19)</f>
        <v>201508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>SUM(D12:N12)</f>
        <v>201508</v>
      </c>
      <c r="P12" s="45">
        <f t="shared" si="1"/>
        <v>256.37150127226465</v>
      </c>
      <c r="Q12" s="10"/>
    </row>
    <row r="13" spans="1:134">
      <c r="A13" s="12"/>
      <c r="B13" s="25">
        <v>331.39</v>
      </c>
      <c r="C13" s="20" t="s">
        <v>18</v>
      </c>
      <c r="D13" s="46">
        <v>11574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5">SUM(D13:N13)</f>
        <v>11574</v>
      </c>
      <c r="P13" s="47">
        <f t="shared" si="1"/>
        <v>14.725190839694656</v>
      </c>
      <c r="Q13" s="9"/>
    </row>
    <row r="14" spans="1:134">
      <c r="A14" s="12"/>
      <c r="B14" s="25">
        <v>331.9</v>
      </c>
      <c r="C14" s="20" t="s">
        <v>119</v>
      </c>
      <c r="D14" s="46">
        <v>19256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19256</v>
      </c>
      <c r="P14" s="47">
        <f t="shared" si="1"/>
        <v>24.498727735368956</v>
      </c>
      <c r="Q14" s="9"/>
    </row>
    <row r="15" spans="1:134">
      <c r="A15" s="12"/>
      <c r="B15" s="25">
        <v>332</v>
      </c>
      <c r="C15" s="20" t="s">
        <v>120</v>
      </c>
      <c r="D15" s="46">
        <v>1966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1966</v>
      </c>
      <c r="P15" s="47">
        <f t="shared" si="1"/>
        <v>2.5012722646310435</v>
      </c>
      <c r="Q15" s="9"/>
    </row>
    <row r="16" spans="1:134">
      <c r="A16" s="12"/>
      <c r="B16" s="25">
        <v>335.125</v>
      </c>
      <c r="C16" s="20" t="s">
        <v>111</v>
      </c>
      <c r="D16" s="46">
        <v>33646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33646</v>
      </c>
      <c r="P16" s="47">
        <f t="shared" si="1"/>
        <v>42.806615776081422</v>
      </c>
      <c r="Q16" s="9"/>
    </row>
    <row r="17" spans="1:17">
      <c r="A17" s="12"/>
      <c r="B17" s="25">
        <v>335.18</v>
      </c>
      <c r="C17" s="20" t="s">
        <v>112</v>
      </c>
      <c r="D17" s="46">
        <v>117780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117780</v>
      </c>
      <c r="P17" s="47">
        <f t="shared" si="1"/>
        <v>149.84732824427482</v>
      </c>
      <c r="Q17" s="9"/>
    </row>
    <row r="18" spans="1:17">
      <c r="A18" s="12"/>
      <c r="B18" s="25">
        <v>335.21</v>
      </c>
      <c r="C18" s="20" t="s">
        <v>56</v>
      </c>
      <c r="D18" s="46">
        <v>8698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8698</v>
      </c>
      <c r="P18" s="47">
        <f t="shared" si="1"/>
        <v>11.066157760814249</v>
      </c>
      <c r="Q18" s="9"/>
    </row>
    <row r="19" spans="1:17">
      <c r="A19" s="12"/>
      <c r="B19" s="25">
        <v>335.9</v>
      </c>
      <c r="C19" s="20" t="s">
        <v>22</v>
      </c>
      <c r="D19" s="46">
        <v>8588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6">SUM(D19:N19)</f>
        <v>8588</v>
      </c>
      <c r="P19" s="47">
        <f t="shared" si="1"/>
        <v>10.926208651399492</v>
      </c>
      <c r="Q19" s="9"/>
    </row>
    <row r="20" spans="1:17" ht="15.75">
      <c r="A20" s="29" t="s">
        <v>27</v>
      </c>
      <c r="B20" s="30"/>
      <c r="C20" s="31"/>
      <c r="D20" s="32">
        <f t="shared" ref="D20:N20" si="7">SUM(D21:D27)</f>
        <v>183390</v>
      </c>
      <c r="E20" s="32">
        <f t="shared" si="7"/>
        <v>137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15949935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7"/>
        <v>0</v>
      </c>
      <c r="O20" s="32">
        <f>SUM(D20:N20)</f>
        <v>16133462</v>
      </c>
      <c r="P20" s="45">
        <f t="shared" si="1"/>
        <v>20526.033078880406</v>
      </c>
      <c r="Q20" s="10"/>
    </row>
    <row r="21" spans="1:17">
      <c r="A21" s="12"/>
      <c r="B21" s="25">
        <v>341.3</v>
      </c>
      <c r="C21" s="20" t="s">
        <v>79</v>
      </c>
      <c r="D21" s="46">
        <v>282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8">SUM(D21:N21)</f>
        <v>282</v>
      </c>
      <c r="P21" s="47">
        <f t="shared" si="1"/>
        <v>0.35877862595419846</v>
      </c>
      <c r="Q21" s="9"/>
    </row>
    <row r="22" spans="1:17">
      <c r="A22" s="12"/>
      <c r="B22" s="25">
        <v>342.9</v>
      </c>
      <c r="C22" s="20" t="s">
        <v>72</v>
      </c>
      <c r="D22" s="46">
        <v>71858</v>
      </c>
      <c r="E22" s="46">
        <v>137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8"/>
        <v>71995</v>
      </c>
      <c r="P22" s="47">
        <f t="shared" si="1"/>
        <v>91.596692111959285</v>
      </c>
      <c r="Q22" s="9"/>
    </row>
    <row r="23" spans="1:17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8847605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8847605</v>
      </c>
      <c r="P23" s="47">
        <f t="shared" si="1"/>
        <v>11256.494910941476</v>
      </c>
      <c r="Q23" s="9"/>
    </row>
    <row r="24" spans="1:17">
      <c r="A24" s="12"/>
      <c r="B24" s="25">
        <v>343.4</v>
      </c>
      <c r="C24" s="20" t="s">
        <v>31</v>
      </c>
      <c r="D24" s="46">
        <v>79250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79250</v>
      </c>
      <c r="P24" s="47">
        <f t="shared" si="1"/>
        <v>100.82697201017811</v>
      </c>
      <c r="Q24" s="9"/>
    </row>
    <row r="25" spans="1:17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3772602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3772602</v>
      </c>
      <c r="P25" s="47">
        <f t="shared" si="1"/>
        <v>4799.7480916030536</v>
      </c>
      <c r="Q25" s="9"/>
    </row>
    <row r="26" spans="1:17">
      <c r="A26" s="12"/>
      <c r="B26" s="25">
        <v>343.9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3329728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3329728</v>
      </c>
      <c r="P26" s="47">
        <f t="shared" si="1"/>
        <v>4236.2951653944019</v>
      </c>
      <c r="Q26" s="9"/>
    </row>
    <row r="27" spans="1:17">
      <c r="A27" s="12"/>
      <c r="B27" s="25">
        <v>349</v>
      </c>
      <c r="C27" s="20" t="s">
        <v>113</v>
      </c>
      <c r="D27" s="46">
        <v>32000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32000</v>
      </c>
      <c r="P27" s="47">
        <f t="shared" si="1"/>
        <v>40.712468193384225</v>
      </c>
      <c r="Q27" s="9"/>
    </row>
    <row r="28" spans="1:17" ht="15.75">
      <c r="A28" s="29" t="s">
        <v>28</v>
      </c>
      <c r="B28" s="30"/>
      <c r="C28" s="31"/>
      <c r="D28" s="32">
        <f t="shared" ref="D28:N28" si="9">SUM(D29:D29)</f>
        <v>2415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2415</v>
      </c>
      <c r="P28" s="45">
        <f t="shared" si="1"/>
        <v>3.0725190839694658</v>
      </c>
      <c r="Q28" s="10"/>
    </row>
    <row r="29" spans="1:17">
      <c r="A29" s="13"/>
      <c r="B29" s="39">
        <v>359</v>
      </c>
      <c r="C29" s="21" t="s">
        <v>36</v>
      </c>
      <c r="D29" s="46">
        <v>2415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10">SUM(D29:N29)</f>
        <v>2415</v>
      </c>
      <c r="P29" s="47">
        <f t="shared" si="1"/>
        <v>3.0725190839694658</v>
      </c>
      <c r="Q29" s="9"/>
    </row>
    <row r="30" spans="1:17" ht="15.75">
      <c r="A30" s="29" t="s">
        <v>5</v>
      </c>
      <c r="B30" s="30"/>
      <c r="C30" s="31"/>
      <c r="D30" s="32">
        <f t="shared" ref="D30:N30" si="11">SUM(D31:D39)</f>
        <v>1500766</v>
      </c>
      <c r="E30" s="32">
        <f t="shared" si="11"/>
        <v>814204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1319232</v>
      </c>
      <c r="J30" s="32">
        <f t="shared" si="11"/>
        <v>0</v>
      </c>
      <c r="K30" s="32">
        <f t="shared" si="11"/>
        <v>1689740</v>
      </c>
      <c r="L30" s="32">
        <f t="shared" si="11"/>
        <v>0</v>
      </c>
      <c r="M30" s="32">
        <f t="shared" si="11"/>
        <v>0</v>
      </c>
      <c r="N30" s="32">
        <f t="shared" si="11"/>
        <v>0</v>
      </c>
      <c r="O30" s="32">
        <f>SUM(D30:N30)</f>
        <v>5323942</v>
      </c>
      <c r="P30" s="45">
        <f t="shared" si="1"/>
        <v>6773.4631043256995</v>
      </c>
      <c r="Q30" s="10"/>
    </row>
    <row r="31" spans="1:17">
      <c r="A31" s="12"/>
      <c r="B31" s="25">
        <v>361.1</v>
      </c>
      <c r="C31" s="20" t="s">
        <v>37</v>
      </c>
      <c r="D31" s="46">
        <v>602392</v>
      </c>
      <c r="E31" s="46">
        <v>810404</v>
      </c>
      <c r="F31" s="46">
        <v>0</v>
      </c>
      <c r="G31" s="46">
        <v>0</v>
      </c>
      <c r="H31" s="46">
        <v>0</v>
      </c>
      <c r="I31" s="46">
        <v>946547</v>
      </c>
      <c r="J31" s="46">
        <v>0</v>
      </c>
      <c r="K31" s="46">
        <v>-473</v>
      </c>
      <c r="L31" s="46">
        <v>0</v>
      </c>
      <c r="M31" s="46">
        <v>0</v>
      </c>
      <c r="N31" s="46">
        <v>0</v>
      </c>
      <c r="O31" s="46">
        <f>SUM(D31:N31)</f>
        <v>2358870</v>
      </c>
      <c r="P31" s="47">
        <f t="shared" si="1"/>
        <v>3001.1068702290077</v>
      </c>
      <c r="Q31" s="9"/>
    </row>
    <row r="32" spans="1:17">
      <c r="A32" s="12"/>
      <c r="B32" s="25">
        <v>361.2</v>
      </c>
      <c r="C32" s="20" t="s">
        <v>121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408817</v>
      </c>
      <c r="L32" s="46">
        <v>0</v>
      </c>
      <c r="M32" s="46">
        <v>0</v>
      </c>
      <c r="N32" s="46">
        <v>0</v>
      </c>
      <c r="O32" s="46">
        <f t="shared" ref="O32:O42" si="12">SUM(D32:N32)</f>
        <v>408817</v>
      </c>
      <c r="P32" s="47">
        <f t="shared" si="1"/>
        <v>520.12340966921124</v>
      </c>
      <c r="Q32" s="9"/>
    </row>
    <row r="33" spans="1:120">
      <c r="A33" s="12"/>
      <c r="B33" s="25">
        <v>361.3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87669</v>
      </c>
      <c r="L33" s="46">
        <v>0</v>
      </c>
      <c r="M33" s="46">
        <v>0</v>
      </c>
      <c r="N33" s="46">
        <v>0</v>
      </c>
      <c r="O33" s="46">
        <f t="shared" si="12"/>
        <v>87669</v>
      </c>
      <c r="P33" s="47">
        <f t="shared" si="1"/>
        <v>111.53816793893129</v>
      </c>
      <c r="Q33" s="9"/>
    </row>
    <row r="34" spans="1:120">
      <c r="A34" s="12"/>
      <c r="B34" s="25">
        <v>361.4</v>
      </c>
      <c r="C34" s="20" t="s">
        <v>122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718727</v>
      </c>
      <c r="L34" s="46">
        <v>0</v>
      </c>
      <c r="M34" s="46">
        <v>0</v>
      </c>
      <c r="N34" s="46">
        <v>0</v>
      </c>
      <c r="O34" s="46">
        <f t="shared" si="12"/>
        <v>718727</v>
      </c>
      <c r="P34" s="47">
        <f t="shared" si="1"/>
        <v>914.41094147582692</v>
      </c>
      <c r="Q34" s="9"/>
    </row>
    <row r="35" spans="1:120">
      <c r="A35" s="12"/>
      <c r="B35" s="25">
        <v>362</v>
      </c>
      <c r="C35" s="20" t="s">
        <v>39</v>
      </c>
      <c r="D35" s="46">
        <v>24923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24923</v>
      </c>
      <c r="P35" s="47">
        <f t="shared" si="1"/>
        <v>31.708651399491096</v>
      </c>
      <c r="Q35" s="9"/>
    </row>
    <row r="36" spans="1:120">
      <c r="A36" s="12"/>
      <c r="B36" s="25">
        <v>366</v>
      </c>
      <c r="C36" s="20" t="s">
        <v>40</v>
      </c>
      <c r="D36" s="46">
        <v>181123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181123</v>
      </c>
      <c r="P36" s="47">
        <f t="shared" si="1"/>
        <v>230.43638676844785</v>
      </c>
      <c r="Q36" s="9"/>
    </row>
    <row r="37" spans="1:120">
      <c r="A37" s="12"/>
      <c r="B37" s="25">
        <v>368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475000</v>
      </c>
      <c r="L37" s="46">
        <v>0</v>
      </c>
      <c r="M37" s="46">
        <v>0</v>
      </c>
      <c r="N37" s="46">
        <v>0</v>
      </c>
      <c r="O37" s="46">
        <f t="shared" si="12"/>
        <v>475000</v>
      </c>
      <c r="P37" s="47">
        <f t="shared" si="1"/>
        <v>604.32569974554713</v>
      </c>
      <c r="Q37" s="9"/>
    </row>
    <row r="38" spans="1:120">
      <c r="A38" s="12"/>
      <c r="B38" s="25">
        <v>369.3</v>
      </c>
      <c r="C38" s="20" t="s">
        <v>73</v>
      </c>
      <c r="D38" s="46">
        <v>516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516</v>
      </c>
      <c r="P38" s="47">
        <f t="shared" si="1"/>
        <v>0.65648854961832059</v>
      </c>
      <c r="Q38" s="9"/>
    </row>
    <row r="39" spans="1:120">
      <c r="A39" s="12"/>
      <c r="B39" s="25">
        <v>369.9</v>
      </c>
      <c r="C39" s="20" t="s">
        <v>42</v>
      </c>
      <c r="D39" s="46">
        <v>691812</v>
      </c>
      <c r="E39" s="46">
        <v>3800</v>
      </c>
      <c r="F39" s="46">
        <v>0</v>
      </c>
      <c r="G39" s="46">
        <v>0</v>
      </c>
      <c r="H39" s="46">
        <v>0</v>
      </c>
      <c r="I39" s="46">
        <v>372685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1068297</v>
      </c>
      <c r="P39" s="47">
        <f t="shared" si="1"/>
        <v>1359.1564885496184</v>
      </c>
      <c r="Q39" s="9"/>
    </row>
    <row r="40" spans="1:120" ht="15.75">
      <c r="A40" s="29" t="s">
        <v>29</v>
      </c>
      <c r="B40" s="30"/>
      <c r="C40" s="31"/>
      <c r="D40" s="32">
        <f t="shared" ref="D40:N40" si="13">SUM(D41:D42)</f>
        <v>0</v>
      </c>
      <c r="E40" s="32">
        <f t="shared" si="13"/>
        <v>0</v>
      </c>
      <c r="F40" s="32">
        <f t="shared" si="13"/>
        <v>0</v>
      </c>
      <c r="G40" s="32">
        <f t="shared" si="13"/>
        <v>0</v>
      </c>
      <c r="H40" s="32">
        <f t="shared" si="13"/>
        <v>0</v>
      </c>
      <c r="I40" s="32">
        <f t="shared" si="13"/>
        <v>5384869</v>
      </c>
      <c r="J40" s="32">
        <f t="shared" si="13"/>
        <v>0</v>
      </c>
      <c r="K40" s="32">
        <f t="shared" si="13"/>
        <v>0</v>
      </c>
      <c r="L40" s="32">
        <f t="shared" si="13"/>
        <v>0</v>
      </c>
      <c r="M40" s="32">
        <f t="shared" si="13"/>
        <v>0</v>
      </c>
      <c r="N40" s="32">
        <f t="shared" si="13"/>
        <v>0</v>
      </c>
      <c r="O40" s="32">
        <f t="shared" si="12"/>
        <v>5384869</v>
      </c>
      <c r="P40" s="45">
        <f t="shared" si="1"/>
        <v>6850.9783715012727</v>
      </c>
      <c r="Q40" s="9"/>
    </row>
    <row r="41" spans="1:120">
      <c r="A41" s="12"/>
      <c r="B41" s="25">
        <v>388.1</v>
      </c>
      <c r="C41" s="20" t="s">
        <v>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-11970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-11970</v>
      </c>
      <c r="P41" s="47">
        <f t="shared" si="1"/>
        <v>-15.229007633587786</v>
      </c>
      <c r="Q41" s="9"/>
    </row>
    <row r="42" spans="1:120" ht="15.75" thickBot="1">
      <c r="A42" s="12"/>
      <c r="B42" s="25">
        <v>389.8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5396839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5396839</v>
      </c>
      <c r="P42" s="47">
        <f t="shared" si="1"/>
        <v>6866.2073791348603</v>
      </c>
      <c r="Q42" s="9"/>
    </row>
    <row r="43" spans="1:120" ht="16.5" thickBot="1">
      <c r="A43" s="14" t="s">
        <v>34</v>
      </c>
      <c r="B43" s="23"/>
      <c r="C43" s="22"/>
      <c r="D43" s="15">
        <f t="shared" ref="D43:N43" si="14">SUM(D5,D10,D12,D20,D28,D30,D40)</f>
        <v>12518477</v>
      </c>
      <c r="E43" s="15">
        <f t="shared" si="14"/>
        <v>3629055</v>
      </c>
      <c r="F43" s="15">
        <f t="shared" si="14"/>
        <v>806665</v>
      </c>
      <c r="G43" s="15">
        <f t="shared" si="14"/>
        <v>0</v>
      </c>
      <c r="H43" s="15">
        <f t="shared" si="14"/>
        <v>0</v>
      </c>
      <c r="I43" s="15">
        <f t="shared" si="14"/>
        <v>22654036</v>
      </c>
      <c r="J43" s="15">
        <f t="shared" si="14"/>
        <v>0</v>
      </c>
      <c r="K43" s="15">
        <f t="shared" si="14"/>
        <v>1689740</v>
      </c>
      <c r="L43" s="15">
        <f t="shared" si="14"/>
        <v>0</v>
      </c>
      <c r="M43" s="15">
        <f t="shared" si="14"/>
        <v>0</v>
      </c>
      <c r="N43" s="15">
        <f t="shared" si="14"/>
        <v>0</v>
      </c>
      <c r="O43" s="15">
        <f>SUM(D43:N43)</f>
        <v>41297973</v>
      </c>
      <c r="P43" s="38">
        <f t="shared" si="1"/>
        <v>52541.950381679388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8" t="s">
        <v>123</v>
      </c>
      <c r="N45" s="48"/>
      <c r="O45" s="48"/>
      <c r="P45" s="43">
        <v>786</v>
      </c>
    </row>
    <row r="46" spans="1:120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20" ht="15.75" customHeight="1" thickBot="1">
      <c r="A47" s="52" t="s">
        <v>58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5442212</v>
      </c>
      <c r="E5" s="27">
        <f t="shared" si="0"/>
        <v>2795113</v>
      </c>
      <c r="F5" s="27">
        <f t="shared" si="0"/>
        <v>813150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9050475</v>
      </c>
      <c r="O5" s="33">
        <f t="shared" ref="O5:O39" si="2">(N5/O$41)</f>
        <v>11091.268382352941</v>
      </c>
      <c r="P5" s="6"/>
    </row>
    <row r="6" spans="1:133">
      <c r="A6" s="12"/>
      <c r="B6" s="25">
        <v>311</v>
      </c>
      <c r="C6" s="20" t="s">
        <v>3</v>
      </c>
      <c r="D6" s="46">
        <v>5254924</v>
      </c>
      <c r="E6" s="46">
        <v>2795113</v>
      </c>
      <c r="F6" s="46">
        <v>813150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8863187</v>
      </c>
      <c r="O6" s="47">
        <f t="shared" si="2"/>
        <v>10861.748774509804</v>
      </c>
      <c r="P6" s="9"/>
    </row>
    <row r="7" spans="1:133">
      <c r="A7" s="12"/>
      <c r="B7" s="25">
        <v>312.41000000000003</v>
      </c>
      <c r="C7" s="20" t="s">
        <v>12</v>
      </c>
      <c r="D7" s="46">
        <v>109813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109813</v>
      </c>
      <c r="O7" s="47">
        <f t="shared" si="2"/>
        <v>134.57475490196077</v>
      </c>
      <c r="P7" s="9"/>
    </row>
    <row r="8" spans="1:133">
      <c r="A8" s="12"/>
      <c r="B8" s="25">
        <v>315</v>
      </c>
      <c r="C8" s="20" t="s">
        <v>76</v>
      </c>
      <c r="D8" s="46">
        <v>77475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77475</v>
      </c>
      <c r="O8" s="47">
        <f t="shared" si="2"/>
        <v>94.944852941176464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2263738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2263738</v>
      </c>
      <c r="O9" s="45">
        <f t="shared" si="2"/>
        <v>2774.1887254901962</v>
      </c>
      <c r="P9" s="10"/>
    </row>
    <row r="10" spans="1:133">
      <c r="A10" s="12"/>
      <c r="B10" s="25">
        <v>322</v>
      </c>
      <c r="C10" s="20" t="s">
        <v>0</v>
      </c>
      <c r="D10" s="46">
        <v>2260842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2260842</v>
      </c>
      <c r="O10" s="47">
        <f t="shared" si="2"/>
        <v>2770.6397058823532</v>
      </c>
      <c r="P10" s="9"/>
    </row>
    <row r="11" spans="1:133">
      <c r="A11" s="12"/>
      <c r="B11" s="25">
        <v>329</v>
      </c>
      <c r="C11" s="20" t="s">
        <v>55</v>
      </c>
      <c r="D11" s="46">
        <v>2896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2896</v>
      </c>
      <c r="O11" s="47">
        <f t="shared" si="2"/>
        <v>3.5490196078431371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SUM(D13:D19)</f>
        <v>164718</v>
      </c>
      <c r="E12" s="32">
        <f t="shared" si="4"/>
        <v>231685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396403</v>
      </c>
      <c r="O12" s="45">
        <f t="shared" si="2"/>
        <v>485.78799019607845</v>
      </c>
      <c r="P12" s="10"/>
    </row>
    <row r="13" spans="1:133">
      <c r="A13" s="12"/>
      <c r="B13" s="25">
        <v>333</v>
      </c>
      <c r="C13" s="20" t="s">
        <v>4</v>
      </c>
      <c r="D13" s="46">
        <v>23680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23680</v>
      </c>
      <c r="O13" s="47">
        <f t="shared" si="2"/>
        <v>29.019607843137255</v>
      </c>
      <c r="P13" s="9"/>
    </row>
    <row r="14" spans="1:133">
      <c r="A14" s="12"/>
      <c r="B14" s="25">
        <v>334.2</v>
      </c>
      <c r="C14" s="20" t="s">
        <v>17</v>
      </c>
      <c r="D14" s="46">
        <v>31000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31000</v>
      </c>
      <c r="O14" s="47">
        <f t="shared" si="2"/>
        <v>37.990196078431374</v>
      </c>
      <c r="P14" s="9"/>
    </row>
    <row r="15" spans="1:133">
      <c r="A15" s="12"/>
      <c r="B15" s="25">
        <v>334.39</v>
      </c>
      <c r="C15" s="20" t="s">
        <v>71</v>
      </c>
      <c r="D15" s="46">
        <v>0</v>
      </c>
      <c r="E15" s="46">
        <v>231685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231685</v>
      </c>
      <c r="O15" s="47">
        <f t="shared" si="2"/>
        <v>283.92769607843138</v>
      </c>
      <c r="P15" s="9"/>
    </row>
    <row r="16" spans="1:133">
      <c r="A16" s="12"/>
      <c r="B16" s="25">
        <v>335.12</v>
      </c>
      <c r="C16" s="20" t="s">
        <v>77</v>
      </c>
      <c r="D16" s="46">
        <v>20426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20426</v>
      </c>
      <c r="O16" s="47">
        <f t="shared" si="2"/>
        <v>25.031862745098039</v>
      </c>
      <c r="P16" s="9"/>
    </row>
    <row r="17" spans="1:16">
      <c r="A17" s="12"/>
      <c r="B17" s="25">
        <v>335.18</v>
      </c>
      <c r="C17" s="20" t="s">
        <v>78</v>
      </c>
      <c r="D17" s="46">
        <v>78499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78499</v>
      </c>
      <c r="O17" s="47">
        <f t="shared" si="2"/>
        <v>96.199754901960787</v>
      </c>
      <c r="P17" s="9"/>
    </row>
    <row r="18" spans="1:16">
      <c r="A18" s="12"/>
      <c r="B18" s="25">
        <v>335.21</v>
      </c>
      <c r="C18" s="20" t="s">
        <v>56</v>
      </c>
      <c r="D18" s="46">
        <v>2220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2220</v>
      </c>
      <c r="O18" s="47">
        <f t="shared" si="2"/>
        <v>2.7205882352941178</v>
      </c>
      <c r="P18" s="9"/>
    </row>
    <row r="19" spans="1:16">
      <c r="A19" s="12"/>
      <c r="B19" s="25">
        <v>335.9</v>
      </c>
      <c r="C19" s="20" t="s">
        <v>22</v>
      </c>
      <c r="D19" s="46">
        <v>8893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8893</v>
      </c>
      <c r="O19" s="47">
        <f t="shared" si="2"/>
        <v>10.89828431372549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SUM(D21:D26)</f>
        <v>713641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9732017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10445658</v>
      </c>
      <c r="O20" s="45">
        <f t="shared" si="2"/>
        <v>12801.051470588236</v>
      </c>
      <c r="P20" s="10"/>
    </row>
    <row r="21" spans="1:16">
      <c r="A21" s="12"/>
      <c r="B21" s="25">
        <v>341.3</v>
      </c>
      <c r="C21" s="20" t="s">
        <v>79</v>
      </c>
      <c r="D21" s="46">
        <v>566547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566547</v>
      </c>
      <c r="O21" s="47">
        <f t="shared" si="2"/>
        <v>694.29779411764707</v>
      </c>
      <c r="P21" s="9"/>
    </row>
    <row r="22" spans="1:16">
      <c r="A22" s="12"/>
      <c r="B22" s="25">
        <v>342.1</v>
      </c>
      <c r="C22" s="20" t="s">
        <v>80</v>
      </c>
      <c r="D22" s="46">
        <v>10094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10094</v>
      </c>
      <c r="O22" s="47">
        <f t="shared" si="2"/>
        <v>12.370098039215685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6283756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6283756</v>
      </c>
      <c r="O23" s="47">
        <f t="shared" si="2"/>
        <v>7700.6813725490192</v>
      </c>
      <c r="P23" s="9"/>
    </row>
    <row r="24" spans="1:16">
      <c r="A24" s="12"/>
      <c r="B24" s="25">
        <v>343.4</v>
      </c>
      <c r="C24" s="20" t="s">
        <v>31</v>
      </c>
      <c r="D24" s="46">
        <v>89000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89000</v>
      </c>
      <c r="O24" s="47">
        <f t="shared" si="2"/>
        <v>109.06862745098039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2861399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2861399</v>
      </c>
      <c r="O25" s="47">
        <f t="shared" si="2"/>
        <v>3506.6164215686276</v>
      </c>
      <c r="P25" s="9"/>
    </row>
    <row r="26" spans="1:16">
      <c r="A26" s="12"/>
      <c r="B26" s="25">
        <v>349</v>
      </c>
      <c r="C26" s="20" t="s">
        <v>1</v>
      </c>
      <c r="D26" s="46">
        <v>48000</v>
      </c>
      <c r="E26" s="46">
        <v>0</v>
      </c>
      <c r="F26" s="46">
        <v>0</v>
      </c>
      <c r="G26" s="46">
        <v>0</v>
      </c>
      <c r="H26" s="46">
        <v>0</v>
      </c>
      <c r="I26" s="46">
        <v>586862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634862</v>
      </c>
      <c r="O26" s="47">
        <f t="shared" si="2"/>
        <v>778.01715686274508</v>
      </c>
      <c r="P26" s="9"/>
    </row>
    <row r="27" spans="1:16" ht="15.75">
      <c r="A27" s="29" t="s">
        <v>28</v>
      </c>
      <c r="B27" s="30"/>
      <c r="C27" s="31"/>
      <c r="D27" s="32">
        <f t="shared" ref="D27:M27" si="7">SUM(D28:D28)</f>
        <v>4950</v>
      </c>
      <c r="E27" s="32">
        <f t="shared" si="7"/>
        <v>227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9" si="8">SUM(D27:M27)</f>
        <v>5177</v>
      </c>
      <c r="O27" s="45">
        <f t="shared" si="2"/>
        <v>6.3443627450980395</v>
      </c>
      <c r="P27" s="10"/>
    </row>
    <row r="28" spans="1:16">
      <c r="A28" s="13"/>
      <c r="B28" s="39">
        <v>359</v>
      </c>
      <c r="C28" s="21" t="s">
        <v>36</v>
      </c>
      <c r="D28" s="46">
        <v>4950</v>
      </c>
      <c r="E28" s="46">
        <v>227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5177</v>
      </c>
      <c r="O28" s="47">
        <f t="shared" si="2"/>
        <v>6.3443627450980395</v>
      </c>
      <c r="P28" s="9"/>
    </row>
    <row r="29" spans="1:16" ht="15.75">
      <c r="A29" s="29" t="s">
        <v>5</v>
      </c>
      <c r="B29" s="30"/>
      <c r="C29" s="31"/>
      <c r="D29" s="32">
        <f t="shared" ref="D29:M29" si="9">SUM(D30:D35)</f>
        <v>145814</v>
      </c>
      <c r="E29" s="32">
        <f t="shared" si="9"/>
        <v>3743</v>
      </c>
      <c r="F29" s="32">
        <f t="shared" si="9"/>
        <v>17</v>
      </c>
      <c r="G29" s="32">
        <f t="shared" si="9"/>
        <v>0</v>
      </c>
      <c r="H29" s="32">
        <f t="shared" si="9"/>
        <v>0</v>
      </c>
      <c r="I29" s="32">
        <f t="shared" si="9"/>
        <v>90549</v>
      </c>
      <c r="J29" s="32">
        <f t="shared" si="9"/>
        <v>0</v>
      </c>
      <c r="K29" s="32">
        <f t="shared" si="9"/>
        <v>1732034</v>
      </c>
      <c r="L29" s="32">
        <f t="shared" si="9"/>
        <v>6187</v>
      </c>
      <c r="M29" s="32">
        <f t="shared" si="9"/>
        <v>0</v>
      </c>
      <c r="N29" s="32">
        <f t="shared" si="8"/>
        <v>1978344</v>
      </c>
      <c r="O29" s="45">
        <f t="shared" si="2"/>
        <v>2424.4411764705883</v>
      </c>
      <c r="P29" s="10"/>
    </row>
    <row r="30" spans="1:16">
      <c r="A30" s="12"/>
      <c r="B30" s="25">
        <v>361.1</v>
      </c>
      <c r="C30" s="20" t="s">
        <v>37</v>
      </c>
      <c r="D30" s="46">
        <v>5448</v>
      </c>
      <c r="E30" s="46">
        <v>3743</v>
      </c>
      <c r="F30" s="46">
        <v>17</v>
      </c>
      <c r="G30" s="46">
        <v>0</v>
      </c>
      <c r="H30" s="46">
        <v>0</v>
      </c>
      <c r="I30" s="46">
        <v>70715</v>
      </c>
      <c r="J30" s="46">
        <v>0</v>
      </c>
      <c r="K30" s="46">
        <v>0</v>
      </c>
      <c r="L30" s="46">
        <v>27</v>
      </c>
      <c r="M30" s="46">
        <v>0</v>
      </c>
      <c r="N30" s="46">
        <f t="shared" si="8"/>
        <v>79950</v>
      </c>
      <c r="O30" s="47">
        <f t="shared" si="2"/>
        <v>97.977941176470594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869128</v>
      </c>
      <c r="L31" s="46">
        <v>0</v>
      </c>
      <c r="M31" s="46">
        <v>0</v>
      </c>
      <c r="N31" s="46">
        <f t="shared" si="8"/>
        <v>869128</v>
      </c>
      <c r="O31" s="47">
        <f t="shared" si="2"/>
        <v>1065.1078431372548</v>
      </c>
      <c r="P31" s="9"/>
    </row>
    <row r="32" spans="1:16">
      <c r="A32" s="12"/>
      <c r="B32" s="25">
        <v>362</v>
      </c>
      <c r="C32" s="20" t="s">
        <v>39</v>
      </c>
      <c r="D32" s="46">
        <v>24913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24913</v>
      </c>
      <c r="O32" s="47">
        <f t="shared" si="2"/>
        <v>30.530637254901961</v>
      </c>
      <c r="P32" s="9"/>
    </row>
    <row r="33" spans="1:119">
      <c r="A33" s="12"/>
      <c r="B33" s="25">
        <v>366</v>
      </c>
      <c r="C33" s="20" t="s">
        <v>40</v>
      </c>
      <c r="D33" s="46">
        <v>34263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6000</v>
      </c>
      <c r="M33" s="46">
        <v>0</v>
      </c>
      <c r="N33" s="46">
        <f t="shared" si="8"/>
        <v>40263</v>
      </c>
      <c r="O33" s="47">
        <f t="shared" si="2"/>
        <v>49.341911764705884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862906</v>
      </c>
      <c r="L34" s="46">
        <v>0</v>
      </c>
      <c r="M34" s="46">
        <v>0</v>
      </c>
      <c r="N34" s="46">
        <f t="shared" si="8"/>
        <v>862906</v>
      </c>
      <c r="O34" s="47">
        <f t="shared" si="2"/>
        <v>1057.4828431372548</v>
      </c>
      <c r="P34" s="9"/>
    </row>
    <row r="35" spans="1:119">
      <c r="A35" s="12"/>
      <c r="B35" s="25">
        <v>369.9</v>
      </c>
      <c r="C35" s="20" t="s">
        <v>42</v>
      </c>
      <c r="D35" s="46">
        <v>81190</v>
      </c>
      <c r="E35" s="46">
        <v>0</v>
      </c>
      <c r="F35" s="46">
        <v>0</v>
      </c>
      <c r="G35" s="46">
        <v>0</v>
      </c>
      <c r="H35" s="46">
        <v>0</v>
      </c>
      <c r="I35" s="46">
        <v>19834</v>
      </c>
      <c r="J35" s="46">
        <v>0</v>
      </c>
      <c r="K35" s="46">
        <v>0</v>
      </c>
      <c r="L35" s="46">
        <v>160</v>
      </c>
      <c r="M35" s="46">
        <v>0</v>
      </c>
      <c r="N35" s="46">
        <f t="shared" si="8"/>
        <v>101184</v>
      </c>
      <c r="O35" s="47">
        <f t="shared" si="2"/>
        <v>124</v>
      </c>
      <c r="P35" s="9"/>
    </row>
    <row r="36" spans="1:119" ht="15.75">
      <c r="A36" s="29" t="s">
        <v>29</v>
      </c>
      <c r="B36" s="30"/>
      <c r="C36" s="31"/>
      <c r="D36" s="32">
        <f t="shared" ref="D36:M36" si="10">SUM(D37:D38)</f>
        <v>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286718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286718</v>
      </c>
      <c r="O36" s="45">
        <f t="shared" si="2"/>
        <v>351.37009803921569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-40507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-40507</v>
      </c>
      <c r="O37" s="47">
        <f t="shared" si="2"/>
        <v>-49.640931372549019</v>
      </c>
      <c r="P37" s="9"/>
    </row>
    <row r="38" spans="1:119" ht="15.75" thickBot="1">
      <c r="A38" s="12"/>
      <c r="B38" s="25">
        <v>389.8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327225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327225</v>
      </c>
      <c r="O38" s="47">
        <f t="shared" si="2"/>
        <v>401.0110294117647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SUM(D5,D9,D12,D20,D27,D29,D36)</f>
        <v>8735073</v>
      </c>
      <c r="E39" s="15">
        <f t="shared" si="11"/>
        <v>3030768</v>
      </c>
      <c r="F39" s="15">
        <f t="shared" si="11"/>
        <v>813167</v>
      </c>
      <c r="G39" s="15">
        <f t="shared" si="11"/>
        <v>0</v>
      </c>
      <c r="H39" s="15">
        <f t="shared" si="11"/>
        <v>0</v>
      </c>
      <c r="I39" s="15">
        <f t="shared" si="11"/>
        <v>10109284</v>
      </c>
      <c r="J39" s="15">
        <f t="shared" si="11"/>
        <v>0</v>
      </c>
      <c r="K39" s="15">
        <f t="shared" si="11"/>
        <v>1732034</v>
      </c>
      <c r="L39" s="15">
        <f t="shared" si="11"/>
        <v>6187</v>
      </c>
      <c r="M39" s="15">
        <f t="shared" si="11"/>
        <v>0</v>
      </c>
      <c r="N39" s="15">
        <f t="shared" si="8"/>
        <v>24426513</v>
      </c>
      <c r="O39" s="38">
        <f t="shared" si="2"/>
        <v>29934.452205882353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84</v>
      </c>
      <c r="M41" s="48"/>
      <c r="N41" s="48"/>
      <c r="O41" s="43">
        <v>816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5303862</v>
      </c>
      <c r="E5" s="27">
        <f t="shared" si="0"/>
        <v>2810870</v>
      </c>
      <c r="F5" s="27">
        <f t="shared" si="0"/>
        <v>807764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8922496</v>
      </c>
      <c r="O5" s="33">
        <f t="shared" ref="O5:O39" si="2">(N5/O$41)</f>
        <v>10934.431372549019</v>
      </c>
      <c r="P5" s="6"/>
    </row>
    <row r="6" spans="1:133">
      <c r="A6" s="12"/>
      <c r="B6" s="25">
        <v>311</v>
      </c>
      <c r="C6" s="20" t="s">
        <v>3</v>
      </c>
      <c r="D6" s="46">
        <v>5107889</v>
      </c>
      <c r="E6" s="46">
        <v>2810870</v>
      </c>
      <c r="F6" s="46">
        <v>807764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8726523</v>
      </c>
      <c r="O6" s="47">
        <f t="shared" si="2"/>
        <v>10694.268382352941</v>
      </c>
      <c r="P6" s="9"/>
    </row>
    <row r="7" spans="1:133">
      <c r="A7" s="12"/>
      <c r="B7" s="25">
        <v>312.41000000000003</v>
      </c>
      <c r="C7" s="20" t="s">
        <v>12</v>
      </c>
      <c r="D7" s="46">
        <v>104950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104950</v>
      </c>
      <c r="O7" s="47">
        <f t="shared" si="2"/>
        <v>128.61519607843138</v>
      </c>
      <c r="P7" s="9"/>
    </row>
    <row r="8" spans="1:133">
      <c r="A8" s="12"/>
      <c r="B8" s="25">
        <v>315</v>
      </c>
      <c r="C8" s="20" t="s">
        <v>76</v>
      </c>
      <c r="D8" s="46">
        <v>91023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91023</v>
      </c>
      <c r="O8" s="47">
        <f t="shared" si="2"/>
        <v>111.54779411764706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1212830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1212830</v>
      </c>
      <c r="O9" s="45">
        <f t="shared" si="2"/>
        <v>1486.311274509804</v>
      </c>
      <c r="P9" s="10"/>
    </row>
    <row r="10" spans="1:133">
      <c r="A10" s="12"/>
      <c r="B10" s="25">
        <v>322</v>
      </c>
      <c r="C10" s="20" t="s">
        <v>0</v>
      </c>
      <c r="D10" s="46">
        <v>1120386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1120386</v>
      </c>
      <c r="O10" s="47">
        <f t="shared" si="2"/>
        <v>1373.0220588235295</v>
      </c>
      <c r="P10" s="9"/>
    </row>
    <row r="11" spans="1:133">
      <c r="A11" s="12"/>
      <c r="B11" s="25">
        <v>323.10000000000002</v>
      </c>
      <c r="C11" s="20" t="s">
        <v>15</v>
      </c>
      <c r="D11" s="46">
        <v>89492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89492</v>
      </c>
      <c r="O11" s="47">
        <f t="shared" si="2"/>
        <v>109.67156862745098</v>
      </c>
      <c r="P11" s="9"/>
    </row>
    <row r="12" spans="1:133">
      <c r="A12" s="12"/>
      <c r="B12" s="25">
        <v>329</v>
      </c>
      <c r="C12" s="20" t="s">
        <v>55</v>
      </c>
      <c r="D12" s="46">
        <v>2952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2952</v>
      </c>
      <c r="O12" s="47">
        <f t="shared" si="2"/>
        <v>3.6176470588235294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SUM(D14:D19)</f>
        <v>125289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125289</v>
      </c>
      <c r="O13" s="45">
        <f t="shared" si="2"/>
        <v>153.54044117647058</v>
      </c>
      <c r="P13" s="10"/>
    </row>
    <row r="14" spans="1:133">
      <c r="A14" s="12"/>
      <c r="B14" s="25">
        <v>333</v>
      </c>
      <c r="C14" s="20" t="s">
        <v>4</v>
      </c>
      <c r="D14" s="46">
        <v>21583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21583</v>
      </c>
      <c r="O14" s="47">
        <f t="shared" si="2"/>
        <v>26.449754901960784</v>
      </c>
      <c r="P14" s="9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1.2254901960784315</v>
      </c>
      <c r="P15" s="9"/>
    </row>
    <row r="16" spans="1:133">
      <c r="A16" s="12"/>
      <c r="B16" s="25">
        <v>335.12</v>
      </c>
      <c r="C16" s="20" t="s">
        <v>77</v>
      </c>
      <c r="D16" s="46">
        <v>19821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19821</v>
      </c>
      <c r="O16" s="47">
        <f t="shared" si="2"/>
        <v>24.290441176470587</v>
      </c>
      <c r="P16" s="9"/>
    </row>
    <row r="17" spans="1:16">
      <c r="A17" s="12"/>
      <c r="B17" s="25">
        <v>335.18</v>
      </c>
      <c r="C17" s="20" t="s">
        <v>78</v>
      </c>
      <c r="D17" s="46">
        <v>72957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72957</v>
      </c>
      <c r="O17" s="47">
        <f t="shared" si="2"/>
        <v>89.408088235294116</v>
      </c>
      <c r="P17" s="9"/>
    </row>
    <row r="18" spans="1:16">
      <c r="A18" s="12"/>
      <c r="B18" s="25">
        <v>335.21</v>
      </c>
      <c r="C18" s="20" t="s">
        <v>56</v>
      </c>
      <c r="D18" s="46">
        <v>2932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2932</v>
      </c>
      <c r="O18" s="47">
        <f t="shared" si="2"/>
        <v>3.5931372549019609</v>
      </c>
      <c r="P18" s="9"/>
    </row>
    <row r="19" spans="1:16">
      <c r="A19" s="12"/>
      <c r="B19" s="25">
        <v>335.9</v>
      </c>
      <c r="C19" s="20" t="s">
        <v>22</v>
      </c>
      <c r="D19" s="46">
        <v>6996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6996</v>
      </c>
      <c r="O19" s="47">
        <f t="shared" si="2"/>
        <v>8.5735294117647065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SUM(D21:D26)</f>
        <v>667299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9515158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10182457</v>
      </c>
      <c r="O20" s="45">
        <f t="shared" si="2"/>
        <v>12478.501225490196</v>
      </c>
      <c r="P20" s="10"/>
    </row>
    <row r="21" spans="1:16">
      <c r="A21" s="12"/>
      <c r="B21" s="25">
        <v>341.3</v>
      </c>
      <c r="C21" s="20" t="s">
        <v>79</v>
      </c>
      <c r="D21" s="46">
        <v>537867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537867</v>
      </c>
      <c r="O21" s="47">
        <f t="shared" si="2"/>
        <v>659.15073529411768</v>
      </c>
      <c r="P21" s="9"/>
    </row>
    <row r="22" spans="1:16">
      <c r="A22" s="12"/>
      <c r="B22" s="25">
        <v>342.1</v>
      </c>
      <c r="C22" s="20" t="s">
        <v>80</v>
      </c>
      <c r="D22" s="46">
        <v>11932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11932</v>
      </c>
      <c r="O22" s="47">
        <f t="shared" si="2"/>
        <v>14.622549019607844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6319247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6319247</v>
      </c>
      <c r="O23" s="47">
        <f t="shared" si="2"/>
        <v>7744.1752450980393</v>
      </c>
      <c r="P23" s="9"/>
    </row>
    <row r="24" spans="1:16">
      <c r="A24" s="12"/>
      <c r="B24" s="25">
        <v>343.4</v>
      </c>
      <c r="C24" s="20" t="s">
        <v>31</v>
      </c>
      <c r="D24" s="46">
        <v>89500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89500</v>
      </c>
      <c r="O24" s="47">
        <f t="shared" si="2"/>
        <v>109.68137254901961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2802310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2802310</v>
      </c>
      <c r="O25" s="47">
        <f t="shared" si="2"/>
        <v>3434.2034313725489</v>
      </c>
      <c r="P25" s="9"/>
    </row>
    <row r="26" spans="1:16">
      <c r="A26" s="12"/>
      <c r="B26" s="25">
        <v>349</v>
      </c>
      <c r="C26" s="20" t="s">
        <v>1</v>
      </c>
      <c r="D26" s="46">
        <v>28000</v>
      </c>
      <c r="E26" s="46">
        <v>0</v>
      </c>
      <c r="F26" s="46">
        <v>0</v>
      </c>
      <c r="G26" s="46">
        <v>0</v>
      </c>
      <c r="H26" s="46">
        <v>0</v>
      </c>
      <c r="I26" s="46">
        <v>393601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421601</v>
      </c>
      <c r="O26" s="47">
        <f t="shared" si="2"/>
        <v>516.66789215686276</v>
      </c>
      <c r="P26" s="9"/>
    </row>
    <row r="27" spans="1:16" ht="15.75">
      <c r="A27" s="29" t="s">
        <v>28</v>
      </c>
      <c r="B27" s="30"/>
      <c r="C27" s="31"/>
      <c r="D27" s="32">
        <f t="shared" ref="D27:M27" si="7">SUM(D28:D28)</f>
        <v>4256</v>
      </c>
      <c r="E27" s="32">
        <f t="shared" si="7"/>
        <v>207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9" si="8">SUM(D27:M27)</f>
        <v>4463</v>
      </c>
      <c r="O27" s="45">
        <f t="shared" si="2"/>
        <v>5.4693627450980395</v>
      </c>
      <c r="P27" s="10"/>
    </row>
    <row r="28" spans="1:16">
      <c r="A28" s="13"/>
      <c r="B28" s="39">
        <v>359</v>
      </c>
      <c r="C28" s="21" t="s">
        <v>36</v>
      </c>
      <c r="D28" s="46">
        <v>4256</v>
      </c>
      <c r="E28" s="46">
        <v>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4463</v>
      </c>
      <c r="O28" s="47">
        <f t="shared" si="2"/>
        <v>5.4693627450980395</v>
      </c>
      <c r="P28" s="9"/>
    </row>
    <row r="29" spans="1:16" ht="15.75">
      <c r="A29" s="29" t="s">
        <v>5</v>
      </c>
      <c r="B29" s="30"/>
      <c r="C29" s="31"/>
      <c r="D29" s="32">
        <f t="shared" ref="D29:M29" si="9">SUM(D30:D35)</f>
        <v>146064</v>
      </c>
      <c r="E29" s="32">
        <f t="shared" si="9"/>
        <v>3792</v>
      </c>
      <c r="F29" s="32">
        <f t="shared" si="9"/>
        <v>23</v>
      </c>
      <c r="G29" s="32">
        <f t="shared" si="9"/>
        <v>0</v>
      </c>
      <c r="H29" s="32">
        <f t="shared" si="9"/>
        <v>0</v>
      </c>
      <c r="I29" s="32">
        <f t="shared" si="9"/>
        <v>85984</v>
      </c>
      <c r="J29" s="32">
        <f t="shared" si="9"/>
        <v>0</v>
      </c>
      <c r="K29" s="32">
        <f t="shared" si="9"/>
        <v>2309139</v>
      </c>
      <c r="L29" s="32">
        <f t="shared" si="9"/>
        <v>6040</v>
      </c>
      <c r="M29" s="32">
        <f t="shared" si="9"/>
        <v>0</v>
      </c>
      <c r="N29" s="32">
        <f t="shared" si="8"/>
        <v>2551042</v>
      </c>
      <c r="O29" s="45">
        <f t="shared" si="2"/>
        <v>3126.2769607843138</v>
      </c>
      <c r="P29" s="10"/>
    </row>
    <row r="30" spans="1:16">
      <c r="A30" s="12"/>
      <c r="B30" s="25">
        <v>361.1</v>
      </c>
      <c r="C30" s="20" t="s">
        <v>37</v>
      </c>
      <c r="D30" s="46">
        <v>6100</v>
      </c>
      <c r="E30" s="46">
        <v>3792</v>
      </c>
      <c r="F30" s="46">
        <v>23</v>
      </c>
      <c r="G30" s="46">
        <v>0</v>
      </c>
      <c r="H30" s="46">
        <v>0</v>
      </c>
      <c r="I30" s="46">
        <v>77682</v>
      </c>
      <c r="J30" s="46">
        <v>0</v>
      </c>
      <c r="K30" s="46">
        <v>0</v>
      </c>
      <c r="L30" s="46">
        <v>40</v>
      </c>
      <c r="M30" s="46">
        <v>0</v>
      </c>
      <c r="N30" s="46">
        <f t="shared" si="8"/>
        <v>87637</v>
      </c>
      <c r="O30" s="47">
        <f t="shared" si="2"/>
        <v>107.39828431372548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1490307</v>
      </c>
      <c r="L31" s="46">
        <v>0</v>
      </c>
      <c r="M31" s="46">
        <v>0</v>
      </c>
      <c r="N31" s="46">
        <f t="shared" si="8"/>
        <v>1490307</v>
      </c>
      <c r="O31" s="47">
        <f t="shared" si="2"/>
        <v>1826.3566176470588</v>
      </c>
      <c r="P31" s="9"/>
    </row>
    <row r="32" spans="1:16">
      <c r="A32" s="12"/>
      <c r="B32" s="25">
        <v>362</v>
      </c>
      <c r="C32" s="20" t="s">
        <v>39</v>
      </c>
      <c r="D32" s="46">
        <v>40465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40465</v>
      </c>
      <c r="O32" s="47">
        <f t="shared" si="2"/>
        <v>49.589460784313722</v>
      </c>
      <c r="P32" s="9"/>
    </row>
    <row r="33" spans="1:119">
      <c r="A33" s="12"/>
      <c r="B33" s="25">
        <v>366</v>
      </c>
      <c r="C33" s="20" t="s">
        <v>40</v>
      </c>
      <c r="D33" s="46">
        <v>19278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6000</v>
      </c>
      <c r="M33" s="46">
        <v>0</v>
      </c>
      <c r="N33" s="46">
        <f t="shared" si="8"/>
        <v>25278</v>
      </c>
      <c r="O33" s="47">
        <f t="shared" si="2"/>
        <v>30.977941176470587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818832</v>
      </c>
      <c r="L34" s="46">
        <v>0</v>
      </c>
      <c r="M34" s="46">
        <v>0</v>
      </c>
      <c r="N34" s="46">
        <f t="shared" si="8"/>
        <v>818832</v>
      </c>
      <c r="O34" s="47">
        <f t="shared" si="2"/>
        <v>1003.4705882352941</v>
      </c>
      <c r="P34" s="9"/>
    </row>
    <row r="35" spans="1:119">
      <c r="A35" s="12"/>
      <c r="B35" s="25">
        <v>369.9</v>
      </c>
      <c r="C35" s="20" t="s">
        <v>42</v>
      </c>
      <c r="D35" s="46">
        <v>80221</v>
      </c>
      <c r="E35" s="46">
        <v>0</v>
      </c>
      <c r="F35" s="46">
        <v>0</v>
      </c>
      <c r="G35" s="46">
        <v>0</v>
      </c>
      <c r="H35" s="46">
        <v>0</v>
      </c>
      <c r="I35" s="46">
        <v>8302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88523</v>
      </c>
      <c r="O35" s="47">
        <f t="shared" si="2"/>
        <v>108.48406862745098</v>
      </c>
      <c r="P35" s="9"/>
    </row>
    <row r="36" spans="1:119" ht="15.75">
      <c r="A36" s="29" t="s">
        <v>29</v>
      </c>
      <c r="B36" s="30"/>
      <c r="C36" s="31"/>
      <c r="D36" s="32">
        <f t="shared" ref="D36:M36" si="10">SUM(D37:D38)</f>
        <v>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-230037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-230037</v>
      </c>
      <c r="O36" s="45">
        <f t="shared" si="2"/>
        <v>-281.90808823529414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-332682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-332682</v>
      </c>
      <c r="O37" s="47">
        <f t="shared" si="2"/>
        <v>-407.6985294117647</v>
      </c>
      <c r="P37" s="9"/>
    </row>
    <row r="38" spans="1:119" ht="15.75" thickBot="1">
      <c r="A38" s="12"/>
      <c r="B38" s="25">
        <v>389.8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102645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102645</v>
      </c>
      <c r="O38" s="47">
        <f t="shared" si="2"/>
        <v>125.79044117647059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SUM(D5,D9,D13,D20,D27,D29,D36)</f>
        <v>7459600</v>
      </c>
      <c r="E39" s="15">
        <f t="shared" si="11"/>
        <v>2814869</v>
      </c>
      <c r="F39" s="15">
        <f t="shared" si="11"/>
        <v>807787</v>
      </c>
      <c r="G39" s="15">
        <f t="shared" si="11"/>
        <v>0</v>
      </c>
      <c r="H39" s="15">
        <f t="shared" si="11"/>
        <v>0</v>
      </c>
      <c r="I39" s="15">
        <f t="shared" si="11"/>
        <v>9371105</v>
      </c>
      <c r="J39" s="15">
        <f t="shared" si="11"/>
        <v>0</v>
      </c>
      <c r="K39" s="15">
        <f t="shared" si="11"/>
        <v>2309139</v>
      </c>
      <c r="L39" s="15">
        <f t="shared" si="11"/>
        <v>6040</v>
      </c>
      <c r="M39" s="15">
        <f t="shared" si="11"/>
        <v>0</v>
      </c>
      <c r="N39" s="15">
        <f t="shared" si="8"/>
        <v>22768540</v>
      </c>
      <c r="O39" s="38">
        <f t="shared" si="2"/>
        <v>27902.622549019608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82</v>
      </c>
      <c r="M41" s="48"/>
      <c r="N41" s="48"/>
      <c r="O41" s="43">
        <v>816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5164023</v>
      </c>
      <c r="E5" s="27">
        <f t="shared" si="0"/>
        <v>4339449</v>
      </c>
      <c r="F5" s="27">
        <f t="shared" si="0"/>
        <v>236991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9740463</v>
      </c>
      <c r="O5" s="33">
        <f t="shared" ref="O5:O41" si="2">(N5/O$43)</f>
        <v>11922.231334149326</v>
      </c>
      <c r="P5" s="6"/>
    </row>
    <row r="6" spans="1:133">
      <c r="A6" s="12"/>
      <c r="B6" s="25">
        <v>311</v>
      </c>
      <c r="C6" s="20" t="s">
        <v>3</v>
      </c>
      <c r="D6" s="46">
        <v>4966301</v>
      </c>
      <c r="E6" s="46">
        <v>4339449</v>
      </c>
      <c r="F6" s="46">
        <v>236991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9542741</v>
      </c>
      <c r="O6" s="47">
        <f t="shared" si="2"/>
        <v>11680.221542227662</v>
      </c>
      <c r="P6" s="9"/>
    </row>
    <row r="7" spans="1:133">
      <c r="A7" s="12"/>
      <c r="B7" s="25">
        <v>312.41000000000003</v>
      </c>
      <c r="C7" s="20" t="s">
        <v>12</v>
      </c>
      <c r="D7" s="46">
        <v>101083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101083</v>
      </c>
      <c r="O7" s="47">
        <f t="shared" si="2"/>
        <v>123.72460220318237</v>
      </c>
      <c r="P7" s="9"/>
    </row>
    <row r="8" spans="1:133">
      <c r="A8" s="12"/>
      <c r="B8" s="25">
        <v>312.60000000000002</v>
      </c>
      <c r="C8" s="20" t="s">
        <v>63</v>
      </c>
      <c r="D8" s="46">
        <v>20985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20985</v>
      </c>
      <c r="O8" s="47">
        <f t="shared" si="2"/>
        <v>25.685434516523866</v>
      </c>
      <c r="P8" s="9"/>
    </row>
    <row r="9" spans="1:133">
      <c r="A9" s="12"/>
      <c r="B9" s="25">
        <v>315</v>
      </c>
      <c r="C9" s="20" t="s">
        <v>13</v>
      </c>
      <c r="D9" s="46">
        <v>75654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75654</v>
      </c>
      <c r="O9" s="47">
        <f t="shared" si="2"/>
        <v>92.599755201958388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SUM(D11:D13)</f>
        <v>952364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952364</v>
      </c>
      <c r="O10" s="45">
        <f t="shared" si="2"/>
        <v>1165.6842105263158</v>
      </c>
      <c r="P10" s="10"/>
    </row>
    <row r="11" spans="1:133">
      <c r="A11" s="12"/>
      <c r="B11" s="25">
        <v>322</v>
      </c>
      <c r="C11" s="20" t="s">
        <v>0</v>
      </c>
      <c r="D11" s="46">
        <v>744470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744470</v>
      </c>
      <c r="O11" s="47">
        <f t="shared" si="2"/>
        <v>911.22399020807836</v>
      </c>
      <c r="P11" s="9"/>
    </row>
    <row r="12" spans="1:133">
      <c r="A12" s="12"/>
      <c r="B12" s="25">
        <v>323.10000000000002</v>
      </c>
      <c r="C12" s="20" t="s">
        <v>15</v>
      </c>
      <c r="D12" s="46">
        <v>201155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201155</v>
      </c>
      <c r="O12" s="47">
        <f t="shared" si="2"/>
        <v>246.21175030599755</v>
      </c>
      <c r="P12" s="9"/>
    </row>
    <row r="13" spans="1:133">
      <c r="A13" s="12"/>
      <c r="B13" s="25">
        <v>329</v>
      </c>
      <c r="C13" s="20" t="s">
        <v>55</v>
      </c>
      <c r="D13" s="46">
        <v>6739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6739</v>
      </c>
      <c r="O13" s="47">
        <f t="shared" si="2"/>
        <v>8.2484700122399026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113985</v>
      </c>
      <c r="E14" s="32">
        <f t="shared" si="4"/>
        <v>2518754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2632739</v>
      </c>
      <c r="O14" s="45">
        <f t="shared" si="2"/>
        <v>3222.4467564259485</v>
      </c>
      <c r="P14" s="10"/>
    </row>
    <row r="15" spans="1:133">
      <c r="A15" s="12"/>
      <c r="B15" s="25">
        <v>331.39</v>
      </c>
      <c r="C15" s="20" t="s">
        <v>18</v>
      </c>
      <c r="D15" s="46">
        <v>0</v>
      </c>
      <c r="E15" s="46">
        <v>2158932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2158932</v>
      </c>
      <c r="O15" s="47">
        <f t="shared" si="2"/>
        <v>2642.5116279069766</v>
      </c>
      <c r="P15" s="9"/>
    </row>
    <row r="16" spans="1:133">
      <c r="A16" s="12"/>
      <c r="B16" s="25">
        <v>333</v>
      </c>
      <c r="C16" s="20" t="s">
        <v>4</v>
      </c>
      <c r="D16" s="46">
        <v>16835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16835</v>
      </c>
      <c r="O16" s="47">
        <f t="shared" si="2"/>
        <v>20.605875152998777</v>
      </c>
      <c r="P16" s="9"/>
    </row>
    <row r="17" spans="1:16">
      <c r="A17" s="12"/>
      <c r="B17" s="25">
        <v>334.2</v>
      </c>
      <c r="C17" s="20" t="s">
        <v>17</v>
      </c>
      <c r="D17" s="46">
        <v>1000</v>
      </c>
      <c r="E17" s="46">
        <v>359822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360822</v>
      </c>
      <c r="O17" s="47">
        <f t="shared" si="2"/>
        <v>441.64259485924111</v>
      </c>
      <c r="P17" s="9"/>
    </row>
    <row r="18" spans="1:16">
      <c r="A18" s="12"/>
      <c r="B18" s="25">
        <v>335.12</v>
      </c>
      <c r="C18" s="20" t="s">
        <v>20</v>
      </c>
      <c r="D18" s="46">
        <v>18994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18994</v>
      </c>
      <c r="O18" s="47">
        <f t="shared" si="2"/>
        <v>23.248470012239903</v>
      </c>
      <c r="P18" s="9"/>
    </row>
    <row r="19" spans="1:16">
      <c r="A19" s="12"/>
      <c r="B19" s="25">
        <v>335.18</v>
      </c>
      <c r="C19" s="20" t="s">
        <v>21</v>
      </c>
      <c r="D19" s="46">
        <v>69819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69819</v>
      </c>
      <c r="O19" s="47">
        <f t="shared" si="2"/>
        <v>85.457772337821297</v>
      </c>
      <c r="P19" s="9"/>
    </row>
    <row r="20" spans="1:16">
      <c r="A20" s="12"/>
      <c r="B20" s="25">
        <v>335.21</v>
      </c>
      <c r="C20" s="20" t="s">
        <v>56</v>
      </c>
      <c r="D20" s="46">
        <v>3120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3120</v>
      </c>
      <c r="O20" s="47">
        <f t="shared" si="2"/>
        <v>3.8188494492044063</v>
      </c>
      <c r="P20" s="9"/>
    </row>
    <row r="21" spans="1:16">
      <c r="A21" s="12"/>
      <c r="B21" s="25">
        <v>335.9</v>
      </c>
      <c r="C21" s="20" t="s">
        <v>22</v>
      </c>
      <c r="D21" s="46">
        <v>4217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4217</v>
      </c>
      <c r="O21" s="47">
        <f t="shared" si="2"/>
        <v>5.1615667074663403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SUM(D23:D26)</f>
        <v>131650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10144751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10276401</v>
      </c>
      <c r="O22" s="45">
        <f t="shared" si="2"/>
        <v>12578.214198286414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6911459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6911459</v>
      </c>
      <c r="O23" s="47">
        <f t="shared" si="2"/>
        <v>8459.5581395348836</v>
      </c>
      <c r="P23" s="9"/>
    </row>
    <row r="24" spans="1:16">
      <c r="A24" s="12"/>
      <c r="B24" s="25">
        <v>343.4</v>
      </c>
      <c r="C24" s="20" t="s">
        <v>31</v>
      </c>
      <c r="D24" s="46">
        <v>100150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100150</v>
      </c>
      <c r="O24" s="47">
        <f t="shared" si="2"/>
        <v>122.58261933904529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2744300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2744300</v>
      </c>
      <c r="O25" s="47">
        <f t="shared" si="2"/>
        <v>3358.9963280293759</v>
      </c>
      <c r="P25" s="9"/>
    </row>
    <row r="26" spans="1:16">
      <c r="A26" s="12"/>
      <c r="B26" s="25">
        <v>349</v>
      </c>
      <c r="C26" s="20" t="s">
        <v>1</v>
      </c>
      <c r="D26" s="46">
        <v>31500</v>
      </c>
      <c r="E26" s="46">
        <v>0</v>
      </c>
      <c r="F26" s="46">
        <v>0</v>
      </c>
      <c r="G26" s="46">
        <v>0</v>
      </c>
      <c r="H26" s="46">
        <v>0</v>
      </c>
      <c r="I26" s="46">
        <v>488992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520492</v>
      </c>
      <c r="O26" s="47">
        <f t="shared" si="2"/>
        <v>637.0771113831089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SUM(D28:D28)</f>
        <v>4945</v>
      </c>
      <c r="E27" s="32">
        <f t="shared" si="6"/>
        <v>80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5025</v>
      </c>
      <c r="O27" s="45">
        <f t="shared" si="2"/>
        <v>6.1505507955936354</v>
      </c>
      <c r="P27" s="10"/>
    </row>
    <row r="28" spans="1:16">
      <c r="A28" s="13"/>
      <c r="B28" s="39">
        <v>359</v>
      </c>
      <c r="C28" s="21" t="s">
        <v>36</v>
      </c>
      <c r="D28" s="46">
        <v>4945</v>
      </c>
      <c r="E28" s="46">
        <v>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5025</v>
      </c>
      <c r="O28" s="47">
        <f t="shared" si="2"/>
        <v>6.1505507955936354</v>
      </c>
      <c r="P28" s="9"/>
    </row>
    <row r="29" spans="1:16" ht="15.75">
      <c r="A29" s="29" t="s">
        <v>5</v>
      </c>
      <c r="B29" s="30"/>
      <c r="C29" s="31"/>
      <c r="D29" s="32">
        <f t="shared" ref="D29:M29" si="7">SUM(D30:D35)</f>
        <v>659158</v>
      </c>
      <c r="E29" s="32">
        <f t="shared" si="7"/>
        <v>11422</v>
      </c>
      <c r="F29" s="32">
        <f t="shared" si="7"/>
        <v>166</v>
      </c>
      <c r="G29" s="32">
        <f t="shared" si="7"/>
        <v>0</v>
      </c>
      <c r="H29" s="32">
        <f t="shared" si="7"/>
        <v>0</v>
      </c>
      <c r="I29" s="32">
        <f t="shared" si="7"/>
        <v>95514</v>
      </c>
      <c r="J29" s="32">
        <f t="shared" si="7"/>
        <v>0</v>
      </c>
      <c r="K29" s="32">
        <f t="shared" si="7"/>
        <v>2548320</v>
      </c>
      <c r="L29" s="32">
        <f t="shared" si="7"/>
        <v>0</v>
      </c>
      <c r="M29" s="32">
        <f t="shared" si="7"/>
        <v>0</v>
      </c>
      <c r="N29" s="32">
        <f t="shared" si="1"/>
        <v>3314580</v>
      </c>
      <c r="O29" s="45">
        <f t="shared" si="2"/>
        <v>4057.0134638922887</v>
      </c>
      <c r="P29" s="10"/>
    </row>
    <row r="30" spans="1:16">
      <c r="A30" s="12"/>
      <c r="B30" s="25">
        <v>361.1</v>
      </c>
      <c r="C30" s="20" t="s">
        <v>37</v>
      </c>
      <c r="D30" s="46">
        <v>13616</v>
      </c>
      <c r="E30" s="46">
        <v>11422</v>
      </c>
      <c r="F30" s="46">
        <v>166</v>
      </c>
      <c r="G30" s="46">
        <v>0</v>
      </c>
      <c r="H30" s="46">
        <v>0</v>
      </c>
      <c r="I30" s="46">
        <v>94003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119207</v>
      </c>
      <c r="O30" s="47">
        <f t="shared" si="2"/>
        <v>145.90820073439411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1727490</v>
      </c>
      <c r="L31" s="46">
        <v>0</v>
      </c>
      <c r="M31" s="46">
        <v>0</v>
      </c>
      <c r="N31" s="46">
        <f t="shared" si="1"/>
        <v>1727490</v>
      </c>
      <c r="O31" s="47">
        <f t="shared" si="2"/>
        <v>2114.4308445532438</v>
      </c>
      <c r="P31" s="9"/>
    </row>
    <row r="32" spans="1:16">
      <c r="A32" s="12"/>
      <c r="B32" s="25">
        <v>362</v>
      </c>
      <c r="C32" s="20" t="s">
        <v>39</v>
      </c>
      <c r="D32" s="46">
        <v>40465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40465</v>
      </c>
      <c r="O32" s="47">
        <f t="shared" si="2"/>
        <v>49.528763769889842</v>
      </c>
      <c r="P32" s="9"/>
    </row>
    <row r="33" spans="1:119">
      <c r="A33" s="12"/>
      <c r="B33" s="25">
        <v>366</v>
      </c>
      <c r="C33" s="20" t="s">
        <v>40</v>
      </c>
      <c r="D33" s="46">
        <v>27528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27528</v>
      </c>
      <c r="O33" s="47">
        <f t="shared" si="2"/>
        <v>33.694002447980417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820830</v>
      </c>
      <c r="L34" s="46">
        <v>0</v>
      </c>
      <c r="M34" s="46">
        <v>0</v>
      </c>
      <c r="N34" s="46">
        <f t="shared" si="1"/>
        <v>820830</v>
      </c>
      <c r="O34" s="47">
        <f t="shared" si="2"/>
        <v>1004.68788249694</v>
      </c>
      <c r="P34" s="9"/>
    </row>
    <row r="35" spans="1:119">
      <c r="A35" s="12"/>
      <c r="B35" s="25">
        <v>369.9</v>
      </c>
      <c r="C35" s="20" t="s">
        <v>42</v>
      </c>
      <c r="D35" s="46">
        <v>577549</v>
      </c>
      <c r="E35" s="46">
        <v>0</v>
      </c>
      <c r="F35" s="46">
        <v>0</v>
      </c>
      <c r="G35" s="46">
        <v>0</v>
      </c>
      <c r="H35" s="46">
        <v>0</v>
      </c>
      <c r="I35" s="46">
        <v>1511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579060</v>
      </c>
      <c r="O35" s="47">
        <f t="shared" si="2"/>
        <v>708.76376988984089</v>
      </c>
      <c r="P35" s="9"/>
    </row>
    <row r="36" spans="1:119" ht="15.75">
      <c r="A36" s="29" t="s">
        <v>29</v>
      </c>
      <c r="B36" s="30"/>
      <c r="C36" s="31"/>
      <c r="D36" s="32">
        <f t="shared" ref="D36:M36" si="8">SUM(D37:D40)</f>
        <v>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69092</v>
      </c>
      <c r="J36" s="32">
        <f t="shared" si="8"/>
        <v>0</v>
      </c>
      <c r="K36" s="32">
        <f t="shared" si="8"/>
        <v>0</v>
      </c>
      <c r="L36" s="32">
        <f t="shared" si="8"/>
        <v>5068</v>
      </c>
      <c r="M36" s="32">
        <f t="shared" si="8"/>
        <v>0</v>
      </c>
      <c r="N36" s="32">
        <f t="shared" si="1"/>
        <v>74160</v>
      </c>
      <c r="O36" s="45">
        <f t="shared" si="2"/>
        <v>90.771113831089352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-208261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-208261</v>
      </c>
      <c r="O37" s="47">
        <f t="shared" si="2"/>
        <v>-254.90942472460219</v>
      </c>
      <c r="P37" s="9"/>
    </row>
    <row r="38" spans="1:119">
      <c r="A38" s="12"/>
      <c r="B38" s="25">
        <v>389.1</v>
      </c>
      <c r="C38" s="20" t="s">
        <v>65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68</v>
      </c>
      <c r="M38" s="46">
        <v>0</v>
      </c>
      <c r="N38" s="46">
        <f t="shared" si="1"/>
        <v>68</v>
      </c>
      <c r="O38" s="47">
        <f t="shared" si="2"/>
        <v>8.3231334149326805E-2</v>
      </c>
      <c r="P38" s="9"/>
    </row>
    <row r="39" spans="1:119">
      <c r="A39" s="12"/>
      <c r="B39" s="25">
        <v>389.4</v>
      </c>
      <c r="C39" s="20" t="s">
        <v>66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5000</v>
      </c>
      <c r="M39" s="46">
        <v>0</v>
      </c>
      <c r="N39" s="46">
        <f t="shared" si="1"/>
        <v>5000</v>
      </c>
      <c r="O39" s="47">
        <f t="shared" si="2"/>
        <v>6.119951040391677</v>
      </c>
      <c r="P39" s="9"/>
    </row>
    <row r="40" spans="1:119" ht="15.75" thickBot="1">
      <c r="A40" s="12"/>
      <c r="B40" s="25">
        <v>389.8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277353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277353</v>
      </c>
      <c r="O40" s="47">
        <f t="shared" si="2"/>
        <v>339.47735618115053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9">SUM(D5,D10,D14,D22,D27,D29,D36)</f>
        <v>7026125</v>
      </c>
      <c r="E41" s="15">
        <f t="shared" si="9"/>
        <v>6869705</v>
      </c>
      <c r="F41" s="15">
        <f t="shared" si="9"/>
        <v>237157</v>
      </c>
      <c r="G41" s="15">
        <f t="shared" si="9"/>
        <v>0</v>
      </c>
      <c r="H41" s="15">
        <f t="shared" si="9"/>
        <v>0</v>
      </c>
      <c r="I41" s="15">
        <f t="shared" si="9"/>
        <v>10309357</v>
      </c>
      <c r="J41" s="15">
        <f t="shared" si="9"/>
        <v>0</v>
      </c>
      <c r="K41" s="15">
        <f t="shared" si="9"/>
        <v>2548320</v>
      </c>
      <c r="L41" s="15">
        <f t="shared" si="9"/>
        <v>5068</v>
      </c>
      <c r="M41" s="15">
        <f t="shared" si="9"/>
        <v>0</v>
      </c>
      <c r="N41" s="15">
        <f t="shared" si="1"/>
        <v>26995732</v>
      </c>
      <c r="O41" s="38">
        <f t="shared" si="2"/>
        <v>33042.511627906977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67</v>
      </c>
      <c r="M43" s="48"/>
      <c r="N43" s="48"/>
      <c r="O43" s="43">
        <v>817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5072773</v>
      </c>
      <c r="E5" s="27">
        <f t="shared" si="0"/>
        <v>1389782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6462555</v>
      </c>
      <c r="O5" s="33">
        <f t="shared" ref="O5:O38" si="2">(N5/O$40)</f>
        <v>7929.5153374233132</v>
      </c>
      <c r="P5" s="6"/>
    </row>
    <row r="6" spans="1:133">
      <c r="A6" s="12"/>
      <c r="B6" s="25">
        <v>311</v>
      </c>
      <c r="C6" s="20" t="s">
        <v>3</v>
      </c>
      <c r="D6" s="46">
        <v>4896049</v>
      </c>
      <c r="E6" s="46">
        <v>1389782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6285831</v>
      </c>
      <c r="O6" s="47">
        <f t="shared" si="2"/>
        <v>7712.676073619632</v>
      </c>
      <c r="P6" s="9"/>
    </row>
    <row r="7" spans="1:133">
      <c r="A7" s="12"/>
      <c r="B7" s="25">
        <v>312.41000000000003</v>
      </c>
      <c r="C7" s="20" t="s">
        <v>12</v>
      </c>
      <c r="D7" s="46">
        <v>103135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103135</v>
      </c>
      <c r="O7" s="47">
        <f t="shared" si="2"/>
        <v>126.54601226993866</v>
      </c>
      <c r="P7" s="9"/>
    </row>
    <row r="8" spans="1:133">
      <c r="A8" s="12"/>
      <c r="B8" s="25">
        <v>315</v>
      </c>
      <c r="C8" s="20" t="s">
        <v>13</v>
      </c>
      <c r="D8" s="46">
        <v>73589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73589</v>
      </c>
      <c r="O8" s="47">
        <f t="shared" si="2"/>
        <v>90.293251533742335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977435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977435</v>
      </c>
      <c r="O9" s="45">
        <f t="shared" si="2"/>
        <v>1199.3067484662577</v>
      </c>
      <c r="P9" s="10"/>
    </row>
    <row r="10" spans="1:133">
      <c r="A10" s="12"/>
      <c r="B10" s="25">
        <v>323.10000000000002</v>
      </c>
      <c r="C10" s="20" t="s">
        <v>15</v>
      </c>
      <c r="D10" s="46">
        <v>220983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220983</v>
      </c>
      <c r="O10" s="47">
        <f t="shared" si="2"/>
        <v>271.14478527607361</v>
      </c>
      <c r="P10" s="9"/>
    </row>
    <row r="11" spans="1:133">
      <c r="A11" s="12"/>
      <c r="B11" s="25">
        <v>329</v>
      </c>
      <c r="C11" s="20" t="s">
        <v>55</v>
      </c>
      <c r="D11" s="46">
        <v>756452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756452</v>
      </c>
      <c r="O11" s="47">
        <f t="shared" si="2"/>
        <v>928.161963190184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SUM(D13:D18)</f>
        <v>99819</v>
      </c>
      <c r="E12" s="32">
        <f t="shared" si="4"/>
        <v>52934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152753</v>
      </c>
      <c r="O12" s="45">
        <f t="shared" si="2"/>
        <v>187.42699386503068</v>
      </c>
      <c r="P12" s="10"/>
    </row>
    <row r="13" spans="1:133">
      <c r="A13" s="12"/>
      <c r="B13" s="25">
        <v>333</v>
      </c>
      <c r="C13" s="20" t="s">
        <v>4</v>
      </c>
      <c r="D13" s="46">
        <v>15681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15681</v>
      </c>
      <c r="O13" s="47">
        <f t="shared" si="2"/>
        <v>19.240490797546013</v>
      </c>
      <c r="P13" s="9"/>
    </row>
    <row r="14" spans="1:133">
      <c r="A14" s="12"/>
      <c r="B14" s="25">
        <v>334.2</v>
      </c>
      <c r="C14" s="20" t="s">
        <v>17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1.2269938650306749</v>
      </c>
      <c r="P14" s="9"/>
    </row>
    <row r="15" spans="1:133">
      <c r="A15" s="12"/>
      <c r="B15" s="25">
        <v>335.12</v>
      </c>
      <c r="C15" s="20" t="s">
        <v>20</v>
      </c>
      <c r="D15" s="46">
        <v>18616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18616</v>
      </c>
      <c r="O15" s="47">
        <f t="shared" si="2"/>
        <v>22.841717791411043</v>
      </c>
      <c r="P15" s="9"/>
    </row>
    <row r="16" spans="1:133">
      <c r="A16" s="12"/>
      <c r="B16" s="25">
        <v>335.18</v>
      </c>
      <c r="C16" s="20" t="s">
        <v>21</v>
      </c>
      <c r="D16" s="46">
        <v>58238</v>
      </c>
      <c r="E16" s="46">
        <v>52934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111172</v>
      </c>
      <c r="O16" s="47">
        <f t="shared" si="2"/>
        <v>136.4073619631902</v>
      </c>
      <c r="P16" s="9"/>
    </row>
    <row r="17" spans="1:16">
      <c r="A17" s="12"/>
      <c r="B17" s="25">
        <v>335.21</v>
      </c>
      <c r="C17" s="20" t="s">
        <v>56</v>
      </c>
      <c r="D17" s="46">
        <v>3120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3120</v>
      </c>
      <c r="O17" s="47">
        <f t="shared" si="2"/>
        <v>3.8282208588957056</v>
      </c>
      <c r="P17" s="9"/>
    </row>
    <row r="18" spans="1:16">
      <c r="A18" s="12"/>
      <c r="B18" s="25">
        <v>335.9</v>
      </c>
      <c r="C18" s="20" t="s">
        <v>22</v>
      </c>
      <c r="D18" s="46">
        <v>3164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3164</v>
      </c>
      <c r="O18" s="47">
        <f t="shared" si="2"/>
        <v>3.882208588957055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SUM(D20:D24)</f>
        <v>581012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10601849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11182861</v>
      </c>
      <c r="O19" s="45">
        <f t="shared" si="2"/>
        <v>13721.301840490798</v>
      </c>
      <c r="P19" s="10"/>
    </row>
    <row r="20" spans="1:16">
      <c r="A20" s="12"/>
      <c r="B20" s="25">
        <v>343.3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7321747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7321747</v>
      </c>
      <c r="O20" s="47">
        <f t="shared" si="2"/>
        <v>8983.7386503067482</v>
      </c>
      <c r="P20" s="9"/>
    </row>
    <row r="21" spans="1:16">
      <c r="A21" s="12"/>
      <c r="B21" s="25">
        <v>343.4</v>
      </c>
      <c r="C21" s="20" t="s">
        <v>31</v>
      </c>
      <c r="D21" s="46">
        <v>101600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101600</v>
      </c>
      <c r="O21" s="47">
        <f t="shared" si="2"/>
        <v>124.66257668711657</v>
      </c>
      <c r="P21" s="9"/>
    </row>
    <row r="22" spans="1:16">
      <c r="A22" s="12"/>
      <c r="B22" s="25">
        <v>343.5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2765199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2765199</v>
      </c>
      <c r="O22" s="47">
        <f t="shared" si="2"/>
        <v>3392.8822085889569</v>
      </c>
      <c r="P22" s="9"/>
    </row>
    <row r="23" spans="1:16">
      <c r="A23" s="12"/>
      <c r="B23" s="25">
        <v>343.9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501588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501588</v>
      </c>
      <c r="O23" s="47">
        <f t="shared" si="2"/>
        <v>615.4453987730061</v>
      </c>
      <c r="P23" s="9"/>
    </row>
    <row r="24" spans="1:16">
      <c r="A24" s="12"/>
      <c r="B24" s="25">
        <v>349</v>
      </c>
      <c r="C24" s="20" t="s">
        <v>1</v>
      </c>
      <c r="D24" s="46">
        <v>479412</v>
      </c>
      <c r="E24" s="46">
        <v>0</v>
      </c>
      <c r="F24" s="46">
        <v>0</v>
      </c>
      <c r="G24" s="46">
        <v>0</v>
      </c>
      <c r="H24" s="46">
        <v>0</v>
      </c>
      <c r="I24" s="46">
        <v>13315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492727</v>
      </c>
      <c r="O24" s="47">
        <f t="shared" si="2"/>
        <v>604.57300613496932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SUM(D26:D26)</f>
        <v>3815</v>
      </c>
      <c r="E25" s="32">
        <f t="shared" si="6"/>
        <v>130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3945</v>
      </c>
      <c r="O25" s="45">
        <f t="shared" si="2"/>
        <v>4.8404907975460123</v>
      </c>
      <c r="P25" s="10"/>
    </row>
    <row r="26" spans="1:16">
      <c r="A26" s="13"/>
      <c r="B26" s="39">
        <v>359</v>
      </c>
      <c r="C26" s="21" t="s">
        <v>36</v>
      </c>
      <c r="D26" s="46">
        <v>3815</v>
      </c>
      <c r="E26" s="46">
        <v>130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3945</v>
      </c>
      <c r="O26" s="47">
        <f t="shared" si="2"/>
        <v>4.8404907975460123</v>
      </c>
      <c r="P26" s="9"/>
    </row>
    <row r="27" spans="1:16" ht="15.75">
      <c r="A27" s="29" t="s">
        <v>5</v>
      </c>
      <c r="B27" s="30"/>
      <c r="C27" s="31"/>
      <c r="D27" s="32">
        <f t="shared" ref="D27:M27" si="7">SUM(D28:D33)</f>
        <v>97383</v>
      </c>
      <c r="E27" s="32">
        <f t="shared" si="7"/>
        <v>12538</v>
      </c>
      <c r="F27" s="32">
        <f t="shared" si="7"/>
        <v>1062</v>
      </c>
      <c r="G27" s="32">
        <f t="shared" si="7"/>
        <v>0</v>
      </c>
      <c r="H27" s="32">
        <f t="shared" si="7"/>
        <v>0</v>
      </c>
      <c r="I27" s="32">
        <f t="shared" si="7"/>
        <v>99642</v>
      </c>
      <c r="J27" s="32">
        <f t="shared" si="7"/>
        <v>0</v>
      </c>
      <c r="K27" s="32">
        <f t="shared" si="7"/>
        <v>695549</v>
      </c>
      <c r="L27" s="32">
        <f t="shared" si="7"/>
        <v>0</v>
      </c>
      <c r="M27" s="32">
        <f t="shared" si="7"/>
        <v>0</v>
      </c>
      <c r="N27" s="32">
        <f t="shared" si="1"/>
        <v>906174</v>
      </c>
      <c r="O27" s="45">
        <f t="shared" si="2"/>
        <v>1111.8699386503067</v>
      </c>
      <c r="P27" s="10"/>
    </row>
    <row r="28" spans="1:16">
      <c r="A28" s="12"/>
      <c r="B28" s="25">
        <v>361.1</v>
      </c>
      <c r="C28" s="20" t="s">
        <v>37</v>
      </c>
      <c r="D28" s="46">
        <v>10082</v>
      </c>
      <c r="E28" s="46">
        <v>7035</v>
      </c>
      <c r="F28" s="46">
        <v>1062</v>
      </c>
      <c r="G28" s="46">
        <v>0</v>
      </c>
      <c r="H28" s="46">
        <v>0</v>
      </c>
      <c r="I28" s="46">
        <v>99642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117821</v>
      </c>
      <c r="O28" s="47">
        <f t="shared" si="2"/>
        <v>144.56564417177916</v>
      </c>
      <c r="P28" s="9"/>
    </row>
    <row r="29" spans="1:16">
      <c r="A29" s="12"/>
      <c r="B29" s="25">
        <v>361.3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-206911</v>
      </c>
      <c r="L29" s="46">
        <v>0</v>
      </c>
      <c r="M29" s="46">
        <v>0</v>
      </c>
      <c r="N29" s="46">
        <f t="shared" si="1"/>
        <v>-206911</v>
      </c>
      <c r="O29" s="47">
        <f t="shared" si="2"/>
        <v>-253.87852760736197</v>
      </c>
      <c r="P29" s="9"/>
    </row>
    <row r="30" spans="1:16">
      <c r="A30" s="12"/>
      <c r="B30" s="25">
        <v>362</v>
      </c>
      <c r="C30" s="20" t="s">
        <v>39</v>
      </c>
      <c r="D30" s="46">
        <v>40465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40465</v>
      </c>
      <c r="O30" s="47">
        <f t="shared" si="2"/>
        <v>49.650306748466257</v>
      </c>
      <c r="P30" s="9"/>
    </row>
    <row r="31" spans="1:16">
      <c r="A31" s="12"/>
      <c r="B31" s="25">
        <v>366</v>
      </c>
      <c r="C31" s="20" t="s">
        <v>40</v>
      </c>
      <c r="D31" s="46">
        <v>0</v>
      </c>
      <c r="E31" s="46">
        <v>5051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5051</v>
      </c>
      <c r="O31" s="47">
        <f t="shared" si="2"/>
        <v>6.1975460122699388</v>
      </c>
      <c r="P31" s="9"/>
    </row>
    <row r="32" spans="1:16">
      <c r="A32" s="12"/>
      <c r="B32" s="25">
        <v>368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902460</v>
      </c>
      <c r="L32" s="46">
        <v>0</v>
      </c>
      <c r="M32" s="46">
        <v>0</v>
      </c>
      <c r="N32" s="46">
        <f t="shared" si="1"/>
        <v>902460</v>
      </c>
      <c r="O32" s="47">
        <f t="shared" si="2"/>
        <v>1107.3128834355828</v>
      </c>
      <c r="P32" s="9"/>
    </row>
    <row r="33" spans="1:119">
      <c r="A33" s="12"/>
      <c r="B33" s="25">
        <v>369.9</v>
      </c>
      <c r="C33" s="20" t="s">
        <v>42</v>
      </c>
      <c r="D33" s="46">
        <v>46836</v>
      </c>
      <c r="E33" s="46">
        <v>452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47288</v>
      </c>
      <c r="O33" s="47">
        <f t="shared" si="2"/>
        <v>58.022085889570555</v>
      </c>
      <c r="P33" s="9"/>
    </row>
    <row r="34" spans="1:119" ht="15.75">
      <c r="A34" s="29" t="s">
        <v>29</v>
      </c>
      <c r="B34" s="30"/>
      <c r="C34" s="31"/>
      <c r="D34" s="32">
        <f t="shared" ref="D34:M34" si="8">SUM(D35:D37)</f>
        <v>847577</v>
      </c>
      <c r="E34" s="32">
        <f t="shared" si="8"/>
        <v>62485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318997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1229059</v>
      </c>
      <c r="O34" s="45">
        <f t="shared" si="2"/>
        <v>1508.0478527607363</v>
      </c>
      <c r="P34" s="9"/>
    </row>
    <row r="35" spans="1:119">
      <c r="A35" s="12"/>
      <c r="B35" s="25">
        <v>381</v>
      </c>
      <c r="C35" s="20" t="s">
        <v>43</v>
      </c>
      <c r="D35" s="46">
        <v>847577</v>
      </c>
      <c r="E35" s="46">
        <v>12485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860062</v>
      </c>
      <c r="O35" s="47">
        <f t="shared" si="2"/>
        <v>1055.2907975460123</v>
      </c>
      <c r="P35" s="9"/>
    </row>
    <row r="36" spans="1:119">
      <c r="A36" s="12"/>
      <c r="B36" s="25">
        <v>384</v>
      </c>
      <c r="C36" s="20" t="s">
        <v>60</v>
      </c>
      <c r="D36" s="46">
        <v>0</v>
      </c>
      <c r="E36" s="46">
        <v>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50000</v>
      </c>
      <c r="O36" s="47">
        <f t="shared" si="2"/>
        <v>61.349693251533743</v>
      </c>
      <c r="P36" s="9"/>
    </row>
    <row r="37" spans="1:119" ht="15.75" thickBot="1">
      <c r="A37" s="12"/>
      <c r="B37" s="25">
        <v>389.8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318997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318997</v>
      </c>
      <c r="O37" s="47">
        <f t="shared" si="2"/>
        <v>391.40736196319017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9">SUM(D5,D9,D12,D19,D25,D27,D34)</f>
        <v>7679814</v>
      </c>
      <c r="E38" s="15">
        <f t="shared" si="9"/>
        <v>1517869</v>
      </c>
      <c r="F38" s="15">
        <f t="shared" si="9"/>
        <v>1062</v>
      </c>
      <c r="G38" s="15">
        <f t="shared" si="9"/>
        <v>0</v>
      </c>
      <c r="H38" s="15">
        <f t="shared" si="9"/>
        <v>0</v>
      </c>
      <c r="I38" s="15">
        <f t="shared" si="9"/>
        <v>11020488</v>
      </c>
      <c r="J38" s="15">
        <f t="shared" si="9"/>
        <v>0</v>
      </c>
      <c r="K38" s="15">
        <f t="shared" si="9"/>
        <v>695549</v>
      </c>
      <c r="L38" s="15">
        <f t="shared" si="9"/>
        <v>0</v>
      </c>
      <c r="M38" s="15">
        <f t="shared" si="9"/>
        <v>0</v>
      </c>
      <c r="N38" s="15">
        <f t="shared" si="1"/>
        <v>20914782</v>
      </c>
      <c r="O38" s="38">
        <f t="shared" si="2"/>
        <v>25662.309202453987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61</v>
      </c>
      <c r="M40" s="48"/>
      <c r="N40" s="48"/>
      <c r="O40" s="43">
        <v>815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4960007</v>
      </c>
      <c r="E5" s="27">
        <f t="shared" si="0"/>
        <v>1437718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6397725</v>
      </c>
      <c r="O5" s="33">
        <f t="shared" ref="O5:O39" si="2">(N5/O$41)</f>
        <v>7830.7527539779685</v>
      </c>
      <c r="P5" s="6"/>
    </row>
    <row r="6" spans="1:133">
      <c r="A6" s="12"/>
      <c r="B6" s="25">
        <v>311</v>
      </c>
      <c r="C6" s="20" t="s">
        <v>3</v>
      </c>
      <c r="D6" s="46">
        <v>4775643</v>
      </c>
      <c r="E6" s="46">
        <v>1437718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6213361</v>
      </c>
      <c r="O6" s="47">
        <f t="shared" si="2"/>
        <v>7605.0930232558139</v>
      </c>
      <c r="P6" s="9"/>
    </row>
    <row r="7" spans="1:133">
      <c r="A7" s="12"/>
      <c r="B7" s="25">
        <v>312.41000000000003</v>
      </c>
      <c r="C7" s="20" t="s">
        <v>12</v>
      </c>
      <c r="D7" s="46">
        <v>103721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103721</v>
      </c>
      <c r="O7" s="47">
        <f t="shared" si="2"/>
        <v>126.95348837209302</v>
      </c>
      <c r="P7" s="9"/>
    </row>
    <row r="8" spans="1:133">
      <c r="A8" s="12"/>
      <c r="B8" s="25">
        <v>315</v>
      </c>
      <c r="C8" s="20" t="s">
        <v>13</v>
      </c>
      <c r="D8" s="46">
        <v>80643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80643</v>
      </c>
      <c r="O8" s="47">
        <f t="shared" si="2"/>
        <v>98.706242350061203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1153077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1153077</v>
      </c>
      <c r="O9" s="45">
        <f t="shared" si="2"/>
        <v>1411.3549571603428</v>
      </c>
      <c r="P9" s="10"/>
    </row>
    <row r="10" spans="1:133">
      <c r="A10" s="12"/>
      <c r="B10" s="25">
        <v>323.10000000000002</v>
      </c>
      <c r="C10" s="20" t="s">
        <v>15</v>
      </c>
      <c r="D10" s="46">
        <v>206102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206102</v>
      </c>
      <c r="O10" s="47">
        <f t="shared" si="2"/>
        <v>252.26682986536107</v>
      </c>
      <c r="P10" s="9"/>
    </row>
    <row r="11" spans="1:133">
      <c r="A11" s="12"/>
      <c r="B11" s="25">
        <v>329</v>
      </c>
      <c r="C11" s="20" t="s">
        <v>55</v>
      </c>
      <c r="D11" s="46">
        <v>946975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946975</v>
      </c>
      <c r="O11" s="47">
        <f t="shared" si="2"/>
        <v>1159.0881272949816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SUM(D13:D19)</f>
        <v>163784</v>
      </c>
      <c r="E12" s="32">
        <f t="shared" si="4"/>
        <v>48150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211934</v>
      </c>
      <c r="O12" s="45">
        <f t="shared" si="2"/>
        <v>259.40514075887393</v>
      </c>
      <c r="P12" s="10"/>
    </row>
    <row r="13" spans="1:133">
      <c r="A13" s="12"/>
      <c r="B13" s="25">
        <v>331.39</v>
      </c>
      <c r="C13" s="20" t="s">
        <v>18</v>
      </c>
      <c r="D13" s="46">
        <v>78472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78472</v>
      </c>
      <c r="O13" s="47">
        <f t="shared" si="2"/>
        <v>96.048959608323131</v>
      </c>
      <c r="P13" s="9"/>
    </row>
    <row r="14" spans="1:133">
      <c r="A14" s="12"/>
      <c r="B14" s="25">
        <v>333</v>
      </c>
      <c r="C14" s="20" t="s">
        <v>4</v>
      </c>
      <c r="D14" s="46">
        <v>5294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5294</v>
      </c>
      <c r="O14" s="47">
        <f t="shared" si="2"/>
        <v>6.4798041615667072</v>
      </c>
      <c r="P14" s="9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1.2239902080783354</v>
      </c>
      <c r="P15" s="9"/>
    </row>
    <row r="16" spans="1:133">
      <c r="A16" s="12"/>
      <c r="B16" s="25">
        <v>335.12</v>
      </c>
      <c r="C16" s="20" t="s">
        <v>20</v>
      </c>
      <c r="D16" s="46">
        <v>16895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16895</v>
      </c>
      <c r="O16" s="47">
        <f t="shared" si="2"/>
        <v>20.679314565483477</v>
      </c>
      <c r="P16" s="9"/>
    </row>
    <row r="17" spans="1:16">
      <c r="A17" s="12"/>
      <c r="B17" s="25">
        <v>335.18</v>
      </c>
      <c r="C17" s="20" t="s">
        <v>21</v>
      </c>
      <c r="D17" s="46">
        <v>54562</v>
      </c>
      <c r="E17" s="46">
        <v>48150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102712</v>
      </c>
      <c r="O17" s="47">
        <f t="shared" si="2"/>
        <v>125.71848225214198</v>
      </c>
      <c r="P17" s="9"/>
    </row>
    <row r="18" spans="1:16">
      <c r="A18" s="12"/>
      <c r="B18" s="25">
        <v>335.21</v>
      </c>
      <c r="C18" s="20" t="s">
        <v>56</v>
      </c>
      <c r="D18" s="46">
        <v>3187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3187</v>
      </c>
      <c r="O18" s="47">
        <f t="shared" si="2"/>
        <v>3.900856793145655</v>
      </c>
      <c r="P18" s="9"/>
    </row>
    <row r="19" spans="1:16">
      <c r="A19" s="12"/>
      <c r="B19" s="25">
        <v>335.9</v>
      </c>
      <c r="C19" s="20" t="s">
        <v>22</v>
      </c>
      <c r="D19" s="46">
        <v>4374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4374</v>
      </c>
      <c r="O19" s="47">
        <f t="shared" si="2"/>
        <v>5.3537331701346389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SUM(D21:D25)</f>
        <v>83900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10662164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10746064</v>
      </c>
      <c r="O20" s="45">
        <f t="shared" si="2"/>
        <v>13153.077111383109</v>
      </c>
      <c r="P20" s="10"/>
    </row>
    <row r="21" spans="1:16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7693613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7693613</v>
      </c>
      <c r="O21" s="47">
        <f t="shared" si="2"/>
        <v>9416.9069767441852</v>
      </c>
      <c r="P21" s="9"/>
    </row>
    <row r="22" spans="1:16">
      <c r="A22" s="12"/>
      <c r="B22" s="25">
        <v>343.4</v>
      </c>
      <c r="C22" s="20" t="s">
        <v>31</v>
      </c>
      <c r="D22" s="46">
        <v>78650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78650</v>
      </c>
      <c r="O22" s="47">
        <f t="shared" si="2"/>
        <v>96.266829865361075</v>
      </c>
      <c r="P22" s="9"/>
    </row>
    <row r="23" spans="1:16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2672179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2672179</v>
      </c>
      <c r="O23" s="47">
        <f t="shared" si="2"/>
        <v>3270.7209302325582</v>
      </c>
      <c r="P23" s="9"/>
    </row>
    <row r="24" spans="1:16">
      <c r="A24" s="12"/>
      <c r="B24" s="25">
        <v>343.9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296372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296372</v>
      </c>
      <c r="O24" s="47">
        <f t="shared" si="2"/>
        <v>362.75642594859244</v>
      </c>
      <c r="P24" s="9"/>
    </row>
    <row r="25" spans="1:16">
      <c r="A25" s="12"/>
      <c r="B25" s="25">
        <v>349</v>
      </c>
      <c r="C25" s="20" t="s">
        <v>1</v>
      </c>
      <c r="D25" s="46">
        <v>5250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5250</v>
      </c>
      <c r="O25" s="47">
        <f t="shared" si="2"/>
        <v>6.4259485924112605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SUM(D27:D27)</f>
        <v>5001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70</v>
      </c>
      <c r="M26" s="32">
        <f t="shared" si="6"/>
        <v>0</v>
      </c>
      <c r="N26" s="32">
        <f t="shared" si="1"/>
        <v>5071</v>
      </c>
      <c r="O26" s="45">
        <f t="shared" si="2"/>
        <v>6.2068543451652385</v>
      </c>
      <c r="P26" s="10"/>
    </row>
    <row r="27" spans="1:16">
      <c r="A27" s="13"/>
      <c r="B27" s="39">
        <v>359</v>
      </c>
      <c r="C27" s="21" t="s">
        <v>36</v>
      </c>
      <c r="D27" s="46">
        <v>5001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70</v>
      </c>
      <c r="M27" s="46">
        <v>0</v>
      </c>
      <c r="N27" s="46">
        <f t="shared" si="1"/>
        <v>5071</v>
      </c>
      <c r="O27" s="47">
        <f t="shared" si="2"/>
        <v>6.2068543451652385</v>
      </c>
      <c r="P27" s="9"/>
    </row>
    <row r="28" spans="1:16" ht="15.75">
      <c r="A28" s="29" t="s">
        <v>5</v>
      </c>
      <c r="B28" s="30"/>
      <c r="C28" s="31"/>
      <c r="D28" s="32">
        <f t="shared" ref="D28:M28" si="7">SUM(D29:D34)</f>
        <v>187341</v>
      </c>
      <c r="E28" s="32">
        <f t="shared" si="7"/>
        <v>15076</v>
      </c>
      <c r="F28" s="32">
        <f t="shared" si="7"/>
        <v>0</v>
      </c>
      <c r="G28" s="32">
        <f t="shared" si="7"/>
        <v>202876</v>
      </c>
      <c r="H28" s="32">
        <f t="shared" si="7"/>
        <v>0</v>
      </c>
      <c r="I28" s="32">
        <f t="shared" si="7"/>
        <v>107928</v>
      </c>
      <c r="J28" s="32">
        <f t="shared" si="7"/>
        <v>0</v>
      </c>
      <c r="K28" s="32">
        <f t="shared" si="7"/>
        <v>1622192</v>
      </c>
      <c r="L28" s="32">
        <f t="shared" si="7"/>
        <v>0</v>
      </c>
      <c r="M28" s="32">
        <f t="shared" si="7"/>
        <v>0</v>
      </c>
      <c r="N28" s="32">
        <f t="shared" si="1"/>
        <v>2135413</v>
      </c>
      <c r="O28" s="45">
        <f t="shared" si="2"/>
        <v>2613.7246022031823</v>
      </c>
      <c r="P28" s="10"/>
    </row>
    <row r="29" spans="1:16">
      <c r="A29" s="12"/>
      <c r="B29" s="25">
        <v>361.1</v>
      </c>
      <c r="C29" s="20" t="s">
        <v>37</v>
      </c>
      <c r="D29" s="46">
        <v>14218</v>
      </c>
      <c r="E29" s="46">
        <v>14721</v>
      </c>
      <c r="F29" s="46">
        <v>0</v>
      </c>
      <c r="G29" s="46">
        <v>1099</v>
      </c>
      <c r="H29" s="46">
        <v>0</v>
      </c>
      <c r="I29" s="46">
        <v>55391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85429</v>
      </c>
      <c r="O29" s="47">
        <f t="shared" si="2"/>
        <v>104.56425948592411</v>
      </c>
      <c r="P29" s="9"/>
    </row>
    <row r="30" spans="1:16">
      <c r="A30" s="12"/>
      <c r="B30" s="25">
        <v>361.3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668757</v>
      </c>
      <c r="L30" s="46">
        <v>0</v>
      </c>
      <c r="M30" s="46">
        <v>0</v>
      </c>
      <c r="N30" s="46">
        <f t="shared" si="1"/>
        <v>668757</v>
      </c>
      <c r="O30" s="47">
        <f t="shared" si="2"/>
        <v>818.55201958384328</v>
      </c>
      <c r="P30" s="9"/>
    </row>
    <row r="31" spans="1:16">
      <c r="A31" s="12"/>
      <c r="B31" s="25">
        <v>362</v>
      </c>
      <c r="C31" s="20" t="s">
        <v>39</v>
      </c>
      <c r="D31" s="46">
        <v>40465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40465</v>
      </c>
      <c r="O31" s="47">
        <f t="shared" si="2"/>
        <v>49.528763769889842</v>
      </c>
      <c r="P31" s="9"/>
    </row>
    <row r="32" spans="1:16">
      <c r="A32" s="12"/>
      <c r="B32" s="25">
        <v>366</v>
      </c>
      <c r="C32" s="20" t="s">
        <v>40</v>
      </c>
      <c r="D32" s="46">
        <v>12485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12485</v>
      </c>
      <c r="O32" s="47">
        <f t="shared" si="2"/>
        <v>15.281517747858016</v>
      </c>
      <c r="P32" s="9"/>
    </row>
    <row r="33" spans="1:119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953435</v>
      </c>
      <c r="L33" s="46">
        <v>0</v>
      </c>
      <c r="M33" s="46">
        <v>0</v>
      </c>
      <c r="N33" s="46">
        <f t="shared" si="1"/>
        <v>953435</v>
      </c>
      <c r="O33" s="47">
        <f t="shared" si="2"/>
        <v>1166.9951040391677</v>
      </c>
      <c r="P33" s="9"/>
    </row>
    <row r="34" spans="1:119">
      <c r="A34" s="12"/>
      <c r="B34" s="25">
        <v>369.9</v>
      </c>
      <c r="C34" s="20" t="s">
        <v>42</v>
      </c>
      <c r="D34" s="46">
        <v>120173</v>
      </c>
      <c r="E34" s="46">
        <v>355</v>
      </c>
      <c r="F34" s="46">
        <v>0</v>
      </c>
      <c r="G34" s="46">
        <v>201777</v>
      </c>
      <c r="H34" s="46">
        <v>0</v>
      </c>
      <c r="I34" s="46">
        <v>52537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374842</v>
      </c>
      <c r="O34" s="47">
        <f t="shared" si="2"/>
        <v>458.8029375764994</v>
      </c>
      <c r="P34" s="9"/>
    </row>
    <row r="35" spans="1:119" ht="15.75">
      <c r="A35" s="29" t="s">
        <v>29</v>
      </c>
      <c r="B35" s="30"/>
      <c r="C35" s="31"/>
      <c r="D35" s="32">
        <f t="shared" ref="D35:M35" si="8">SUM(D36:D38)</f>
        <v>311410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372909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684319</v>
      </c>
      <c r="O35" s="45">
        <f t="shared" si="2"/>
        <v>837.59975520195837</v>
      </c>
      <c r="P35" s="9"/>
    </row>
    <row r="36" spans="1:119">
      <c r="A36" s="12"/>
      <c r="B36" s="25">
        <v>381</v>
      </c>
      <c r="C36" s="20" t="s">
        <v>43</v>
      </c>
      <c r="D36" s="46">
        <v>50000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50000</v>
      </c>
      <c r="O36" s="47">
        <f t="shared" si="2"/>
        <v>61.199510403916769</v>
      </c>
      <c r="P36" s="9"/>
    </row>
    <row r="37" spans="1:119">
      <c r="A37" s="12"/>
      <c r="B37" s="25">
        <v>382</v>
      </c>
      <c r="C37" s="20" t="s">
        <v>52</v>
      </c>
      <c r="D37" s="46">
        <v>261410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261410</v>
      </c>
      <c r="O37" s="47">
        <f t="shared" si="2"/>
        <v>319.96328029375763</v>
      </c>
      <c r="P37" s="9"/>
    </row>
    <row r="38" spans="1:119" ht="15.75" thickBot="1">
      <c r="A38" s="12"/>
      <c r="B38" s="25">
        <v>389.8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372909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372909</v>
      </c>
      <c r="O38" s="47">
        <f t="shared" si="2"/>
        <v>456.43696450428399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9">SUM(D5,D9,D12,D20,D26,D28,D35)</f>
        <v>6864520</v>
      </c>
      <c r="E39" s="15">
        <f t="shared" si="9"/>
        <v>1500944</v>
      </c>
      <c r="F39" s="15">
        <f t="shared" si="9"/>
        <v>0</v>
      </c>
      <c r="G39" s="15">
        <f t="shared" si="9"/>
        <v>202876</v>
      </c>
      <c r="H39" s="15">
        <f t="shared" si="9"/>
        <v>0</v>
      </c>
      <c r="I39" s="15">
        <f t="shared" si="9"/>
        <v>11143001</v>
      </c>
      <c r="J39" s="15">
        <f t="shared" si="9"/>
        <v>0</v>
      </c>
      <c r="K39" s="15">
        <f t="shared" si="9"/>
        <v>1622192</v>
      </c>
      <c r="L39" s="15">
        <f t="shared" si="9"/>
        <v>70</v>
      </c>
      <c r="M39" s="15">
        <f t="shared" si="9"/>
        <v>0</v>
      </c>
      <c r="N39" s="15">
        <f t="shared" si="1"/>
        <v>21333603</v>
      </c>
      <c r="O39" s="38">
        <f t="shared" si="2"/>
        <v>26112.121175030599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57</v>
      </c>
      <c r="M41" s="48"/>
      <c r="N41" s="48"/>
      <c r="O41" s="43">
        <v>817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4834665</v>
      </c>
      <c r="E5" s="27">
        <f t="shared" si="0"/>
        <v>1452912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6287577</v>
      </c>
      <c r="O5" s="33">
        <f t="shared" ref="O5:O39" si="2">(N5/O$41)</f>
        <v>9059.9092219020167</v>
      </c>
      <c r="P5" s="6"/>
    </row>
    <row r="6" spans="1:133">
      <c r="A6" s="12"/>
      <c r="B6" s="25">
        <v>311</v>
      </c>
      <c r="C6" s="20" t="s">
        <v>3</v>
      </c>
      <c r="D6" s="46">
        <v>4642503</v>
      </c>
      <c r="E6" s="46">
        <v>1452912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6095415</v>
      </c>
      <c r="O6" s="47">
        <f t="shared" si="2"/>
        <v>8783.0187319884735</v>
      </c>
      <c r="P6" s="9"/>
    </row>
    <row r="7" spans="1:133">
      <c r="A7" s="12"/>
      <c r="B7" s="25">
        <v>312.41000000000003</v>
      </c>
      <c r="C7" s="20" t="s">
        <v>12</v>
      </c>
      <c r="D7" s="46">
        <v>105029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105029</v>
      </c>
      <c r="O7" s="47">
        <f t="shared" si="2"/>
        <v>151.33861671469739</v>
      </c>
      <c r="P7" s="9"/>
    </row>
    <row r="8" spans="1:133">
      <c r="A8" s="12"/>
      <c r="B8" s="25">
        <v>315</v>
      </c>
      <c r="C8" s="20" t="s">
        <v>13</v>
      </c>
      <c r="D8" s="46">
        <v>87133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87133</v>
      </c>
      <c r="O8" s="47">
        <f t="shared" si="2"/>
        <v>125.55187319884726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736049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736049</v>
      </c>
      <c r="O9" s="45">
        <f t="shared" si="2"/>
        <v>1060.5893371757925</v>
      </c>
      <c r="P9" s="10"/>
    </row>
    <row r="10" spans="1:133">
      <c r="A10" s="12"/>
      <c r="B10" s="25">
        <v>322</v>
      </c>
      <c r="C10" s="20" t="s">
        <v>0</v>
      </c>
      <c r="D10" s="46">
        <v>527326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527326</v>
      </c>
      <c r="O10" s="47">
        <f t="shared" si="2"/>
        <v>759.83573487031697</v>
      </c>
      <c r="P10" s="9"/>
    </row>
    <row r="11" spans="1:133">
      <c r="A11" s="12"/>
      <c r="B11" s="25">
        <v>323.10000000000002</v>
      </c>
      <c r="C11" s="20" t="s">
        <v>15</v>
      </c>
      <c r="D11" s="46">
        <v>208723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208723</v>
      </c>
      <c r="O11" s="47">
        <f t="shared" si="2"/>
        <v>300.75360230547551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SUM(D13:D19)</f>
        <v>82787</v>
      </c>
      <c r="E12" s="32">
        <f t="shared" si="4"/>
        <v>57639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11646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152072</v>
      </c>
      <c r="O12" s="45">
        <f t="shared" si="2"/>
        <v>219.12391930835736</v>
      </c>
      <c r="P12" s="10"/>
    </row>
    <row r="13" spans="1:133">
      <c r="A13" s="12"/>
      <c r="B13" s="25">
        <v>331.39</v>
      </c>
      <c r="C13" s="20" t="s">
        <v>18</v>
      </c>
      <c r="D13" s="46">
        <v>0</v>
      </c>
      <c r="E13" s="46">
        <v>7993</v>
      </c>
      <c r="F13" s="46">
        <v>0</v>
      </c>
      <c r="G13" s="46">
        <v>0</v>
      </c>
      <c r="H13" s="46">
        <v>0</v>
      </c>
      <c r="I13" s="46">
        <v>9982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5">SUM(D13:M13)</f>
        <v>17975</v>
      </c>
      <c r="O13" s="47">
        <f t="shared" si="2"/>
        <v>25.900576368876081</v>
      </c>
      <c r="P13" s="9"/>
    </row>
    <row r="14" spans="1:133">
      <c r="A14" s="12"/>
      <c r="B14" s="25">
        <v>333</v>
      </c>
      <c r="C14" s="20" t="s">
        <v>4</v>
      </c>
      <c r="D14" s="46">
        <v>5433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5433</v>
      </c>
      <c r="O14" s="47">
        <f t="shared" si="2"/>
        <v>7.8285302593659942</v>
      </c>
      <c r="P14" s="9"/>
    </row>
    <row r="15" spans="1:133">
      <c r="A15" s="12"/>
      <c r="B15" s="25">
        <v>334.2</v>
      </c>
      <c r="C15" s="20" t="s">
        <v>17</v>
      </c>
      <c r="D15" s="46">
        <v>1780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1780</v>
      </c>
      <c r="O15" s="47">
        <f t="shared" si="2"/>
        <v>2.5648414985590779</v>
      </c>
      <c r="P15" s="9"/>
    </row>
    <row r="16" spans="1:133">
      <c r="A16" s="12"/>
      <c r="B16" s="25">
        <v>334.5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1664</v>
      </c>
      <c r="O16" s="47">
        <f t="shared" si="2"/>
        <v>2.3976945244956771</v>
      </c>
      <c r="P16" s="9"/>
    </row>
    <row r="17" spans="1:16">
      <c r="A17" s="12"/>
      <c r="B17" s="25">
        <v>335.12</v>
      </c>
      <c r="C17" s="20" t="s">
        <v>20</v>
      </c>
      <c r="D17" s="46">
        <v>18205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18205</v>
      </c>
      <c r="O17" s="47">
        <f t="shared" si="2"/>
        <v>26.231988472622479</v>
      </c>
      <c r="P17" s="9"/>
    </row>
    <row r="18" spans="1:16">
      <c r="A18" s="12"/>
      <c r="B18" s="25">
        <v>335.18</v>
      </c>
      <c r="C18" s="20" t="s">
        <v>21</v>
      </c>
      <c r="D18" s="46">
        <v>54984</v>
      </c>
      <c r="E18" s="46">
        <v>49646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104630</v>
      </c>
      <c r="O18" s="47">
        <f t="shared" si="2"/>
        <v>150.76368876080693</v>
      </c>
      <c r="P18" s="9"/>
    </row>
    <row r="19" spans="1:16">
      <c r="A19" s="12"/>
      <c r="B19" s="25">
        <v>335.9</v>
      </c>
      <c r="C19" s="20" t="s">
        <v>22</v>
      </c>
      <c r="D19" s="46">
        <v>2385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2385</v>
      </c>
      <c r="O19" s="47">
        <f t="shared" si="2"/>
        <v>3.4365994236311241</v>
      </c>
      <c r="P19" s="9"/>
    </row>
    <row r="20" spans="1:16" ht="15.75">
      <c r="A20" s="29" t="s">
        <v>27</v>
      </c>
      <c r="B20" s="30"/>
      <c r="C20" s="31"/>
      <c r="D20" s="32">
        <f t="shared" ref="D20:M20" si="6">SUM(D21:D25)</f>
        <v>79575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11249370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ref="N20:N39" si="7">SUM(D20:M20)</f>
        <v>11328945</v>
      </c>
      <c r="O20" s="45">
        <f t="shared" si="2"/>
        <v>16324.128242074928</v>
      </c>
      <c r="P20" s="10"/>
    </row>
    <row r="21" spans="1:16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7974793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7974793</v>
      </c>
      <c r="O21" s="47">
        <f t="shared" si="2"/>
        <v>11491.056195965419</v>
      </c>
      <c r="P21" s="9"/>
    </row>
    <row r="22" spans="1:16">
      <c r="A22" s="12"/>
      <c r="B22" s="25">
        <v>343.4</v>
      </c>
      <c r="C22" s="20" t="s">
        <v>31</v>
      </c>
      <c r="D22" s="46">
        <v>74825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74825</v>
      </c>
      <c r="O22" s="47">
        <f t="shared" si="2"/>
        <v>107.81700288184437</v>
      </c>
      <c r="P22" s="9"/>
    </row>
    <row r="23" spans="1:16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2692398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2692398</v>
      </c>
      <c r="O23" s="47">
        <f t="shared" si="2"/>
        <v>3879.5360230547549</v>
      </c>
      <c r="P23" s="9"/>
    </row>
    <row r="24" spans="1:16">
      <c r="A24" s="12"/>
      <c r="B24" s="25">
        <v>343.9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582179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582179</v>
      </c>
      <c r="O24" s="47">
        <f t="shared" si="2"/>
        <v>838.87463976945241</v>
      </c>
      <c r="P24" s="9"/>
    </row>
    <row r="25" spans="1:16">
      <c r="A25" s="12"/>
      <c r="B25" s="25">
        <v>349</v>
      </c>
      <c r="C25" s="20" t="s">
        <v>1</v>
      </c>
      <c r="D25" s="46">
        <v>4750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4750</v>
      </c>
      <c r="O25" s="47">
        <f t="shared" si="2"/>
        <v>6.8443804034582136</v>
      </c>
      <c r="P25" s="9"/>
    </row>
    <row r="26" spans="1:16" ht="15.75">
      <c r="A26" s="29" t="s">
        <v>28</v>
      </c>
      <c r="B26" s="30"/>
      <c r="C26" s="31"/>
      <c r="D26" s="32">
        <f t="shared" ref="D26:M26" si="8">SUM(D27:D27)</f>
        <v>4606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4271</v>
      </c>
      <c r="M26" s="32">
        <f t="shared" si="8"/>
        <v>0</v>
      </c>
      <c r="N26" s="32">
        <f t="shared" si="7"/>
        <v>8877</v>
      </c>
      <c r="O26" s="45">
        <f t="shared" si="2"/>
        <v>12.791066282420749</v>
      </c>
      <c r="P26" s="10"/>
    </row>
    <row r="27" spans="1:16">
      <c r="A27" s="13"/>
      <c r="B27" s="39">
        <v>359</v>
      </c>
      <c r="C27" s="21" t="s">
        <v>36</v>
      </c>
      <c r="D27" s="46">
        <v>4606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4271</v>
      </c>
      <c r="M27" s="46">
        <v>0</v>
      </c>
      <c r="N27" s="46">
        <f t="shared" si="7"/>
        <v>8877</v>
      </c>
      <c r="O27" s="47">
        <f t="shared" si="2"/>
        <v>12.791066282420749</v>
      </c>
      <c r="P27" s="9"/>
    </row>
    <row r="28" spans="1:16" ht="15.75">
      <c r="A28" s="29" t="s">
        <v>5</v>
      </c>
      <c r="B28" s="30"/>
      <c r="C28" s="31"/>
      <c r="D28" s="32">
        <f t="shared" ref="D28:M28" si="9">SUM(D29:D34)</f>
        <v>134349</v>
      </c>
      <c r="E28" s="32">
        <f t="shared" si="9"/>
        <v>56238</v>
      </c>
      <c r="F28" s="32">
        <f t="shared" si="9"/>
        <v>0</v>
      </c>
      <c r="G28" s="32">
        <f t="shared" si="9"/>
        <v>96552</v>
      </c>
      <c r="H28" s="32">
        <f t="shared" si="9"/>
        <v>0</v>
      </c>
      <c r="I28" s="32">
        <f t="shared" si="9"/>
        <v>163405</v>
      </c>
      <c r="J28" s="32">
        <f t="shared" si="9"/>
        <v>0</v>
      </c>
      <c r="K28" s="32">
        <f t="shared" si="9"/>
        <v>514978</v>
      </c>
      <c r="L28" s="32">
        <f t="shared" si="9"/>
        <v>0</v>
      </c>
      <c r="M28" s="32">
        <f t="shared" si="9"/>
        <v>0</v>
      </c>
      <c r="N28" s="32">
        <f t="shared" si="7"/>
        <v>965522</v>
      </c>
      <c r="O28" s="45">
        <f t="shared" si="2"/>
        <v>1391.2420749279538</v>
      </c>
      <c r="P28" s="10"/>
    </row>
    <row r="29" spans="1:16">
      <c r="A29" s="12"/>
      <c r="B29" s="25">
        <v>361.1</v>
      </c>
      <c r="C29" s="20" t="s">
        <v>37</v>
      </c>
      <c r="D29" s="46">
        <v>36967</v>
      </c>
      <c r="E29" s="46">
        <v>11591</v>
      </c>
      <c r="F29" s="46">
        <v>0</v>
      </c>
      <c r="G29" s="46">
        <v>22340</v>
      </c>
      <c r="H29" s="46">
        <v>0</v>
      </c>
      <c r="I29" s="46">
        <v>133610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204508</v>
      </c>
      <c r="O29" s="47">
        <f t="shared" si="2"/>
        <v>294.68011527377524</v>
      </c>
      <c r="P29" s="9"/>
    </row>
    <row r="30" spans="1:16">
      <c r="A30" s="12"/>
      <c r="B30" s="25">
        <v>361.3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-413981</v>
      </c>
      <c r="L30" s="46">
        <v>0</v>
      </c>
      <c r="M30" s="46">
        <v>0</v>
      </c>
      <c r="N30" s="46">
        <f t="shared" si="7"/>
        <v>-413981</v>
      </c>
      <c r="O30" s="47">
        <f t="shared" si="2"/>
        <v>-596.51440922190204</v>
      </c>
      <c r="P30" s="9"/>
    </row>
    <row r="31" spans="1:16">
      <c r="A31" s="12"/>
      <c r="B31" s="25">
        <v>362</v>
      </c>
      <c r="C31" s="20" t="s">
        <v>39</v>
      </c>
      <c r="D31" s="46">
        <v>39739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39739</v>
      </c>
      <c r="O31" s="47">
        <f t="shared" si="2"/>
        <v>57.26080691642651</v>
      </c>
      <c r="P31" s="9"/>
    </row>
    <row r="32" spans="1:16">
      <c r="A32" s="12"/>
      <c r="B32" s="25">
        <v>366</v>
      </c>
      <c r="C32" s="20" t="s">
        <v>40</v>
      </c>
      <c r="D32" s="46">
        <v>228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228</v>
      </c>
      <c r="O32" s="47">
        <f t="shared" si="2"/>
        <v>0.32853025936599423</v>
      </c>
      <c r="P32" s="9"/>
    </row>
    <row r="33" spans="1:119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928959</v>
      </c>
      <c r="L33" s="46">
        <v>0</v>
      </c>
      <c r="M33" s="46">
        <v>0</v>
      </c>
      <c r="N33" s="46">
        <f t="shared" si="7"/>
        <v>928959</v>
      </c>
      <c r="O33" s="47">
        <f t="shared" si="2"/>
        <v>1338.5576368876082</v>
      </c>
      <c r="P33" s="9"/>
    </row>
    <row r="34" spans="1:119">
      <c r="A34" s="12"/>
      <c r="B34" s="25">
        <v>369.9</v>
      </c>
      <c r="C34" s="20" t="s">
        <v>42</v>
      </c>
      <c r="D34" s="46">
        <v>57415</v>
      </c>
      <c r="E34" s="46">
        <v>44647</v>
      </c>
      <c r="F34" s="46">
        <v>0</v>
      </c>
      <c r="G34" s="46">
        <v>74212</v>
      </c>
      <c r="H34" s="46">
        <v>0</v>
      </c>
      <c r="I34" s="46">
        <v>29795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206069</v>
      </c>
      <c r="O34" s="47">
        <f t="shared" si="2"/>
        <v>296.92939481268013</v>
      </c>
      <c r="P34" s="9"/>
    </row>
    <row r="35" spans="1:119" ht="15.75">
      <c r="A35" s="29" t="s">
        <v>29</v>
      </c>
      <c r="B35" s="30"/>
      <c r="C35" s="31"/>
      <c r="D35" s="32">
        <f t="shared" ref="D35:M35" si="10">SUM(D36:D38)</f>
        <v>289690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1245760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1535450</v>
      </c>
      <c r="O35" s="45">
        <f t="shared" si="2"/>
        <v>2212.4639769452451</v>
      </c>
      <c r="P35" s="9"/>
    </row>
    <row r="36" spans="1:119">
      <c r="A36" s="12"/>
      <c r="B36" s="25">
        <v>381</v>
      </c>
      <c r="C36" s="20" t="s">
        <v>43</v>
      </c>
      <c r="D36" s="46">
        <v>25000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25000</v>
      </c>
      <c r="O36" s="47">
        <f t="shared" si="2"/>
        <v>36.023054755043226</v>
      </c>
      <c r="P36" s="9"/>
    </row>
    <row r="37" spans="1:119">
      <c r="A37" s="12"/>
      <c r="B37" s="25">
        <v>382</v>
      </c>
      <c r="C37" s="20" t="s">
        <v>52</v>
      </c>
      <c r="D37" s="46">
        <v>264690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264690</v>
      </c>
      <c r="O37" s="47">
        <f t="shared" si="2"/>
        <v>381.39769452449571</v>
      </c>
      <c r="P37" s="9"/>
    </row>
    <row r="38" spans="1:119" ht="15.75" thickBot="1">
      <c r="A38" s="12"/>
      <c r="B38" s="25">
        <v>389.8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1245760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1245760</v>
      </c>
      <c r="O38" s="47">
        <f t="shared" si="2"/>
        <v>1795.0432276657061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SUM(D5,D9,D12,D20,D26,D28,D35)</f>
        <v>6161721</v>
      </c>
      <c r="E39" s="15">
        <f t="shared" si="11"/>
        <v>1566789</v>
      </c>
      <c r="F39" s="15">
        <f t="shared" si="11"/>
        <v>0</v>
      </c>
      <c r="G39" s="15">
        <f t="shared" si="11"/>
        <v>96552</v>
      </c>
      <c r="H39" s="15">
        <f t="shared" si="11"/>
        <v>0</v>
      </c>
      <c r="I39" s="15">
        <f t="shared" si="11"/>
        <v>12670181</v>
      </c>
      <c r="J39" s="15">
        <f t="shared" si="11"/>
        <v>0</v>
      </c>
      <c r="K39" s="15">
        <f t="shared" si="11"/>
        <v>514978</v>
      </c>
      <c r="L39" s="15">
        <f t="shared" si="11"/>
        <v>4271</v>
      </c>
      <c r="M39" s="15">
        <f t="shared" si="11"/>
        <v>0</v>
      </c>
      <c r="N39" s="15">
        <f t="shared" si="7"/>
        <v>21014492</v>
      </c>
      <c r="O39" s="38">
        <f t="shared" si="2"/>
        <v>30280.247838616713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51</v>
      </c>
      <c r="M41" s="48"/>
      <c r="N41" s="48"/>
      <c r="O41" s="43">
        <v>694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4536075</v>
      </c>
      <c r="E5" s="27">
        <f t="shared" si="0"/>
        <v>1451214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5987289</v>
      </c>
      <c r="O5" s="33">
        <f t="shared" ref="O5:O42" si="2">(N5/O$44)</f>
        <v>8870.057777777778</v>
      </c>
      <c r="P5" s="6"/>
    </row>
    <row r="6" spans="1:133">
      <c r="A6" s="12"/>
      <c r="B6" s="25">
        <v>311</v>
      </c>
      <c r="C6" s="20" t="s">
        <v>3</v>
      </c>
      <c r="D6" s="46">
        <v>4361250</v>
      </c>
      <c r="E6" s="46">
        <v>1451214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5812464</v>
      </c>
      <c r="O6" s="47">
        <f t="shared" si="2"/>
        <v>8611.057777777778</v>
      </c>
      <c r="P6" s="9"/>
    </row>
    <row r="7" spans="1:133">
      <c r="A7" s="12"/>
      <c r="B7" s="25">
        <v>312.41000000000003</v>
      </c>
      <c r="C7" s="20" t="s">
        <v>12</v>
      </c>
      <c r="D7" s="46">
        <v>105977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105977</v>
      </c>
      <c r="O7" s="47">
        <f t="shared" si="2"/>
        <v>157.00296296296295</v>
      </c>
      <c r="P7" s="9"/>
    </row>
    <row r="8" spans="1:133">
      <c r="A8" s="12"/>
      <c r="B8" s="25">
        <v>315</v>
      </c>
      <c r="C8" s="20" t="s">
        <v>13</v>
      </c>
      <c r="D8" s="46">
        <v>68848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68848</v>
      </c>
      <c r="O8" s="47">
        <f t="shared" si="2"/>
        <v>101.99703703703703</v>
      </c>
      <c r="P8" s="9"/>
    </row>
    <row r="9" spans="1:133" ht="15.75">
      <c r="A9" s="29" t="s">
        <v>69</v>
      </c>
      <c r="B9" s="30"/>
      <c r="C9" s="31"/>
      <c r="D9" s="32">
        <f t="shared" ref="D9:M9" si="3">SUM(D10:D11)</f>
        <v>1467772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1467772</v>
      </c>
      <c r="O9" s="45">
        <f t="shared" si="2"/>
        <v>2174.477037037037</v>
      </c>
      <c r="P9" s="10"/>
    </row>
    <row r="10" spans="1:133">
      <c r="A10" s="12"/>
      <c r="B10" s="25">
        <v>323.10000000000002</v>
      </c>
      <c r="C10" s="20" t="s">
        <v>15</v>
      </c>
      <c r="D10" s="46">
        <v>177390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177390</v>
      </c>
      <c r="O10" s="47">
        <f t="shared" si="2"/>
        <v>262.8</v>
      </c>
      <c r="P10" s="9"/>
    </row>
    <row r="11" spans="1:133">
      <c r="A11" s="12"/>
      <c r="B11" s="25">
        <v>329</v>
      </c>
      <c r="C11" s="20" t="s">
        <v>70</v>
      </c>
      <c r="D11" s="46">
        <v>1290382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1290382</v>
      </c>
      <c r="O11" s="47">
        <f t="shared" si="2"/>
        <v>1911.6770370370371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SUM(D13:D20)</f>
        <v>146532</v>
      </c>
      <c r="E12" s="32">
        <f t="shared" si="4"/>
        <v>811620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958152</v>
      </c>
      <c r="O12" s="45">
        <f t="shared" si="2"/>
        <v>1419.4844444444445</v>
      </c>
      <c r="P12" s="10"/>
    </row>
    <row r="13" spans="1:133">
      <c r="A13" s="12"/>
      <c r="B13" s="25">
        <v>331.39</v>
      </c>
      <c r="C13" s="20" t="s">
        <v>18</v>
      </c>
      <c r="D13" s="46">
        <v>30872</v>
      </c>
      <c r="E13" s="46">
        <v>77489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0" si="5">SUM(D13:M13)</f>
        <v>108361</v>
      </c>
      <c r="O13" s="47">
        <f t="shared" si="2"/>
        <v>160.53481481481481</v>
      </c>
      <c r="P13" s="9"/>
    </row>
    <row r="14" spans="1:133">
      <c r="A14" s="12"/>
      <c r="B14" s="25">
        <v>333</v>
      </c>
      <c r="C14" s="20" t="s">
        <v>4</v>
      </c>
      <c r="D14" s="46">
        <v>6726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6726</v>
      </c>
      <c r="O14" s="47">
        <f t="shared" si="2"/>
        <v>9.9644444444444442</v>
      </c>
      <c r="P14" s="9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1000</v>
      </c>
      <c r="O15" s="47">
        <f t="shared" si="2"/>
        <v>1.4814814814814814</v>
      </c>
      <c r="P15" s="9"/>
    </row>
    <row r="16" spans="1:133">
      <c r="A16" s="12"/>
      <c r="B16" s="25">
        <v>334.39</v>
      </c>
      <c r="C16" s="20" t="s">
        <v>71</v>
      </c>
      <c r="D16" s="46">
        <v>0</v>
      </c>
      <c r="E16" s="46">
        <v>679437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679437</v>
      </c>
      <c r="O16" s="47">
        <f t="shared" si="2"/>
        <v>1006.5733333333334</v>
      </c>
      <c r="P16" s="9"/>
    </row>
    <row r="17" spans="1:16">
      <c r="A17" s="12"/>
      <c r="B17" s="25">
        <v>334.5</v>
      </c>
      <c r="C17" s="20" t="s">
        <v>19</v>
      </c>
      <c r="D17" s="46">
        <v>27030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27030</v>
      </c>
      <c r="O17" s="47">
        <f t="shared" si="2"/>
        <v>40.044444444444444</v>
      </c>
      <c r="P17" s="9"/>
    </row>
    <row r="18" spans="1:16">
      <c r="A18" s="12"/>
      <c r="B18" s="25">
        <v>335.12</v>
      </c>
      <c r="C18" s="20" t="s">
        <v>20</v>
      </c>
      <c r="D18" s="46">
        <v>18904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18904</v>
      </c>
      <c r="O18" s="47">
        <f t="shared" si="2"/>
        <v>28.005925925925926</v>
      </c>
      <c r="P18" s="9"/>
    </row>
    <row r="19" spans="1:16">
      <c r="A19" s="12"/>
      <c r="B19" s="25">
        <v>335.18</v>
      </c>
      <c r="C19" s="20" t="s">
        <v>21</v>
      </c>
      <c r="D19" s="46">
        <v>59076</v>
      </c>
      <c r="E19" s="46">
        <v>54694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113770</v>
      </c>
      <c r="O19" s="47">
        <f t="shared" si="2"/>
        <v>168.54814814814816</v>
      </c>
      <c r="P19" s="9"/>
    </row>
    <row r="20" spans="1:16">
      <c r="A20" s="12"/>
      <c r="B20" s="25">
        <v>335.9</v>
      </c>
      <c r="C20" s="20" t="s">
        <v>22</v>
      </c>
      <c r="D20" s="46">
        <v>2924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2924</v>
      </c>
      <c r="O20" s="47">
        <f t="shared" si="2"/>
        <v>4.3318518518518516</v>
      </c>
      <c r="P20" s="9"/>
    </row>
    <row r="21" spans="1:16" ht="15.75">
      <c r="A21" s="29" t="s">
        <v>27</v>
      </c>
      <c r="B21" s="30"/>
      <c r="C21" s="31"/>
      <c r="D21" s="32">
        <f t="shared" ref="D21:M21" si="6">SUM(D22:D26)</f>
        <v>60275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10104104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>SUM(D21:M21)</f>
        <v>10164379</v>
      </c>
      <c r="O21" s="45">
        <f t="shared" si="2"/>
        <v>15058.339259259259</v>
      </c>
      <c r="P21" s="10"/>
    </row>
    <row r="22" spans="1:16">
      <c r="A22" s="12"/>
      <c r="B22" s="25">
        <v>342.9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570605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7">SUM(D22:M22)</f>
        <v>570605</v>
      </c>
      <c r="O22" s="47">
        <f t="shared" si="2"/>
        <v>845.34074074074078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6989597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6989597</v>
      </c>
      <c r="O23" s="47">
        <f t="shared" si="2"/>
        <v>10354.958518518519</v>
      </c>
      <c r="P23" s="9"/>
    </row>
    <row r="24" spans="1:16">
      <c r="A24" s="12"/>
      <c r="B24" s="25">
        <v>343.4</v>
      </c>
      <c r="C24" s="20" t="s">
        <v>31</v>
      </c>
      <c r="D24" s="46">
        <v>51875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51875</v>
      </c>
      <c r="O24" s="47">
        <f t="shared" si="2"/>
        <v>76.851851851851848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2543902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2543902</v>
      </c>
      <c r="O25" s="47">
        <f t="shared" si="2"/>
        <v>3768.7437037037039</v>
      </c>
      <c r="P25" s="9"/>
    </row>
    <row r="26" spans="1:16">
      <c r="A26" s="12"/>
      <c r="B26" s="25">
        <v>349</v>
      </c>
      <c r="C26" s="20" t="s">
        <v>1</v>
      </c>
      <c r="D26" s="46">
        <v>8400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8400</v>
      </c>
      <c r="O26" s="47">
        <f t="shared" si="2"/>
        <v>12.444444444444445</v>
      </c>
      <c r="P26" s="9"/>
    </row>
    <row r="27" spans="1:16" ht="15.75">
      <c r="A27" s="29" t="s">
        <v>28</v>
      </c>
      <c r="B27" s="30"/>
      <c r="C27" s="31"/>
      <c r="D27" s="32">
        <f t="shared" ref="D27:M27" si="8">SUM(D28:D28)</f>
        <v>3129</v>
      </c>
      <c r="E27" s="32">
        <f t="shared" si="8"/>
        <v>4383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7512</v>
      </c>
      <c r="O27" s="45">
        <f t="shared" si="2"/>
        <v>11.128888888888889</v>
      </c>
      <c r="P27" s="10"/>
    </row>
    <row r="28" spans="1:16">
      <c r="A28" s="13"/>
      <c r="B28" s="39">
        <v>359</v>
      </c>
      <c r="C28" s="21" t="s">
        <v>36</v>
      </c>
      <c r="D28" s="46">
        <v>3129</v>
      </c>
      <c r="E28" s="46">
        <v>4383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7512</v>
      </c>
      <c r="O28" s="47">
        <f t="shared" si="2"/>
        <v>11.128888888888889</v>
      </c>
      <c r="P28" s="9"/>
    </row>
    <row r="29" spans="1:16" ht="15.75">
      <c r="A29" s="29" t="s">
        <v>5</v>
      </c>
      <c r="B29" s="30"/>
      <c r="C29" s="31"/>
      <c r="D29" s="32">
        <f t="shared" ref="D29:M29" si="9">SUM(D30:D36)</f>
        <v>265538</v>
      </c>
      <c r="E29" s="32">
        <f t="shared" si="9"/>
        <v>106900</v>
      </c>
      <c r="F29" s="32">
        <f t="shared" si="9"/>
        <v>0</v>
      </c>
      <c r="G29" s="32">
        <f t="shared" si="9"/>
        <v>34160</v>
      </c>
      <c r="H29" s="32">
        <f t="shared" si="9"/>
        <v>0</v>
      </c>
      <c r="I29" s="32">
        <f t="shared" si="9"/>
        <v>470651</v>
      </c>
      <c r="J29" s="32">
        <f t="shared" si="9"/>
        <v>0</v>
      </c>
      <c r="K29" s="32">
        <f t="shared" si="9"/>
        <v>-1622049</v>
      </c>
      <c r="L29" s="32">
        <f t="shared" si="9"/>
        <v>2357</v>
      </c>
      <c r="M29" s="32">
        <f t="shared" si="9"/>
        <v>0</v>
      </c>
      <c r="N29" s="32">
        <f>SUM(D29:M29)</f>
        <v>-742443</v>
      </c>
      <c r="O29" s="45">
        <f t="shared" si="2"/>
        <v>-1099.9155555555556</v>
      </c>
      <c r="P29" s="10"/>
    </row>
    <row r="30" spans="1:16">
      <c r="A30" s="12"/>
      <c r="B30" s="25">
        <v>361.1</v>
      </c>
      <c r="C30" s="20" t="s">
        <v>37</v>
      </c>
      <c r="D30" s="46">
        <v>174061</v>
      </c>
      <c r="E30" s="46">
        <v>105530</v>
      </c>
      <c r="F30" s="46">
        <v>0</v>
      </c>
      <c r="G30" s="46">
        <v>34160</v>
      </c>
      <c r="H30" s="46">
        <v>0</v>
      </c>
      <c r="I30" s="46">
        <v>354419</v>
      </c>
      <c r="J30" s="46">
        <v>0</v>
      </c>
      <c r="K30" s="46">
        <v>0</v>
      </c>
      <c r="L30" s="46">
        <v>2357</v>
      </c>
      <c r="M30" s="46">
        <v>0</v>
      </c>
      <c r="N30" s="46">
        <f>SUM(D30:M30)</f>
        <v>670527</v>
      </c>
      <c r="O30" s="47">
        <f t="shared" si="2"/>
        <v>993.37333333333333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-1982370</v>
      </c>
      <c r="L31" s="46">
        <v>0</v>
      </c>
      <c r="M31" s="46">
        <v>0</v>
      </c>
      <c r="N31" s="46">
        <f t="shared" ref="N31:N36" si="10">SUM(D31:M31)</f>
        <v>-1982370</v>
      </c>
      <c r="O31" s="47">
        <f t="shared" si="2"/>
        <v>-2936.8444444444444</v>
      </c>
      <c r="P31" s="9"/>
    </row>
    <row r="32" spans="1:16">
      <c r="A32" s="12"/>
      <c r="B32" s="25">
        <v>362</v>
      </c>
      <c r="C32" s="20" t="s">
        <v>39</v>
      </c>
      <c r="D32" s="46">
        <v>30325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30325</v>
      </c>
      <c r="O32" s="47">
        <f t="shared" si="2"/>
        <v>44.925925925925924</v>
      </c>
      <c r="P32" s="9"/>
    </row>
    <row r="33" spans="1:119">
      <c r="A33" s="12"/>
      <c r="B33" s="25">
        <v>366</v>
      </c>
      <c r="C33" s="20" t="s">
        <v>40</v>
      </c>
      <c r="D33" s="46">
        <v>17900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17900</v>
      </c>
      <c r="O33" s="47">
        <f t="shared" si="2"/>
        <v>26.518518518518519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360321</v>
      </c>
      <c r="L34" s="46">
        <v>0</v>
      </c>
      <c r="M34" s="46">
        <v>0</v>
      </c>
      <c r="N34" s="46">
        <f t="shared" si="10"/>
        <v>360321</v>
      </c>
      <c r="O34" s="47">
        <f t="shared" si="2"/>
        <v>533.80888888888887</v>
      </c>
      <c r="P34" s="9"/>
    </row>
    <row r="35" spans="1:119">
      <c r="A35" s="12"/>
      <c r="B35" s="25">
        <v>369.3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4902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4902</v>
      </c>
      <c r="O35" s="47">
        <f t="shared" si="2"/>
        <v>7.2622222222222224</v>
      </c>
      <c r="P35" s="9"/>
    </row>
    <row r="36" spans="1:119">
      <c r="A36" s="12"/>
      <c r="B36" s="25">
        <v>369.9</v>
      </c>
      <c r="C36" s="20" t="s">
        <v>42</v>
      </c>
      <c r="D36" s="46">
        <v>43252</v>
      </c>
      <c r="E36" s="46">
        <v>1370</v>
      </c>
      <c r="F36" s="46">
        <v>0</v>
      </c>
      <c r="G36" s="46">
        <v>0</v>
      </c>
      <c r="H36" s="46">
        <v>0</v>
      </c>
      <c r="I36" s="46">
        <v>111330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155952</v>
      </c>
      <c r="O36" s="47">
        <f t="shared" si="2"/>
        <v>231.04</v>
      </c>
      <c r="P36" s="9"/>
    </row>
    <row r="37" spans="1:119" ht="15.75">
      <c r="A37" s="29" t="s">
        <v>29</v>
      </c>
      <c r="B37" s="30"/>
      <c r="C37" s="31"/>
      <c r="D37" s="32">
        <f t="shared" ref="D37:M37" si="11">SUM(D38:D41)</f>
        <v>231684</v>
      </c>
      <c r="E37" s="32">
        <f t="shared" si="11"/>
        <v>0</v>
      </c>
      <c r="F37" s="32">
        <f t="shared" si="11"/>
        <v>0</v>
      </c>
      <c r="G37" s="32">
        <f t="shared" si="11"/>
        <v>11000000</v>
      </c>
      <c r="H37" s="32">
        <f t="shared" si="11"/>
        <v>0</v>
      </c>
      <c r="I37" s="32">
        <f t="shared" si="11"/>
        <v>979975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ref="N37:N42" si="12">SUM(D37:M37)</f>
        <v>12211659</v>
      </c>
      <c r="O37" s="45">
        <f t="shared" si="2"/>
        <v>18091.346666666668</v>
      </c>
      <c r="P37" s="9"/>
    </row>
    <row r="38" spans="1:119">
      <c r="A38" s="12"/>
      <c r="B38" s="25">
        <v>381</v>
      </c>
      <c r="C38" s="20" t="s">
        <v>43</v>
      </c>
      <c r="D38" s="46">
        <v>25000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2"/>
        <v>25000</v>
      </c>
      <c r="O38" s="47">
        <f t="shared" si="2"/>
        <v>37.037037037037038</v>
      </c>
      <c r="P38" s="9"/>
    </row>
    <row r="39" spans="1:119">
      <c r="A39" s="12"/>
      <c r="B39" s="25">
        <v>382</v>
      </c>
      <c r="C39" s="20" t="s">
        <v>52</v>
      </c>
      <c r="D39" s="46">
        <v>206684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206684</v>
      </c>
      <c r="O39" s="47">
        <f t="shared" si="2"/>
        <v>306.19851851851854</v>
      </c>
      <c r="P39" s="9"/>
    </row>
    <row r="40" spans="1:119">
      <c r="A40" s="12"/>
      <c r="B40" s="25">
        <v>384</v>
      </c>
      <c r="C40" s="20" t="s">
        <v>60</v>
      </c>
      <c r="D40" s="46">
        <v>0</v>
      </c>
      <c r="E40" s="46">
        <v>0</v>
      </c>
      <c r="F40" s="46">
        <v>0</v>
      </c>
      <c r="G40" s="46">
        <v>11000000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11000000</v>
      </c>
      <c r="O40" s="47">
        <f t="shared" si="2"/>
        <v>16296.296296296296</v>
      </c>
      <c r="P40" s="9"/>
    </row>
    <row r="41" spans="1:119" ht="15.75" thickBot="1">
      <c r="A41" s="12"/>
      <c r="B41" s="25">
        <v>389.8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979975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979975</v>
      </c>
      <c r="O41" s="47">
        <f t="shared" si="2"/>
        <v>1451.8148148148148</v>
      </c>
      <c r="P41" s="9"/>
    </row>
    <row r="42" spans="1:119" ht="16.5" thickBot="1">
      <c r="A42" s="14" t="s">
        <v>34</v>
      </c>
      <c r="B42" s="23"/>
      <c r="C42" s="22"/>
      <c r="D42" s="15">
        <f t="shared" ref="D42:M42" si="13">SUM(D5,D9,D12,D21,D27,D29,D37)</f>
        <v>6711005</v>
      </c>
      <c r="E42" s="15">
        <f t="shared" si="13"/>
        <v>2374117</v>
      </c>
      <c r="F42" s="15">
        <f t="shared" si="13"/>
        <v>0</v>
      </c>
      <c r="G42" s="15">
        <f t="shared" si="13"/>
        <v>11034160</v>
      </c>
      <c r="H42" s="15">
        <f t="shared" si="13"/>
        <v>0</v>
      </c>
      <c r="I42" s="15">
        <f t="shared" si="13"/>
        <v>11554730</v>
      </c>
      <c r="J42" s="15">
        <f t="shared" si="13"/>
        <v>0</v>
      </c>
      <c r="K42" s="15">
        <f t="shared" si="13"/>
        <v>-1622049</v>
      </c>
      <c r="L42" s="15">
        <f t="shared" si="13"/>
        <v>2357</v>
      </c>
      <c r="M42" s="15">
        <f t="shared" si="13"/>
        <v>0</v>
      </c>
      <c r="N42" s="15">
        <f t="shared" si="12"/>
        <v>30054320</v>
      </c>
      <c r="O42" s="38">
        <f t="shared" si="2"/>
        <v>44524.91851851852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74</v>
      </c>
      <c r="M44" s="48"/>
      <c r="N44" s="48"/>
      <c r="O44" s="43">
        <v>675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103</v>
      </c>
      <c r="N4" s="35" t="s">
        <v>11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SUM(D6:D10)</f>
        <v>7126473</v>
      </c>
      <c r="E5" s="27">
        <f t="shared" si="0"/>
        <v>2813842</v>
      </c>
      <c r="F5" s="27">
        <f t="shared" si="0"/>
        <v>806463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10746778</v>
      </c>
      <c r="P5" s="33">
        <f t="shared" ref="P5:P40" si="1">(O5/P$42)</f>
        <v>13552.052963430013</v>
      </c>
      <c r="Q5" s="6"/>
    </row>
    <row r="6" spans="1:134">
      <c r="A6" s="12"/>
      <c r="B6" s="25">
        <v>311</v>
      </c>
      <c r="C6" s="20" t="s">
        <v>3</v>
      </c>
      <c r="D6" s="46">
        <v>6811291</v>
      </c>
      <c r="E6" s="46">
        <v>2813842</v>
      </c>
      <c r="F6" s="46">
        <v>806463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10431596</v>
      </c>
      <c r="P6" s="47">
        <f t="shared" si="1"/>
        <v>13154.597730138714</v>
      </c>
      <c r="Q6" s="9"/>
    </row>
    <row r="7" spans="1:134">
      <c r="A7" s="12"/>
      <c r="B7" s="25">
        <v>312.41000000000003</v>
      </c>
      <c r="C7" s="20" t="s">
        <v>106</v>
      </c>
      <c r="D7" s="46">
        <v>121983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121983</v>
      </c>
      <c r="P7" s="47">
        <f t="shared" si="1"/>
        <v>153.82471626733923</v>
      </c>
      <c r="Q7" s="9"/>
    </row>
    <row r="8" spans="1:134">
      <c r="A8" s="12"/>
      <c r="B8" s="25">
        <v>312.43</v>
      </c>
      <c r="C8" s="20" t="s">
        <v>107</v>
      </c>
      <c r="D8" s="46">
        <v>88271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88271</v>
      </c>
      <c r="P8" s="47">
        <f t="shared" si="1"/>
        <v>111.31273644388399</v>
      </c>
      <c r="Q8" s="9"/>
    </row>
    <row r="9" spans="1:134">
      <c r="A9" s="12"/>
      <c r="B9" s="25">
        <v>315.10000000000002</v>
      </c>
      <c r="C9" s="20" t="s">
        <v>108</v>
      </c>
      <c r="D9" s="46">
        <v>103714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103714</v>
      </c>
      <c r="P9" s="47">
        <f t="shared" si="1"/>
        <v>130.78688524590163</v>
      </c>
      <c r="Q9" s="9"/>
    </row>
    <row r="10" spans="1:134">
      <c r="A10" s="12"/>
      <c r="B10" s="25">
        <v>316</v>
      </c>
      <c r="C10" s="20" t="s">
        <v>99</v>
      </c>
      <c r="D10" s="46">
        <v>1214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1214</v>
      </c>
      <c r="P10" s="47">
        <f t="shared" si="1"/>
        <v>1.5308953341740228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SUM(D12:D12)</f>
        <v>1791450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1791450</v>
      </c>
      <c r="P11" s="45">
        <f t="shared" si="1"/>
        <v>2259.0794451450188</v>
      </c>
      <c r="Q11" s="10"/>
    </row>
    <row r="12" spans="1:134">
      <c r="A12" s="12"/>
      <c r="B12" s="25">
        <v>322</v>
      </c>
      <c r="C12" s="20" t="s">
        <v>109</v>
      </c>
      <c r="D12" s="46">
        <v>1791450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1791450</v>
      </c>
      <c r="P12" s="47">
        <f t="shared" si="1"/>
        <v>2259.0794451450188</v>
      </c>
      <c r="Q12" s="9"/>
    </row>
    <row r="13" spans="1:134" ht="15.75">
      <c r="A13" s="29" t="s">
        <v>110</v>
      </c>
      <c r="B13" s="30"/>
      <c r="C13" s="31"/>
      <c r="D13" s="32">
        <f t="shared" ref="D13:N13" si="4">SUM(D14:D20)</f>
        <v>665894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>SUM(D13:N13)</f>
        <v>665894</v>
      </c>
      <c r="P13" s="45">
        <f t="shared" si="1"/>
        <v>839.71500630517028</v>
      </c>
      <c r="Q13" s="10"/>
    </row>
    <row r="14" spans="1:134">
      <c r="A14" s="12"/>
      <c r="B14" s="25">
        <v>331.39</v>
      </c>
      <c r="C14" s="20" t="s">
        <v>18</v>
      </c>
      <c r="D14" s="46">
        <v>10524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5">SUM(D14:N14)</f>
        <v>10524</v>
      </c>
      <c r="P14" s="47">
        <f t="shared" si="1"/>
        <v>13.271122320302648</v>
      </c>
      <c r="Q14" s="9"/>
    </row>
    <row r="15" spans="1:134">
      <c r="A15" s="12"/>
      <c r="B15" s="25">
        <v>331.51</v>
      </c>
      <c r="C15" s="20" t="s">
        <v>115</v>
      </c>
      <c r="D15" s="46">
        <v>465293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465293</v>
      </c>
      <c r="P15" s="47">
        <f t="shared" si="1"/>
        <v>586.75031525851193</v>
      </c>
      <c r="Q15" s="9"/>
    </row>
    <row r="16" spans="1:134">
      <c r="A16" s="12"/>
      <c r="B16" s="25">
        <v>333</v>
      </c>
      <c r="C16" s="20" t="s">
        <v>4</v>
      </c>
      <c r="D16" s="46">
        <v>17117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17117</v>
      </c>
      <c r="P16" s="47">
        <f t="shared" si="1"/>
        <v>21.585119798234551</v>
      </c>
      <c r="Q16" s="9"/>
    </row>
    <row r="17" spans="1:17">
      <c r="A17" s="12"/>
      <c r="B17" s="25">
        <v>335.125</v>
      </c>
      <c r="C17" s="20" t="s">
        <v>111</v>
      </c>
      <c r="D17" s="46">
        <v>33868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33868</v>
      </c>
      <c r="P17" s="47">
        <f t="shared" si="1"/>
        <v>42.708701134930642</v>
      </c>
      <c r="Q17" s="9"/>
    </row>
    <row r="18" spans="1:17">
      <c r="A18" s="12"/>
      <c r="B18" s="25">
        <v>335.18</v>
      </c>
      <c r="C18" s="20" t="s">
        <v>112</v>
      </c>
      <c r="D18" s="46">
        <v>119501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119501</v>
      </c>
      <c r="P18" s="47">
        <f t="shared" si="1"/>
        <v>150.69482976040354</v>
      </c>
      <c r="Q18" s="9"/>
    </row>
    <row r="19" spans="1:17">
      <c r="A19" s="12"/>
      <c r="B19" s="25">
        <v>335.21</v>
      </c>
      <c r="C19" s="20" t="s">
        <v>56</v>
      </c>
      <c r="D19" s="46">
        <v>11355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11355</v>
      </c>
      <c r="P19" s="47">
        <f t="shared" si="1"/>
        <v>14.319041614123581</v>
      </c>
      <c r="Q19" s="9"/>
    </row>
    <row r="20" spans="1:17">
      <c r="A20" s="12"/>
      <c r="B20" s="25">
        <v>335.9</v>
      </c>
      <c r="C20" s="20" t="s">
        <v>22</v>
      </c>
      <c r="D20" s="46">
        <v>8236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6">SUM(D20:N20)</f>
        <v>8236</v>
      </c>
      <c r="P20" s="47">
        <f t="shared" si="1"/>
        <v>10.385876418663305</v>
      </c>
      <c r="Q20" s="9"/>
    </row>
    <row r="21" spans="1:17" ht="15.75">
      <c r="A21" s="29" t="s">
        <v>27</v>
      </c>
      <c r="B21" s="30"/>
      <c r="C21" s="31"/>
      <c r="D21" s="32">
        <f t="shared" ref="D21:N21" si="7">SUM(D22:D27)</f>
        <v>790039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12808414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7"/>
        <v>0</v>
      </c>
      <c r="O21" s="32">
        <f>SUM(D21:N21)</f>
        <v>13598453</v>
      </c>
      <c r="P21" s="45">
        <f t="shared" si="1"/>
        <v>17148.112232030264</v>
      </c>
      <c r="Q21" s="10"/>
    </row>
    <row r="22" spans="1:17">
      <c r="A22" s="12"/>
      <c r="B22" s="25">
        <v>341.3</v>
      </c>
      <c r="C22" s="20" t="s">
        <v>79</v>
      </c>
      <c r="D22" s="46">
        <v>602316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8">SUM(D22:N22)</f>
        <v>602316</v>
      </c>
      <c r="P22" s="47">
        <f t="shared" si="1"/>
        <v>759.54098360655735</v>
      </c>
      <c r="Q22" s="9"/>
    </row>
    <row r="23" spans="1:17">
      <c r="A23" s="12"/>
      <c r="B23" s="25">
        <v>342.1</v>
      </c>
      <c r="C23" s="20" t="s">
        <v>80</v>
      </c>
      <c r="D23" s="46">
        <v>68723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68723</v>
      </c>
      <c r="P23" s="47">
        <f t="shared" si="1"/>
        <v>86.662042875157624</v>
      </c>
      <c r="Q23" s="9"/>
    </row>
    <row r="24" spans="1:17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8455366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8455366</v>
      </c>
      <c r="P24" s="47">
        <f t="shared" si="1"/>
        <v>10662.504413619168</v>
      </c>
      <c r="Q24" s="9"/>
    </row>
    <row r="25" spans="1:17">
      <c r="A25" s="12"/>
      <c r="B25" s="25">
        <v>343.4</v>
      </c>
      <c r="C25" s="20" t="s">
        <v>31</v>
      </c>
      <c r="D25" s="46">
        <v>64000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64000</v>
      </c>
      <c r="P25" s="47">
        <f t="shared" si="1"/>
        <v>80.706179066834807</v>
      </c>
      <c r="Q25" s="9"/>
    </row>
    <row r="26" spans="1:17">
      <c r="A26" s="12"/>
      <c r="B26" s="25">
        <v>343.5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3518318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3518318</v>
      </c>
      <c r="P26" s="47">
        <f t="shared" si="1"/>
        <v>4436.718789407314</v>
      </c>
      <c r="Q26" s="9"/>
    </row>
    <row r="27" spans="1:17">
      <c r="A27" s="12"/>
      <c r="B27" s="25">
        <v>349</v>
      </c>
      <c r="C27" s="20" t="s">
        <v>113</v>
      </c>
      <c r="D27" s="46">
        <v>55000</v>
      </c>
      <c r="E27" s="46">
        <v>0</v>
      </c>
      <c r="F27" s="46">
        <v>0</v>
      </c>
      <c r="G27" s="46">
        <v>0</v>
      </c>
      <c r="H27" s="46">
        <v>0</v>
      </c>
      <c r="I27" s="46">
        <v>834730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889730</v>
      </c>
      <c r="P27" s="47">
        <f t="shared" si="1"/>
        <v>1121.9798234552334</v>
      </c>
      <c r="Q27" s="9"/>
    </row>
    <row r="28" spans="1:17" ht="15.75">
      <c r="A28" s="29" t="s">
        <v>28</v>
      </c>
      <c r="B28" s="30"/>
      <c r="C28" s="31"/>
      <c r="D28" s="32">
        <f t="shared" ref="D28:N28" si="9">SUM(D29:D29)</f>
        <v>2158</v>
      </c>
      <c r="E28" s="32">
        <f t="shared" si="9"/>
        <v>118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2276</v>
      </c>
      <c r="P28" s="45">
        <f t="shared" si="1"/>
        <v>2.8701134930643128</v>
      </c>
      <c r="Q28" s="10"/>
    </row>
    <row r="29" spans="1:17">
      <c r="A29" s="13"/>
      <c r="B29" s="39">
        <v>359</v>
      </c>
      <c r="C29" s="21" t="s">
        <v>36</v>
      </c>
      <c r="D29" s="46">
        <v>2158</v>
      </c>
      <c r="E29" s="46">
        <v>118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10">SUM(D29:N29)</f>
        <v>2276</v>
      </c>
      <c r="P29" s="47">
        <f t="shared" si="1"/>
        <v>2.8701134930643128</v>
      </c>
      <c r="Q29" s="9"/>
    </row>
    <row r="30" spans="1:17" ht="15.75">
      <c r="A30" s="29" t="s">
        <v>5</v>
      </c>
      <c r="B30" s="30"/>
      <c r="C30" s="31"/>
      <c r="D30" s="32">
        <f t="shared" ref="D30:N30" si="11">SUM(D31:D37)</f>
        <v>158581</v>
      </c>
      <c r="E30" s="32">
        <f t="shared" si="11"/>
        <v>124240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85126</v>
      </c>
      <c r="J30" s="32">
        <f t="shared" si="11"/>
        <v>0</v>
      </c>
      <c r="K30" s="32">
        <f t="shared" si="11"/>
        <v>-1961600</v>
      </c>
      <c r="L30" s="32">
        <f t="shared" si="11"/>
        <v>0</v>
      </c>
      <c r="M30" s="32">
        <f t="shared" si="11"/>
        <v>0</v>
      </c>
      <c r="N30" s="32">
        <f t="shared" si="11"/>
        <v>0</v>
      </c>
      <c r="O30" s="32">
        <f>SUM(D30:N30)</f>
        <v>-1593653</v>
      </c>
      <c r="P30" s="45">
        <f t="shared" si="1"/>
        <v>-2009.6506935687264</v>
      </c>
      <c r="Q30" s="10"/>
    </row>
    <row r="31" spans="1:17">
      <c r="A31" s="12"/>
      <c r="B31" s="25">
        <v>361.1</v>
      </c>
      <c r="C31" s="20" t="s">
        <v>37</v>
      </c>
      <c r="D31" s="46">
        <v>82536</v>
      </c>
      <c r="E31" s="46">
        <v>124240</v>
      </c>
      <c r="F31" s="46">
        <v>0</v>
      </c>
      <c r="G31" s="46">
        <v>0</v>
      </c>
      <c r="H31" s="46">
        <v>0</v>
      </c>
      <c r="I31" s="46">
        <v>184668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391444</v>
      </c>
      <c r="P31" s="47">
        <f t="shared" si="1"/>
        <v>493.62421185372006</v>
      </c>
      <c r="Q31" s="9"/>
    </row>
    <row r="32" spans="1:17">
      <c r="A32" s="12"/>
      <c r="B32" s="25">
        <v>361.3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-3175236</v>
      </c>
      <c r="L32" s="46">
        <v>0</v>
      </c>
      <c r="M32" s="46">
        <v>0</v>
      </c>
      <c r="N32" s="46">
        <v>0</v>
      </c>
      <c r="O32" s="46">
        <f t="shared" ref="O32:O39" si="12">SUM(D32:N32)</f>
        <v>-3175236</v>
      </c>
      <c r="P32" s="47">
        <f t="shared" si="1"/>
        <v>-4004.080706179067</v>
      </c>
      <c r="Q32" s="9"/>
    </row>
    <row r="33" spans="1:120">
      <c r="A33" s="12"/>
      <c r="B33" s="25">
        <v>362</v>
      </c>
      <c r="C33" s="20" t="s">
        <v>39</v>
      </c>
      <c r="D33" s="46">
        <v>24923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24923</v>
      </c>
      <c r="P33" s="47">
        <f t="shared" si="1"/>
        <v>31.428751576292559</v>
      </c>
      <c r="Q33" s="9"/>
    </row>
    <row r="34" spans="1:120">
      <c r="A34" s="12"/>
      <c r="B34" s="25">
        <v>364</v>
      </c>
      <c r="C34" s="20" t="s">
        <v>116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-130249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-130249</v>
      </c>
      <c r="P34" s="47">
        <f t="shared" si="1"/>
        <v>-164.24842370744011</v>
      </c>
      <c r="Q34" s="9"/>
    </row>
    <row r="35" spans="1:120">
      <c r="A35" s="12"/>
      <c r="B35" s="25">
        <v>366</v>
      </c>
      <c r="C35" s="20" t="s">
        <v>40</v>
      </c>
      <c r="D35" s="46">
        <v>31473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31473</v>
      </c>
      <c r="P35" s="47">
        <f t="shared" si="1"/>
        <v>39.688524590163937</v>
      </c>
      <c r="Q35" s="9"/>
    </row>
    <row r="36" spans="1:120">
      <c r="A36" s="12"/>
      <c r="B36" s="25">
        <v>368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1213636</v>
      </c>
      <c r="L36" s="46">
        <v>0</v>
      </c>
      <c r="M36" s="46">
        <v>0</v>
      </c>
      <c r="N36" s="46">
        <v>0</v>
      </c>
      <c r="O36" s="46">
        <f t="shared" si="12"/>
        <v>1213636</v>
      </c>
      <c r="P36" s="47">
        <f t="shared" si="1"/>
        <v>1530.4363177805801</v>
      </c>
      <c r="Q36" s="9"/>
    </row>
    <row r="37" spans="1:120">
      <c r="A37" s="12"/>
      <c r="B37" s="25">
        <v>369.9</v>
      </c>
      <c r="C37" s="20" t="s">
        <v>42</v>
      </c>
      <c r="D37" s="46">
        <v>19649</v>
      </c>
      <c r="E37" s="46">
        <v>0</v>
      </c>
      <c r="F37" s="46">
        <v>0</v>
      </c>
      <c r="G37" s="46">
        <v>0</v>
      </c>
      <c r="H37" s="46">
        <v>0</v>
      </c>
      <c r="I37" s="46">
        <v>30707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50356</v>
      </c>
      <c r="P37" s="47">
        <f t="shared" si="1"/>
        <v>63.500630517023957</v>
      </c>
      <c r="Q37" s="9"/>
    </row>
    <row r="38" spans="1:120" ht="15.75">
      <c r="A38" s="29" t="s">
        <v>29</v>
      </c>
      <c r="B38" s="30"/>
      <c r="C38" s="31"/>
      <c r="D38" s="32">
        <f t="shared" ref="D38:N38" si="13">SUM(D39:D39)</f>
        <v>0</v>
      </c>
      <c r="E38" s="32">
        <f t="shared" si="13"/>
        <v>0</v>
      </c>
      <c r="F38" s="32">
        <f t="shared" si="13"/>
        <v>0</v>
      </c>
      <c r="G38" s="32">
        <f t="shared" si="13"/>
        <v>0</v>
      </c>
      <c r="H38" s="32">
        <f t="shared" si="13"/>
        <v>0</v>
      </c>
      <c r="I38" s="32">
        <f t="shared" si="13"/>
        <v>611655</v>
      </c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2"/>
        <v>611655</v>
      </c>
      <c r="P38" s="45">
        <f t="shared" si="1"/>
        <v>771.31778058007569</v>
      </c>
      <c r="Q38" s="9"/>
    </row>
    <row r="39" spans="1:120" ht="15.75" thickBot="1">
      <c r="A39" s="12"/>
      <c r="B39" s="25">
        <v>389.8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611655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611655</v>
      </c>
      <c r="P39" s="47">
        <f t="shared" si="1"/>
        <v>771.31778058007569</v>
      </c>
      <c r="Q39" s="9"/>
    </row>
    <row r="40" spans="1:120" ht="16.5" thickBot="1">
      <c r="A40" s="14" t="s">
        <v>34</v>
      </c>
      <c r="B40" s="23"/>
      <c r="C40" s="22"/>
      <c r="D40" s="15">
        <f t="shared" ref="D40:N40" si="14">SUM(D5,D11,D13,D21,D28,D30,D38)</f>
        <v>10534595</v>
      </c>
      <c r="E40" s="15">
        <f t="shared" si="14"/>
        <v>2938200</v>
      </c>
      <c r="F40" s="15">
        <f t="shared" si="14"/>
        <v>806463</v>
      </c>
      <c r="G40" s="15">
        <f t="shared" si="14"/>
        <v>0</v>
      </c>
      <c r="H40" s="15">
        <f t="shared" si="14"/>
        <v>0</v>
      </c>
      <c r="I40" s="15">
        <f t="shared" si="14"/>
        <v>13505195</v>
      </c>
      <c r="J40" s="15">
        <f t="shared" si="14"/>
        <v>0</v>
      </c>
      <c r="K40" s="15">
        <f t="shared" si="14"/>
        <v>-1961600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>SUM(D40:N40)</f>
        <v>25822853</v>
      </c>
      <c r="P40" s="38">
        <f t="shared" si="1"/>
        <v>32563.496847414881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117</v>
      </c>
      <c r="N42" s="48"/>
      <c r="O42" s="48"/>
      <c r="P42" s="43">
        <v>793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103</v>
      </c>
      <c r="N4" s="35" t="s">
        <v>11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SUM(D6:D10)</f>
        <v>6735141</v>
      </c>
      <c r="E5" s="27">
        <f t="shared" si="0"/>
        <v>2819289</v>
      </c>
      <c r="F5" s="27">
        <f t="shared" si="0"/>
        <v>808123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10362553</v>
      </c>
      <c r="P5" s="33">
        <f t="shared" ref="P5:P41" si="2">(O5/P$43)</f>
        <v>12953.19125</v>
      </c>
      <c r="Q5" s="6"/>
    </row>
    <row r="6" spans="1:134">
      <c r="A6" s="12"/>
      <c r="B6" s="25">
        <v>311</v>
      </c>
      <c r="C6" s="20" t="s">
        <v>3</v>
      </c>
      <c r="D6" s="46">
        <v>6413955</v>
      </c>
      <c r="E6" s="46">
        <v>2819289</v>
      </c>
      <c r="F6" s="46">
        <v>808123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10041367</v>
      </c>
      <c r="P6" s="47">
        <f t="shared" si="2"/>
        <v>12551.70875</v>
      </c>
      <c r="Q6" s="9"/>
    </row>
    <row r="7" spans="1:134">
      <c r="A7" s="12"/>
      <c r="B7" s="25">
        <v>312.41000000000003</v>
      </c>
      <c r="C7" s="20" t="s">
        <v>106</v>
      </c>
      <c r="D7" s="46">
        <v>115456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115456</v>
      </c>
      <c r="P7" s="47">
        <f t="shared" si="2"/>
        <v>144.32</v>
      </c>
      <c r="Q7" s="9"/>
    </row>
    <row r="8" spans="1:134">
      <c r="A8" s="12"/>
      <c r="B8" s="25">
        <v>312.43</v>
      </c>
      <c r="C8" s="20" t="s">
        <v>107</v>
      </c>
      <c r="D8" s="46">
        <v>84145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84145</v>
      </c>
      <c r="P8" s="47">
        <f t="shared" si="2"/>
        <v>105.18125000000001</v>
      </c>
      <c r="Q8" s="9"/>
    </row>
    <row r="9" spans="1:134">
      <c r="A9" s="12"/>
      <c r="B9" s="25">
        <v>315.10000000000002</v>
      </c>
      <c r="C9" s="20" t="s">
        <v>108</v>
      </c>
      <c r="D9" s="46">
        <v>120235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120235</v>
      </c>
      <c r="P9" s="47">
        <f t="shared" si="2"/>
        <v>150.29374999999999</v>
      </c>
      <c r="Q9" s="9"/>
    </row>
    <row r="10" spans="1:134">
      <c r="A10" s="12"/>
      <c r="B10" s="25">
        <v>316</v>
      </c>
      <c r="C10" s="20" t="s">
        <v>99</v>
      </c>
      <c r="D10" s="46">
        <v>1350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1350</v>
      </c>
      <c r="P10" s="47">
        <f t="shared" si="2"/>
        <v>1.6875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SUM(D12:D12)</f>
        <v>1515419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1515419</v>
      </c>
      <c r="P11" s="45">
        <f t="shared" si="2"/>
        <v>1894.2737500000001</v>
      </c>
      <c r="Q11" s="10"/>
    </row>
    <row r="12" spans="1:134">
      <c r="A12" s="12"/>
      <c r="B12" s="25">
        <v>322</v>
      </c>
      <c r="C12" s="20" t="s">
        <v>109</v>
      </c>
      <c r="D12" s="46">
        <v>1515419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1515419</v>
      </c>
      <c r="P12" s="47">
        <f t="shared" si="2"/>
        <v>1894.2737500000001</v>
      </c>
      <c r="Q12" s="9"/>
    </row>
    <row r="13" spans="1:134" ht="15.75">
      <c r="A13" s="29" t="s">
        <v>110</v>
      </c>
      <c r="B13" s="30"/>
      <c r="C13" s="31"/>
      <c r="D13" s="32">
        <f t="shared" ref="D13:N13" si="4">SUM(D14:D21)</f>
        <v>312435</v>
      </c>
      <c r="E13" s="32">
        <f t="shared" si="4"/>
        <v>11260354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11572789</v>
      </c>
      <c r="P13" s="45">
        <f t="shared" si="2"/>
        <v>14465.98625</v>
      </c>
      <c r="Q13" s="10"/>
    </row>
    <row r="14" spans="1:134">
      <c r="A14" s="12"/>
      <c r="B14" s="25">
        <v>331.39</v>
      </c>
      <c r="C14" s="20" t="s">
        <v>18</v>
      </c>
      <c r="D14" s="46">
        <v>103048</v>
      </c>
      <c r="E14" s="46">
        <v>11230441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5">SUM(D14:N14)</f>
        <v>11333489</v>
      </c>
      <c r="P14" s="47">
        <f t="shared" si="2"/>
        <v>14166.86125</v>
      </c>
      <c r="Q14" s="9"/>
    </row>
    <row r="15" spans="1:134">
      <c r="A15" s="12"/>
      <c r="B15" s="25">
        <v>333</v>
      </c>
      <c r="C15" s="20" t="s">
        <v>4</v>
      </c>
      <c r="D15" s="46">
        <v>17189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17189</v>
      </c>
      <c r="P15" s="47">
        <f t="shared" si="2"/>
        <v>21.486249999999998</v>
      </c>
      <c r="Q15" s="9"/>
    </row>
    <row r="16" spans="1:134">
      <c r="A16" s="12"/>
      <c r="B16" s="25">
        <v>334.5</v>
      </c>
      <c r="C16" s="20" t="s">
        <v>19</v>
      </c>
      <c r="D16" s="46">
        <v>0</v>
      </c>
      <c r="E16" s="46">
        <v>29913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29913</v>
      </c>
      <c r="P16" s="47">
        <f t="shared" si="2"/>
        <v>37.391249999999999</v>
      </c>
      <c r="Q16" s="9"/>
    </row>
    <row r="17" spans="1:17">
      <c r="A17" s="12"/>
      <c r="B17" s="25">
        <v>334.9</v>
      </c>
      <c r="C17" s="20" t="s">
        <v>100</v>
      </c>
      <c r="D17" s="46">
        <v>47168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47168</v>
      </c>
      <c r="P17" s="47">
        <f t="shared" si="2"/>
        <v>58.96</v>
      </c>
      <c r="Q17" s="9"/>
    </row>
    <row r="18" spans="1:17">
      <c r="A18" s="12"/>
      <c r="B18" s="25">
        <v>335.125</v>
      </c>
      <c r="C18" s="20" t="s">
        <v>111</v>
      </c>
      <c r="D18" s="46">
        <v>26095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26095</v>
      </c>
      <c r="P18" s="47">
        <f t="shared" si="2"/>
        <v>32.618749999999999</v>
      </c>
      <c r="Q18" s="9"/>
    </row>
    <row r="19" spans="1:17">
      <c r="A19" s="12"/>
      <c r="B19" s="25">
        <v>335.18</v>
      </c>
      <c r="C19" s="20" t="s">
        <v>112</v>
      </c>
      <c r="D19" s="46">
        <v>106451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106451</v>
      </c>
      <c r="P19" s="47">
        <f t="shared" si="2"/>
        <v>133.06375</v>
      </c>
      <c r="Q19" s="9"/>
    </row>
    <row r="20" spans="1:17">
      <c r="A20" s="12"/>
      <c r="B20" s="25">
        <v>335.21</v>
      </c>
      <c r="C20" s="20" t="s">
        <v>56</v>
      </c>
      <c r="D20" s="46">
        <v>8160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8160</v>
      </c>
      <c r="P20" s="47">
        <f t="shared" si="2"/>
        <v>10.199999999999999</v>
      </c>
      <c r="Q20" s="9"/>
    </row>
    <row r="21" spans="1:17">
      <c r="A21" s="12"/>
      <c r="B21" s="25">
        <v>335.9</v>
      </c>
      <c r="C21" s="20" t="s">
        <v>22</v>
      </c>
      <c r="D21" s="46">
        <v>4324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4324</v>
      </c>
      <c r="P21" s="47">
        <f t="shared" si="2"/>
        <v>5.4050000000000002</v>
      </c>
      <c r="Q21" s="9"/>
    </row>
    <row r="22" spans="1:17" ht="15.75">
      <c r="A22" s="29" t="s">
        <v>27</v>
      </c>
      <c r="B22" s="30"/>
      <c r="C22" s="31"/>
      <c r="D22" s="32">
        <f t="shared" ref="D22:N22" si="6">SUM(D23:D28)</f>
        <v>801540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12213148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6"/>
        <v>0</v>
      </c>
      <c r="O22" s="32">
        <f>SUM(D22:N22)</f>
        <v>13014688</v>
      </c>
      <c r="P22" s="45">
        <f t="shared" si="2"/>
        <v>16268.36</v>
      </c>
      <c r="Q22" s="10"/>
    </row>
    <row r="23" spans="1:17">
      <c r="A23" s="12"/>
      <c r="B23" s="25">
        <v>341.3</v>
      </c>
      <c r="C23" s="20" t="s">
        <v>79</v>
      </c>
      <c r="D23" s="46">
        <v>596552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7">SUM(D23:N23)</f>
        <v>596552</v>
      </c>
      <c r="P23" s="47">
        <f t="shared" si="2"/>
        <v>745.69</v>
      </c>
      <c r="Q23" s="9"/>
    </row>
    <row r="24" spans="1:17">
      <c r="A24" s="12"/>
      <c r="B24" s="25">
        <v>342.1</v>
      </c>
      <c r="C24" s="20" t="s">
        <v>80</v>
      </c>
      <c r="D24" s="46">
        <v>80238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80238</v>
      </c>
      <c r="P24" s="47">
        <f t="shared" si="2"/>
        <v>100.2975</v>
      </c>
      <c r="Q24" s="9"/>
    </row>
    <row r="25" spans="1:17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8011694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8011694</v>
      </c>
      <c r="P25" s="47">
        <f t="shared" si="2"/>
        <v>10014.6175</v>
      </c>
      <c r="Q25" s="9"/>
    </row>
    <row r="26" spans="1:17">
      <c r="A26" s="12"/>
      <c r="B26" s="25">
        <v>343.4</v>
      </c>
      <c r="C26" s="20" t="s">
        <v>31</v>
      </c>
      <c r="D26" s="46">
        <v>84750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84750</v>
      </c>
      <c r="P26" s="47">
        <f t="shared" si="2"/>
        <v>105.9375</v>
      </c>
      <c r="Q26" s="9"/>
    </row>
    <row r="27" spans="1:17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3361015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3361015</v>
      </c>
      <c r="P27" s="47">
        <f t="shared" si="2"/>
        <v>4201.2687500000002</v>
      </c>
      <c r="Q27" s="9"/>
    </row>
    <row r="28" spans="1:17">
      <c r="A28" s="12"/>
      <c r="B28" s="25">
        <v>349</v>
      </c>
      <c r="C28" s="20" t="s">
        <v>113</v>
      </c>
      <c r="D28" s="46">
        <v>40000</v>
      </c>
      <c r="E28" s="46">
        <v>0</v>
      </c>
      <c r="F28" s="46">
        <v>0</v>
      </c>
      <c r="G28" s="46">
        <v>0</v>
      </c>
      <c r="H28" s="46">
        <v>0</v>
      </c>
      <c r="I28" s="46">
        <v>840439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880439</v>
      </c>
      <c r="P28" s="47">
        <f t="shared" si="2"/>
        <v>1100.5487499999999</v>
      </c>
      <c r="Q28" s="9"/>
    </row>
    <row r="29" spans="1:17" ht="15.75">
      <c r="A29" s="29" t="s">
        <v>28</v>
      </c>
      <c r="B29" s="30"/>
      <c r="C29" s="31"/>
      <c r="D29" s="32">
        <f t="shared" ref="D29:N29" si="8">SUM(D30:D30)</f>
        <v>4899</v>
      </c>
      <c r="E29" s="32">
        <f t="shared" si="8"/>
        <v>301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ref="O29:O41" si="9">SUM(D29:N29)</f>
        <v>5200</v>
      </c>
      <c r="P29" s="45">
        <f t="shared" si="2"/>
        <v>6.5</v>
      </c>
      <c r="Q29" s="10"/>
    </row>
    <row r="30" spans="1:17">
      <c r="A30" s="13"/>
      <c r="B30" s="39">
        <v>359</v>
      </c>
      <c r="C30" s="21" t="s">
        <v>36</v>
      </c>
      <c r="D30" s="46">
        <v>4899</v>
      </c>
      <c r="E30" s="46">
        <v>301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5200</v>
      </c>
      <c r="P30" s="47">
        <f t="shared" si="2"/>
        <v>6.5</v>
      </c>
      <c r="Q30" s="9"/>
    </row>
    <row r="31" spans="1:17" ht="15.75">
      <c r="A31" s="29" t="s">
        <v>5</v>
      </c>
      <c r="B31" s="30"/>
      <c r="C31" s="31"/>
      <c r="D31" s="32">
        <f t="shared" ref="D31:N31" si="10">SUM(D32:D37)</f>
        <v>92506</v>
      </c>
      <c r="E31" s="32">
        <f t="shared" si="10"/>
        <v>12731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208352</v>
      </c>
      <c r="J31" s="32">
        <f t="shared" si="10"/>
        <v>0</v>
      </c>
      <c r="K31" s="32">
        <f t="shared" si="10"/>
        <v>4886217</v>
      </c>
      <c r="L31" s="32">
        <f t="shared" si="10"/>
        <v>6000</v>
      </c>
      <c r="M31" s="32">
        <f t="shared" si="10"/>
        <v>0</v>
      </c>
      <c r="N31" s="32">
        <f t="shared" si="10"/>
        <v>0</v>
      </c>
      <c r="O31" s="32">
        <f t="shared" si="9"/>
        <v>5205806</v>
      </c>
      <c r="P31" s="45">
        <f t="shared" si="2"/>
        <v>6507.2574999999997</v>
      </c>
      <c r="Q31" s="10"/>
    </row>
    <row r="32" spans="1:17">
      <c r="A32" s="12"/>
      <c r="B32" s="25">
        <v>361.1</v>
      </c>
      <c r="C32" s="20" t="s">
        <v>37</v>
      </c>
      <c r="D32" s="46">
        <v>13469</v>
      </c>
      <c r="E32" s="46">
        <v>12731</v>
      </c>
      <c r="F32" s="46">
        <v>0</v>
      </c>
      <c r="G32" s="46">
        <v>0</v>
      </c>
      <c r="H32" s="46">
        <v>0</v>
      </c>
      <c r="I32" s="46">
        <v>55908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82108</v>
      </c>
      <c r="P32" s="47">
        <f t="shared" si="2"/>
        <v>102.63500000000001</v>
      </c>
      <c r="Q32" s="9"/>
    </row>
    <row r="33" spans="1:120">
      <c r="A33" s="12"/>
      <c r="B33" s="25">
        <v>361.3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3681762</v>
      </c>
      <c r="L33" s="46">
        <v>0</v>
      </c>
      <c r="M33" s="46">
        <v>0</v>
      </c>
      <c r="N33" s="46">
        <v>0</v>
      </c>
      <c r="O33" s="46">
        <f t="shared" si="9"/>
        <v>3681762</v>
      </c>
      <c r="P33" s="47">
        <f t="shared" si="2"/>
        <v>4602.2025000000003</v>
      </c>
      <c r="Q33" s="9"/>
    </row>
    <row r="34" spans="1:120">
      <c r="A34" s="12"/>
      <c r="B34" s="25">
        <v>362</v>
      </c>
      <c r="C34" s="20" t="s">
        <v>39</v>
      </c>
      <c r="D34" s="46">
        <v>24913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24913</v>
      </c>
      <c r="P34" s="47">
        <f t="shared" si="2"/>
        <v>31.141249999999999</v>
      </c>
      <c r="Q34" s="9"/>
    </row>
    <row r="35" spans="1:120">
      <c r="A35" s="12"/>
      <c r="B35" s="25">
        <v>366</v>
      </c>
      <c r="C35" s="20" t="s">
        <v>40</v>
      </c>
      <c r="D35" s="46">
        <v>15000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6000</v>
      </c>
      <c r="M35" s="46">
        <v>0</v>
      </c>
      <c r="N35" s="46">
        <v>0</v>
      </c>
      <c r="O35" s="46">
        <f t="shared" si="9"/>
        <v>21000</v>
      </c>
      <c r="P35" s="47">
        <f t="shared" si="2"/>
        <v>26.25</v>
      </c>
      <c r="Q35" s="9"/>
    </row>
    <row r="36" spans="1:120">
      <c r="A36" s="12"/>
      <c r="B36" s="25">
        <v>368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1204455</v>
      </c>
      <c r="L36" s="46">
        <v>0</v>
      </c>
      <c r="M36" s="46">
        <v>0</v>
      </c>
      <c r="N36" s="46">
        <v>0</v>
      </c>
      <c r="O36" s="46">
        <f t="shared" si="9"/>
        <v>1204455</v>
      </c>
      <c r="P36" s="47">
        <f t="shared" si="2"/>
        <v>1505.5687499999999</v>
      </c>
      <c r="Q36" s="9"/>
    </row>
    <row r="37" spans="1:120">
      <c r="A37" s="12"/>
      <c r="B37" s="25">
        <v>369.9</v>
      </c>
      <c r="C37" s="20" t="s">
        <v>42</v>
      </c>
      <c r="D37" s="46">
        <v>39124</v>
      </c>
      <c r="E37" s="46">
        <v>0</v>
      </c>
      <c r="F37" s="46">
        <v>0</v>
      </c>
      <c r="G37" s="46">
        <v>0</v>
      </c>
      <c r="H37" s="46">
        <v>0</v>
      </c>
      <c r="I37" s="46">
        <v>152444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191568</v>
      </c>
      <c r="P37" s="47">
        <f t="shared" si="2"/>
        <v>239.46</v>
      </c>
      <c r="Q37" s="9"/>
    </row>
    <row r="38" spans="1:120" ht="15.75">
      <c r="A38" s="29" t="s">
        <v>29</v>
      </c>
      <c r="B38" s="30"/>
      <c r="C38" s="31"/>
      <c r="D38" s="32">
        <f t="shared" ref="D38:N38" si="11">SUM(D39:D40)</f>
        <v>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1137352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 t="shared" si="9"/>
        <v>1137352</v>
      </c>
      <c r="P38" s="45">
        <f t="shared" si="2"/>
        <v>1421.69</v>
      </c>
      <c r="Q38" s="9"/>
    </row>
    <row r="39" spans="1:120">
      <c r="A39" s="12"/>
      <c r="B39" s="25">
        <v>388.1</v>
      </c>
      <c r="C39" s="20" t="s">
        <v>64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-40399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-40399</v>
      </c>
      <c r="P39" s="47">
        <f t="shared" si="2"/>
        <v>-50.498750000000001</v>
      </c>
      <c r="Q39" s="9"/>
    </row>
    <row r="40" spans="1:120" ht="15.75" thickBot="1">
      <c r="A40" s="12"/>
      <c r="B40" s="25">
        <v>389.8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1177751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1177751</v>
      </c>
      <c r="P40" s="47">
        <f t="shared" si="2"/>
        <v>1472.18875</v>
      </c>
      <c r="Q40" s="9"/>
    </row>
    <row r="41" spans="1:120" ht="16.5" thickBot="1">
      <c r="A41" s="14" t="s">
        <v>34</v>
      </c>
      <c r="B41" s="23"/>
      <c r="C41" s="22"/>
      <c r="D41" s="15">
        <f t="shared" ref="D41:N41" si="12">SUM(D5,D11,D13,D22,D29,D31,D38)</f>
        <v>9461940</v>
      </c>
      <c r="E41" s="15">
        <f t="shared" si="12"/>
        <v>14092675</v>
      </c>
      <c r="F41" s="15">
        <f t="shared" si="12"/>
        <v>808123</v>
      </c>
      <c r="G41" s="15">
        <f t="shared" si="12"/>
        <v>0</v>
      </c>
      <c r="H41" s="15">
        <f t="shared" si="12"/>
        <v>0</v>
      </c>
      <c r="I41" s="15">
        <f t="shared" si="12"/>
        <v>13558852</v>
      </c>
      <c r="J41" s="15">
        <f t="shared" si="12"/>
        <v>0</v>
      </c>
      <c r="K41" s="15">
        <f t="shared" si="12"/>
        <v>4886217</v>
      </c>
      <c r="L41" s="15">
        <f t="shared" si="12"/>
        <v>6000</v>
      </c>
      <c r="M41" s="15">
        <f t="shared" si="12"/>
        <v>0</v>
      </c>
      <c r="N41" s="15">
        <f t="shared" si="12"/>
        <v>0</v>
      </c>
      <c r="O41" s="15">
        <f t="shared" si="9"/>
        <v>42813807</v>
      </c>
      <c r="P41" s="38">
        <f t="shared" si="2"/>
        <v>53517.258750000001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8" t="s">
        <v>101</v>
      </c>
      <c r="N43" s="48"/>
      <c r="O43" s="48"/>
      <c r="P43" s="43">
        <v>800</v>
      </c>
    </row>
    <row r="44" spans="1:120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</row>
    <row r="45" spans="1:120" ht="15.75" customHeight="1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6480298</v>
      </c>
      <c r="E5" s="27">
        <f t="shared" si="0"/>
        <v>2803470</v>
      </c>
      <c r="F5" s="27">
        <f t="shared" si="0"/>
        <v>803460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10087228</v>
      </c>
      <c r="O5" s="33">
        <f t="shared" ref="O5:O38" si="2">(N5/O$40)</f>
        <v>11909.360094451004</v>
      </c>
      <c r="P5" s="6"/>
    </row>
    <row r="6" spans="1:133">
      <c r="A6" s="12"/>
      <c r="B6" s="25">
        <v>311</v>
      </c>
      <c r="C6" s="20" t="s">
        <v>3</v>
      </c>
      <c r="D6" s="46">
        <v>6192425</v>
      </c>
      <c r="E6" s="46">
        <v>2803470</v>
      </c>
      <c r="F6" s="46">
        <v>803460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9799355</v>
      </c>
      <c r="O6" s="47">
        <f t="shared" si="2"/>
        <v>11569.48642266824</v>
      </c>
      <c r="P6" s="9"/>
    </row>
    <row r="7" spans="1:133">
      <c r="A7" s="12"/>
      <c r="B7" s="25">
        <v>312.41000000000003</v>
      </c>
      <c r="C7" s="20" t="s">
        <v>12</v>
      </c>
      <c r="D7" s="46">
        <v>199438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199438</v>
      </c>
      <c r="O7" s="47">
        <f t="shared" si="2"/>
        <v>235.46399055489965</v>
      </c>
      <c r="P7" s="9"/>
    </row>
    <row r="8" spans="1:133">
      <c r="A8" s="12"/>
      <c r="B8" s="25">
        <v>315</v>
      </c>
      <c r="C8" s="20" t="s">
        <v>76</v>
      </c>
      <c r="D8" s="46">
        <v>88435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88435</v>
      </c>
      <c r="O8" s="47">
        <f t="shared" si="2"/>
        <v>104.40968122786305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639273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639273</v>
      </c>
      <c r="O9" s="45">
        <f t="shared" si="2"/>
        <v>754.74970484061396</v>
      </c>
      <c r="P9" s="10"/>
    </row>
    <row r="10" spans="1:133">
      <c r="A10" s="12"/>
      <c r="B10" s="25">
        <v>322</v>
      </c>
      <c r="C10" s="20" t="s">
        <v>0</v>
      </c>
      <c r="D10" s="46">
        <v>637827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637827</v>
      </c>
      <c r="O10" s="47">
        <f t="shared" si="2"/>
        <v>753.04250295159386</v>
      </c>
      <c r="P10" s="9"/>
    </row>
    <row r="11" spans="1:133">
      <c r="A11" s="12"/>
      <c r="B11" s="25">
        <v>329</v>
      </c>
      <c r="C11" s="20" t="s">
        <v>55</v>
      </c>
      <c r="D11" s="46">
        <v>1446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1446</v>
      </c>
      <c r="O11" s="47">
        <f t="shared" si="2"/>
        <v>1.7072018890200709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SUM(D13:D18)</f>
        <v>279529</v>
      </c>
      <c r="E12" s="32">
        <f t="shared" si="4"/>
        <v>2280465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2559994</v>
      </c>
      <c r="O12" s="45">
        <f t="shared" si="2"/>
        <v>3022.4250295159386</v>
      </c>
      <c r="P12" s="10"/>
    </row>
    <row r="13" spans="1:133">
      <c r="A13" s="12"/>
      <c r="B13" s="25">
        <v>331.39</v>
      </c>
      <c r="C13" s="20" t="s">
        <v>18</v>
      </c>
      <c r="D13" s="46">
        <v>136657</v>
      </c>
      <c r="E13" s="46">
        <v>2280465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2417122</v>
      </c>
      <c r="O13" s="47">
        <f t="shared" si="2"/>
        <v>2853.7449822904368</v>
      </c>
      <c r="P13" s="9"/>
    </row>
    <row r="14" spans="1:133">
      <c r="A14" s="12"/>
      <c r="B14" s="25">
        <v>333</v>
      </c>
      <c r="C14" s="20" t="s">
        <v>4</v>
      </c>
      <c r="D14" s="46">
        <v>18385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18385</v>
      </c>
      <c r="O14" s="47">
        <f t="shared" si="2"/>
        <v>21.706021251475796</v>
      </c>
      <c r="P14" s="9"/>
    </row>
    <row r="15" spans="1:133">
      <c r="A15" s="12"/>
      <c r="B15" s="25">
        <v>335.12</v>
      </c>
      <c r="C15" s="20" t="s">
        <v>77</v>
      </c>
      <c r="D15" s="46">
        <v>22879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22879</v>
      </c>
      <c r="O15" s="47">
        <f t="shared" si="2"/>
        <v>27.011806375442738</v>
      </c>
      <c r="P15" s="9"/>
    </row>
    <row r="16" spans="1:133">
      <c r="A16" s="12"/>
      <c r="B16" s="25">
        <v>335.18</v>
      </c>
      <c r="C16" s="20" t="s">
        <v>78</v>
      </c>
      <c r="D16" s="46">
        <v>90987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90987</v>
      </c>
      <c r="O16" s="47">
        <f t="shared" si="2"/>
        <v>107.42266824085006</v>
      </c>
      <c r="P16" s="9"/>
    </row>
    <row r="17" spans="1:16">
      <c r="A17" s="12"/>
      <c r="B17" s="25">
        <v>335.21</v>
      </c>
      <c r="C17" s="20" t="s">
        <v>56</v>
      </c>
      <c r="D17" s="46">
        <v>5082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5082</v>
      </c>
      <c r="O17" s="47">
        <f t="shared" si="2"/>
        <v>6</v>
      </c>
      <c r="P17" s="9"/>
    </row>
    <row r="18" spans="1:16">
      <c r="A18" s="12"/>
      <c r="B18" s="25">
        <v>335.9</v>
      </c>
      <c r="C18" s="20" t="s">
        <v>22</v>
      </c>
      <c r="D18" s="46">
        <v>5539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5539</v>
      </c>
      <c r="O18" s="47">
        <f t="shared" si="2"/>
        <v>6.5395513577331759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SUM(D20:D25)</f>
        <v>689532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11685969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12375501</v>
      </c>
      <c r="O19" s="45">
        <f t="shared" si="2"/>
        <v>14610.981109799292</v>
      </c>
      <c r="P19" s="10"/>
    </row>
    <row r="20" spans="1:16">
      <c r="A20" s="12"/>
      <c r="B20" s="25">
        <v>341.3</v>
      </c>
      <c r="C20" s="20" t="s">
        <v>79</v>
      </c>
      <c r="D20" s="46">
        <v>586000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586000</v>
      </c>
      <c r="O20" s="47">
        <f t="shared" si="2"/>
        <v>691.85360094451005</v>
      </c>
      <c r="P20" s="9"/>
    </row>
    <row r="21" spans="1:16">
      <c r="A21" s="12"/>
      <c r="B21" s="25">
        <v>342.1</v>
      </c>
      <c r="C21" s="20" t="s">
        <v>80</v>
      </c>
      <c r="D21" s="46">
        <v>7032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7032</v>
      </c>
      <c r="O21" s="47">
        <f t="shared" si="2"/>
        <v>8.3022432113341207</v>
      </c>
      <c r="P21" s="9"/>
    </row>
    <row r="22" spans="1:16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7697042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7697042</v>
      </c>
      <c r="O22" s="47">
        <f t="shared" si="2"/>
        <v>9087.416765053129</v>
      </c>
      <c r="P22" s="9"/>
    </row>
    <row r="23" spans="1:16">
      <c r="A23" s="12"/>
      <c r="B23" s="25">
        <v>343.4</v>
      </c>
      <c r="C23" s="20" t="s">
        <v>31</v>
      </c>
      <c r="D23" s="46">
        <v>72500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72500</v>
      </c>
      <c r="O23" s="47">
        <f t="shared" si="2"/>
        <v>85.596221959858326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3315675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3315675</v>
      </c>
      <c r="O24" s="47">
        <f t="shared" si="2"/>
        <v>3914.6103896103896</v>
      </c>
      <c r="P24" s="9"/>
    </row>
    <row r="25" spans="1:16">
      <c r="A25" s="12"/>
      <c r="B25" s="25">
        <v>349</v>
      </c>
      <c r="C25" s="20" t="s">
        <v>1</v>
      </c>
      <c r="D25" s="46">
        <v>24000</v>
      </c>
      <c r="E25" s="46">
        <v>0</v>
      </c>
      <c r="F25" s="46">
        <v>0</v>
      </c>
      <c r="G25" s="46">
        <v>0</v>
      </c>
      <c r="H25" s="46">
        <v>0</v>
      </c>
      <c r="I25" s="46">
        <v>673252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697252</v>
      </c>
      <c r="O25" s="47">
        <f t="shared" si="2"/>
        <v>823.20188902007089</v>
      </c>
      <c r="P25" s="9"/>
    </row>
    <row r="26" spans="1:16" ht="15.75">
      <c r="A26" s="29" t="s">
        <v>28</v>
      </c>
      <c r="B26" s="30"/>
      <c r="C26" s="31"/>
      <c r="D26" s="32">
        <f t="shared" ref="D26:M26" si="7">SUM(D27:D27)</f>
        <v>6499</v>
      </c>
      <c r="E26" s="32">
        <f t="shared" si="7"/>
        <v>0</v>
      </c>
      <c r="F26" s="32">
        <f t="shared" si="7"/>
        <v>574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8" si="8">SUM(D26:M26)</f>
        <v>7073</v>
      </c>
      <c r="O26" s="45">
        <f t="shared" si="2"/>
        <v>8.3506493506493502</v>
      </c>
      <c r="P26" s="10"/>
    </row>
    <row r="27" spans="1:16">
      <c r="A27" s="13"/>
      <c r="B27" s="39">
        <v>359</v>
      </c>
      <c r="C27" s="21" t="s">
        <v>36</v>
      </c>
      <c r="D27" s="46">
        <v>6499</v>
      </c>
      <c r="E27" s="46">
        <v>0</v>
      </c>
      <c r="F27" s="46">
        <v>574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7073</v>
      </c>
      <c r="O27" s="47">
        <f t="shared" si="2"/>
        <v>8.3506493506493502</v>
      </c>
      <c r="P27" s="9"/>
    </row>
    <row r="28" spans="1:16" ht="15.75">
      <c r="A28" s="29" t="s">
        <v>5</v>
      </c>
      <c r="B28" s="30"/>
      <c r="C28" s="31"/>
      <c r="D28" s="32">
        <f t="shared" ref="D28:M28" si="9">SUM(D29:D34)</f>
        <v>236321</v>
      </c>
      <c r="E28" s="32">
        <f t="shared" si="9"/>
        <v>110783</v>
      </c>
      <c r="F28" s="32">
        <f t="shared" si="9"/>
        <v>29</v>
      </c>
      <c r="G28" s="32">
        <f t="shared" si="9"/>
        <v>0</v>
      </c>
      <c r="H28" s="32">
        <f t="shared" si="9"/>
        <v>0</v>
      </c>
      <c r="I28" s="32">
        <f t="shared" si="9"/>
        <v>411648</v>
      </c>
      <c r="J28" s="32">
        <f t="shared" si="9"/>
        <v>0</v>
      </c>
      <c r="K28" s="32">
        <f t="shared" si="9"/>
        <v>2330943</v>
      </c>
      <c r="L28" s="32">
        <f t="shared" si="9"/>
        <v>0</v>
      </c>
      <c r="M28" s="32">
        <f t="shared" si="9"/>
        <v>0</v>
      </c>
      <c r="N28" s="32">
        <f t="shared" si="8"/>
        <v>3089724</v>
      </c>
      <c r="O28" s="45">
        <f t="shared" si="2"/>
        <v>3647.8441558441559</v>
      </c>
      <c r="P28" s="10"/>
    </row>
    <row r="29" spans="1:16">
      <c r="A29" s="12"/>
      <c r="B29" s="25">
        <v>361.1</v>
      </c>
      <c r="C29" s="20" t="s">
        <v>37</v>
      </c>
      <c r="D29" s="46">
        <v>119702</v>
      </c>
      <c r="E29" s="46">
        <v>108483</v>
      </c>
      <c r="F29" s="46">
        <v>29</v>
      </c>
      <c r="G29" s="46">
        <v>0</v>
      </c>
      <c r="H29" s="46">
        <v>0</v>
      </c>
      <c r="I29" s="46">
        <v>268395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496609</v>
      </c>
      <c r="O29" s="47">
        <f t="shared" si="2"/>
        <v>586.31523022432111</v>
      </c>
      <c r="P29" s="9"/>
    </row>
    <row r="30" spans="1:16">
      <c r="A30" s="12"/>
      <c r="B30" s="25">
        <v>361.3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1180891</v>
      </c>
      <c r="L30" s="46">
        <v>0</v>
      </c>
      <c r="M30" s="46">
        <v>0</v>
      </c>
      <c r="N30" s="46">
        <f t="shared" si="8"/>
        <v>1180891</v>
      </c>
      <c r="O30" s="47">
        <f t="shared" si="2"/>
        <v>1394.2042502951595</v>
      </c>
      <c r="P30" s="9"/>
    </row>
    <row r="31" spans="1:16">
      <c r="A31" s="12"/>
      <c r="B31" s="25">
        <v>362</v>
      </c>
      <c r="C31" s="20" t="s">
        <v>39</v>
      </c>
      <c r="D31" s="46">
        <v>24913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24913</v>
      </c>
      <c r="O31" s="47">
        <f t="shared" si="2"/>
        <v>29.41322314049587</v>
      </c>
      <c r="P31" s="9"/>
    </row>
    <row r="32" spans="1:16">
      <c r="A32" s="12"/>
      <c r="B32" s="25">
        <v>366</v>
      </c>
      <c r="C32" s="20" t="s">
        <v>40</v>
      </c>
      <c r="D32" s="46">
        <v>37500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37500</v>
      </c>
      <c r="O32" s="47">
        <f t="shared" si="2"/>
        <v>44.273907910271546</v>
      </c>
      <c r="P32" s="9"/>
    </row>
    <row r="33" spans="1:119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1150052</v>
      </c>
      <c r="L33" s="46">
        <v>0</v>
      </c>
      <c r="M33" s="46">
        <v>0</v>
      </c>
      <c r="N33" s="46">
        <f t="shared" si="8"/>
        <v>1150052</v>
      </c>
      <c r="O33" s="47">
        <f t="shared" si="2"/>
        <v>1357.7945690672964</v>
      </c>
      <c r="P33" s="9"/>
    </row>
    <row r="34" spans="1:119">
      <c r="A34" s="12"/>
      <c r="B34" s="25">
        <v>369.9</v>
      </c>
      <c r="C34" s="20" t="s">
        <v>42</v>
      </c>
      <c r="D34" s="46">
        <v>54206</v>
      </c>
      <c r="E34" s="46">
        <v>2300</v>
      </c>
      <c r="F34" s="46">
        <v>0</v>
      </c>
      <c r="G34" s="46">
        <v>0</v>
      </c>
      <c r="H34" s="46">
        <v>0</v>
      </c>
      <c r="I34" s="46">
        <v>143253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199759</v>
      </c>
      <c r="O34" s="47">
        <f t="shared" si="2"/>
        <v>235.84297520661158</v>
      </c>
      <c r="P34" s="9"/>
    </row>
    <row r="35" spans="1:119" ht="15.75">
      <c r="A35" s="29" t="s">
        <v>29</v>
      </c>
      <c r="B35" s="30"/>
      <c r="C35" s="31"/>
      <c r="D35" s="32">
        <f t="shared" ref="D35:M35" si="10">SUM(D36:D37)</f>
        <v>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403196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403196</v>
      </c>
      <c r="O35" s="45">
        <f t="shared" si="2"/>
        <v>476.02833530106255</v>
      </c>
      <c r="P35" s="9"/>
    </row>
    <row r="36" spans="1:119">
      <c r="A36" s="12"/>
      <c r="B36" s="25">
        <v>388.1</v>
      </c>
      <c r="C36" s="20" t="s">
        <v>64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-3664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-3664</v>
      </c>
      <c r="O36" s="47">
        <f t="shared" si="2"/>
        <v>-4.3258559622195989</v>
      </c>
      <c r="P36" s="9"/>
    </row>
    <row r="37" spans="1:119" ht="15.75" thickBot="1">
      <c r="A37" s="12"/>
      <c r="B37" s="25">
        <v>389.8</v>
      </c>
      <c r="C37" s="20" t="s">
        <v>81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406860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406860</v>
      </c>
      <c r="O37" s="47">
        <f t="shared" si="2"/>
        <v>480.35419126328219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1">SUM(D5,D9,D12,D19,D26,D28,D35)</f>
        <v>8331452</v>
      </c>
      <c r="E38" s="15">
        <f t="shared" si="11"/>
        <v>5194718</v>
      </c>
      <c r="F38" s="15">
        <f t="shared" si="11"/>
        <v>804063</v>
      </c>
      <c r="G38" s="15">
        <f t="shared" si="11"/>
        <v>0</v>
      </c>
      <c r="H38" s="15">
        <f t="shared" si="11"/>
        <v>0</v>
      </c>
      <c r="I38" s="15">
        <f t="shared" si="11"/>
        <v>12500813</v>
      </c>
      <c r="J38" s="15">
        <f t="shared" si="11"/>
        <v>0</v>
      </c>
      <c r="K38" s="15">
        <f t="shared" si="11"/>
        <v>2330943</v>
      </c>
      <c r="L38" s="15">
        <f t="shared" si="11"/>
        <v>0</v>
      </c>
      <c r="M38" s="15">
        <f t="shared" si="11"/>
        <v>0</v>
      </c>
      <c r="N38" s="15">
        <f t="shared" si="8"/>
        <v>29161989</v>
      </c>
      <c r="O38" s="38">
        <f t="shared" si="2"/>
        <v>34429.739079102714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97</v>
      </c>
      <c r="M40" s="48"/>
      <c r="N40" s="48"/>
      <c r="O40" s="43">
        <v>847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6359794</v>
      </c>
      <c r="E5" s="27">
        <f t="shared" si="0"/>
        <v>2825115</v>
      </c>
      <c r="F5" s="27">
        <f t="shared" si="0"/>
        <v>795348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9980257</v>
      </c>
      <c r="O5" s="33">
        <f t="shared" ref="O5:O40" si="2">(N5/O$42)</f>
        <v>12038.910735826297</v>
      </c>
      <c r="P5" s="6"/>
    </row>
    <row r="6" spans="1:133">
      <c r="A6" s="12"/>
      <c r="B6" s="25">
        <v>311</v>
      </c>
      <c r="C6" s="20" t="s">
        <v>3</v>
      </c>
      <c r="D6" s="46">
        <v>6078222</v>
      </c>
      <c r="E6" s="46">
        <v>2825115</v>
      </c>
      <c r="F6" s="46">
        <v>795348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9698685</v>
      </c>
      <c r="O6" s="47">
        <f t="shared" si="2"/>
        <v>11699.258142340168</v>
      </c>
      <c r="P6" s="9"/>
    </row>
    <row r="7" spans="1:133">
      <c r="A7" s="12"/>
      <c r="B7" s="25">
        <v>312.41000000000003</v>
      </c>
      <c r="C7" s="20" t="s">
        <v>12</v>
      </c>
      <c r="D7" s="46">
        <v>202263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202263</v>
      </c>
      <c r="O7" s="47">
        <f t="shared" si="2"/>
        <v>243.98431845597105</v>
      </c>
      <c r="P7" s="9"/>
    </row>
    <row r="8" spans="1:133">
      <c r="A8" s="12"/>
      <c r="B8" s="25">
        <v>315</v>
      </c>
      <c r="C8" s="20" t="s">
        <v>76</v>
      </c>
      <c r="D8" s="46">
        <v>79309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79309</v>
      </c>
      <c r="O8" s="47">
        <f t="shared" si="2"/>
        <v>95.668275030156821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923308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923308</v>
      </c>
      <c r="O9" s="45">
        <f t="shared" si="2"/>
        <v>1113.7611580217128</v>
      </c>
      <c r="P9" s="10"/>
    </row>
    <row r="10" spans="1:133">
      <c r="A10" s="12"/>
      <c r="B10" s="25">
        <v>322</v>
      </c>
      <c r="C10" s="20" t="s">
        <v>0</v>
      </c>
      <c r="D10" s="46">
        <v>919956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919956</v>
      </c>
      <c r="O10" s="47">
        <f t="shared" si="2"/>
        <v>1109.717732207479</v>
      </c>
      <c r="P10" s="9"/>
    </row>
    <row r="11" spans="1:133">
      <c r="A11" s="12"/>
      <c r="B11" s="25">
        <v>329</v>
      </c>
      <c r="C11" s="20" t="s">
        <v>55</v>
      </c>
      <c r="D11" s="46">
        <v>3352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3352</v>
      </c>
      <c r="O11" s="47">
        <f t="shared" si="2"/>
        <v>4.0434258142340171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SUM(D13:D20)</f>
        <v>217562</v>
      </c>
      <c r="E12" s="32">
        <f t="shared" si="4"/>
        <v>19060714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19278276</v>
      </c>
      <c r="O12" s="45">
        <f t="shared" si="2"/>
        <v>23254.856453558503</v>
      </c>
      <c r="P12" s="10"/>
    </row>
    <row r="13" spans="1:133">
      <c r="A13" s="12"/>
      <c r="B13" s="25">
        <v>331.39</v>
      </c>
      <c r="C13" s="20" t="s">
        <v>18</v>
      </c>
      <c r="D13" s="46">
        <v>40831</v>
      </c>
      <c r="E13" s="46">
        <v>10119216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10160047</v>
      </c>
      <c r="O13" s="47">
        <f t="shared" si="2"/>
        <v>12255.786489746682</v>
      </c>
      <c r="P13" s="9"/>
    </row>
    <row r="14" spans="1:133">
      <c r="A14" s="12"/>
      <c r="B14" s="25">
        <v>333</v>
      </c>
      <c r="C14" s="20" t="s">
        <v>4</v>
      </c>
      <c r="D14" s="46">
        <v>22131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22131</v>
      </c>
      <c r="O14" s="47">
        <f t="shared" si="2"/>
        <v>26.696019300361883</v>
      </c>
      <c r="P14" s="9"/>
    </row>
    <row r="15" spans="1:133">
      <c r="A15" s="12"/>
      <c r="B15" s="25">
        <v>334.39</v>
      </c>
      <c r="C15" s="20" t="s">
        <v>71</v>
      </c>
      <c r="D15" s="46">
        <v>10000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10000</v>
      </c>
      <c r="O15" s="47">
        <f t="shared" si="2"/>
        <v>12.062726176115802</v>
      </c>
      <c r="P15" s="9"/>
    </row>
    <row r="16" spans="1:133">
      <c r="A16" s="12"/>
      <c r="B16" s="25">
        <v>335.12</v>
      </c>
      <c r="C16" s="20" t="s">
        <v>77</v>
      </c>
      <c r="D16" s="46">
        <v>24397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24397</v>
      </c>
      <c r="O16" s="47">
        <f t="shared" si="2"/>
        <v>29.429433051869722</v>
      </c>
      <c r="P16" s="9"/>
    </row>
    <row r="17" spans="1:16">
      <c r="A17" s="12"/>
      <c r="B17" s="25">
        <v>335.18</v>
      </c>
      <c r="C17" s="20" t="s">
        <v>78</v>
      </c>
      <c r="D17" s="46">
        <v>90971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90971</v>
      </c>
      <c r="O17" s="47">
        <f t="shared" si="2"/>
        <v>109.73582629674307</v>
      </c>
      <c r="P17" s="9"/>
    </row>
    <row r="18" spans="1:16">
      <c r="A18" s="12"/>
      <c r="B18" s="25">
        <v>335.21</v>
      </c>
      <c r="C18" s="20" t="s">
        <v>56</v>
      </c>
      <c r="D18" s="46">
        <v>6605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6605</v>
      </c>
      <c r="O18" s="47">
        <f t="shared" si="2"/>
        <v>7.9674306393244869</v>
      </c>
      <c r="P18" s="9"/>
    </row>
    <row r="19" spans="1:16">
      <c r="A19" s="12"/>
      <c r="B19" s="25">
        <v>335.9</v>
      </c>
      <c r="C19" s="20" t="s">
        <v>22</v>
      </c>
      <c r="D19" s="46">
        <v>5627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5627</v>
      </c>
      <c r="O19" s="47">
        <f t="shared" si="2"/>
        <v>6.7876960193003617</v>
      </c>
      <c r="P19" s="9"/>
    </row>
    <row r="20" spans="1:16">
      <c r="A20" s="12"/>
      <c r="B20" s="25">
        <v>337.3</v>
      </c>
      <c r="C20" s="20" t="s">
        <v>88</v>
      </c>
      <c r="D20" s="46">
        <v>17000</v>
      </c>
      <c r="E20" s="46">
        <v>8941498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8958498</v>
      </c>
      <c r="O20" s="47">
        <f t="shared" si="2"/>
        <v>10806.390832328107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SUM(D22:D27)</f>
        <v>696929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11443264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12140193</v>
      </c>
      <c r="O21" s="45">
        <f t="shared" si="2"/>
        <v>14644.382388419783</v>
      </c>
      <c r="P21" s="10"/>
    </row>
    <row r="22" spans="1:16">
      <c r="A22" s="12"/>
      <c r="B22" s="25">
        <v>341.3</v>
      </c>
      <c r="C22" s="20" t="s">
        <v>79</v>
      </c>
      <c r="D22" s="46">
        <v>584601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584601</v>
      </c>
      <c r="O22" s="47">
        <f t="shared" si="2"/>
        <v>705.18817852834741</v>
      </c>
      <c r="P22" s="9"/>
    </row>
    <row r="23" spans="1:16">
      <c r="A23" s="12"/>
      <c r="B23" s="25">
        <v>342.1</v>
      </c>
      <c r="C23" s="20" t="s">
        <v>80</v>
      </c>
      <c r="D23" s="46">
        <v>13328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13328</v>
      </c>
      <c r="O23" s="47">
        <f t="shared" si="2"/>
        <v>16.077201447527141</v>
      </c>
      <c r="P23" s="9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7518482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7518482</v>
      </c>
      <c r="O24" s="47">
        <f t="shared" si="2"/>
        <v>9069.3389626055487</v>
      </c>
      <c r="P24" s="9"/>
    </row>
    <row r="25" spans="1:16">
      <c r="A25" s="12"/>
      <c r="B25" s="25">
        <v>343.4</v>
      </c>
      <c r="C25" s="20" t="s">
        <v>31</v>
      </c>
      <c r="D25" s="46">
        <v>78000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78000</v>
      </c>
      <c r="O25" s="47">
        <f t="shared" si="2"/>
        <v>94.089264173703256</v>
      </c>
      <c r="P25" s="9"/>
    </row>
    <row r="26" spans="1:16">
      <c r="A26" s="12"/>
      <c r="B26" s="25">
        <v>343.5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3188605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3188605</v>
      </c>
      <c r="O26" s="47">
        <f t="shared" si="2"/>
        <v>3846.3268998793728</v>
      </c>
      <c r="P26" s="9"/>
    </row>
    <row r="27" spans="1:16">
      <c r="A27" s="12"/>
      <c r="B27" s="25">
        <v>349</v>
      </c>
      <c r="C27" s="20" t="s">
        <v>1</v>
      </c>
      <c r="D27" s="46">
        <v>21000</v>
      </c>
      <c r="E27" s="46">
        <v>0</v>
      </c>
      <c r="F27" s="46">
        <v>0</v>
      </c>
      <c r="G27" s="46">
        <v>0</v>
      </c>
      <c r="H27" s="46">
        <v>0</v>
      </c>
      <c r="I27" s="46">
        <v>736177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757177</v>
      </c>
      <c r="O27" s="47">
        <f t="shared" si="2"/>
        <v>913.36188178528346</v>
      </c>
      <c r="P27" s="9"/>
    </row>
    <row r="28" spans="1:16" ht="15.75">
      <c r="A28" s="29" t="s">
        <v>28</v>
      </c>
      <c r="B28" s="30"/>
      <c r="C28" s="31"/>
      <c r="D28" s="32">
        <f t="shared" ref="D28:M28" si="7">SUM(D29:D29)</f>
        <v>9303</v>
      </c>
      <c r="E28" s="32">
        <f t="shared" si="7"/>
        <v>0</v>
      </c>
      <c r="F28" s="32">
        <f t="shared" si="7"/>
        <v>1007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8</v>
      </c>
      <c r="M28" s="32">
        <f t="shared" si="7"/>
        <v>0</v>
      </c>
      <c r="N28" s="32">
        <f t="shared" ref="N28:N40" si="8">SUM(D28:M28)</f>
        <v>10318</v>
      </c>
      <c r="O28" s="45">
        <f t="shared" si="2"/>
        <v>12.446320868516285</v>
      </c>
      <c r="P28" s="10"/>
    </row>
    <row r="29" spans="1:16">
      <c r="A29" s="13"/>
      <c r="B29" s="39">
        <v>359</v>
      </c>
      <c r="C29" s="21" t="s">
        <v>36</v>
      </c>
      <c r="D29" s="46">
        <v>9303</v>
      </c>
      <c r="E29" s="46">
        <v>0</v>
      </c>
      <c r="F29" s="46">
        <v>1007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8</v>
      </c>
      <c r="M29" s="46">
        <v>0</v>
      </c>
      <c r="N29" s="46">
        <f t="shared" si="8"/>
        <v>10318</v>
      </c>
      <c r="O29" s="47">
        <f t="shared" si="2"/>
        <v>12.446320868516285</v>
      </c>
      <c r="P29" s="9"/>
    </row>
    <row r="30" spans="1:16" ht="15.75">
      <c r="A30" s="29" t="s">
        <v>5</v>
      </c>
      <c r="B30" s="30"/>
      <c r="C30" s="31"/>
      <c r="D30" s="32">
        <f t="shared" ref="D30:M30" si="9">SUM(D31:D36)</f>
        <v>309695</v>
      </c>
      <c r="E30" s="32">
        <f t="shared" si="9"/>
        <v>272441</v>
      </c>
      <c r="F30" s="32">
        <f t="shared" si="9"/>
        <v>123</v>
      </c>
      <c r="G30" s="32">
        <f t="shared" si="9"/>
        <v>0</v>
      </c>
      <c r="H30" s="32">
        <f t="shared" si="9"/>
        <v>0</v>
      </c>
      <c r="I30" s="32">
        <f t="shared" si="9"/>
        <v>592200</v>
      </c>
      <c r="J30" s="32">
        <f t="shared" si="9"/>
        <v>0</v>
      </c>
      <c r="K30" s="32">
        <f t="shared" si="9"/>
        <v>1404370</v>
      </c>
      <c r="L30" s="32">
        <f t="shared" si="9"/>
        <v>1000</v>
      </c>
      <c r="M30" s="32">
        <f t="shared" si="9"/>
        <v>0</v>
      </c>
      <c r="N30" s="32">
        <f t="shared" si="8"/>
        <v>2579829</v>
      </c>
      <c r="O30" s="45">
        <f t="shared" si="2"/>
        <v>3111.9770808202652</v>
      </c>
      <c r="P30" s="10"/>
    </row>
    <row r="31" spans="1:16">
      <c r="A31" s="12"/>
      <c r="B31" s="25">
        <v>361.1</v>
      </c>
      <c r="C31" s="20" t="s">
        <v>37</v>
      </c>
      <c r="D31" s="46">
        <v>241476</v>
      </c>
      <c r="E31" s="46">
        <v>272441</v>
      </c>
      <c r="F31" s="46">
        <v>123</v>
      </c>
      <c r="G31" s="46">
        <v>0</v>
      </c>
      <c r="H31" s="46">
        <v>0</v>
      </c>
      <c r="I31" s="46">
        <v>464848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978888</v>
      </c>
      <c r="O31" s="47">
        <f t="shared" si="2"/>
        <v>1180.8057901085645</v>
      </c>
      <c r="P31" s="9"/>
    </row>
    <row r="32" spans="1:16">
      <c r="A32" s="12"/>
      <c r="B32" s="25">
        <v>361.3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297747</v>
      </c>
      <c r="L32" s="46">
        <v>0</v>
      </c>
      <c r="M32" s="46">
        <v>0</v>
      </c>
      <c r="N32" s="46">
        <f t="shared" si="8"/>
        <v>297747</v>
      </c>
      <c r="O32" s="47">
        <f t="shared" si="2"/>
        <v>359.16405307599518</v>
      </c>
      <c r="P32" s="9"/>
    </row>
    <row r="33" spans="1:119">
      <c r="A33" s="12"/>
      <c r="B33" s="25">
        <v>362</v>
      </c>
      <c r="C33" s="20" t="s">
        <v>39</v>
      </c>
      <c r="D33" s="46">
        <v>24913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24913</v>
      </c>
      <c r="O33" s="47">
        <f t="shared" si="2"/>
        <v>30.051869722557299</v>
      </c>
      <c r="P33" s="9"/>
    </row>
    <row r="34" spans="1:119">
      <c r="A34" s="12"/>
      <c r="B34" s="25">
        <v>366</v>
      </c>
      <c r="C34" s="20" t="s">
        <v>40</v>
      </c>
      <c r="D34" s="46">
        <v>12000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1000</v>
      </c>
      <c r="M34" s="46">
        <v>0</v>
      </c>
      <c r="N34" s="46">
        <f t="shared" si="8"/>
        <v>13000</v>
      </c>
      <c r="O34" s="47">
        <f t="shared" si="2"/>
        <v>15.681544028950542</v>
      </c>
      <c r="P34" s="9"/>
    </row>
    <row r="35" spans="1:119">
      <c r="A35" s="12"/>
      <c r="B35" s="25">
        <v>368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1106623</v>
      </c>
      <c r="L35" s="46">
        <v>0</v>
      </c>
      <c r="M35" s="46">
        <v>0</v>
      </c>
      <c r="N35" s="46">
        <f t="shared" si="8"/>
        <v>1106623</v>
      </c>
      <c r="O35" s="47">
        <f t="shared" si="2"/>
        <v>1334.8890229191798</v>
      </c>
      <c r="P35" s="9"/>
    </row>
    <row r="36" spans="1:119">
      <c r="A36" s="12"/>
      <c r="B36" s="25">
        <v>369.9</v>
      </c>
      <c r="C36" s="20" t="s">
        <v>42</v>
      </c>
      <c r="D36" s="46">
        <v>31306</v>
      </c>
      <c r="E36" s="46">
        <v>0</v>
      </c>
      <c r="F36" s="46">
        <v>0</v>
      </c>
      <c r="G36" s="46">
        <v>0</v>
      </c>
      <c r="H36" s="46">
        <v>0</v>
      </c>
      <c r="I36" s="46">
        <v>127352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158658</v>
      </c>
      <c r="O36" s="47">
        <f t="shared" si="2"/>
        <v>191.38480096501809</v>
      </c>
      <c r="P36" s="9"/>
    </row>
    <row r="37" spans="1:119" ht="15.75">
      <c r="A37" s="29" t="s">
        <v>29</v>
      </c>
      <c r="B37" s="30"/>
      <c r="C37" s="31"/>
      <c r="D37" s="32">
        <f t="shared" ref="D37:M37" si="10">SUM(D38:D39)</f>
        <v>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312041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312041</v>
      </c>
      <c r="O37" s="45">
        <f t="shared" si="2"/>
        <v>376.40651387213512</v>
      </c>
      <c r="P37" s="9"/>
    </row>
    <row r="38" spans="1:119">
      <c r="A38" s="12"/>
      <c r="B38" s="25">
        <v>388.1</v>
      </c>
      <c r="C38" s="20" t="s">
        <v>64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-23794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-23794</v>
      </c>
      <c r="O38" s="47">
        <f t="shared" si="2"/>
        <v>-28.702050663449938</v>
      </c>
      <c r="P38" s="9"/>
    </row>
    <row r="39" spans="1:119" ht="15.75" thickBot="1">
      <c r="A39" s="12"/>
      <c r="B39" s="25">
        <v>389.8</v>
      </c>
      <c r="C39" s="20" t="s">
        <v>81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335835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335835</v>
      </c>
      <c r="O39" s="47">
        <f t="shared" si="2"/>
        <v>405.10856453558506</v>
      </c>
      <c r="P39" s="9"/>
    </row>
    <row r="40" spans="1:119" ht="16.5" thickBot="1">
      <c r="A40" s="14" t="s">
        <v>34</v>
      </c>
      <c r="B40" s="23"/>
      <c r="C40" s="22"/>
      <c r="D40" s="15">
        <f t="shared" ref="D40:M40" si="11">SUM(D5,D9,D12,D21,D28,D30,D37)</f>
        <v>8516591</v>
      </c>
      <c r="E40" s="15">
        <f t="shared" si="11"/>
        <v>22158270</v>
      </c>
      <c r="F40" s="15">
        <f t="shared" si="11"/>
        <v>796478</v>
      </c>
      <c r="G40" s="15">
        <f t="shared" si="11"/>
        <v>0</v>
      </c>
      <c r="H40" s="15">
        <f t="shared" si="11"/>
        <v>0</v>
      </c>
      <c r="I40" s="15">
        <f t="shared" si="11"/>
        <v>12347505</v>
      </c>
      <c r="J40" s="15">
        <f t="shared" si="11"/>
        <v>0</v>
      </c>
      <c r="K40" s="15">
        <f t="shared" si="11"/>
        <v>1404370</v>
      </c>
      <c r="L40" s="15">
        <f t="shared" si="11"/>
        <v>1008</v>
      </c>
      <c r="M40" s="15">
        <f t="shared" si="11"/>
        <v>0</v>
      </c>
      <c r="N40" s="15">
        <f t="shared" si="8"/>
        <v>45224222</v>
      </c>
      <c r="O40" s="38">
        <f t="shared" si="2"/>
        <v>54552.740651387212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95</v>
      </c>
      <c r="M42" s="48"/>
      <c r="N42" s="48"/>
      <c r="O42" s="43">
        <v>829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6008987</v>
      </c>
      <c r="E5" s="27">
        <f t="shared" si="0"/>
        <v>2804851</v>
      </c>
      <c r="F5" s="27">
        <f t="shared" si="0"/>
        <v>803713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9617551</v>
      </c>
      <c r="O5" s="33">
        <f t="shared" ref="O5:O39" si="2">(N5/O$41)</f>
        <v>11643.524213075061</v>
      </c>
      <c r="P5" s="6"/>
    </row>
    <row r="6" spans="1:133">
      <c r="A6" s="12"/>
      <c r="B6" s="25">
        <v>311</v>
      </c>
      <c r="C6" s="20" t="s">
        <v>3</v>
      </c>
      <c r="D6" s="46">
        <v>5750018</v>
      </c>
      <c r="E6" s="46">
        <v>2804851</v>
      </c>
      <c r="F6" s="46">
        <v>803713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9358582</v>
      </c>
      <c r="O6" s="47">
        <f t="shared" si="2"/>
        <v>11330.002421307507</v>
      </c>
      <c r="P6" s="9"/>
    </row>
    <row r="7" spans="1:133">
      <c r="A7" s="12"/>
      <c r="B7" s="25">
        <v>312.41000000000003</v>
      </c>
      <c r="C7" s="20" t="s">
        <v>12</v>
      </c>
      <c r="D7" s="46">
        <v>177302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177302</v>
      </c>
      <c r="O7" s="47">
        <f t="shared" si="2"/>
        <v>214.65133171912834</v>
      </c>
      <c r="P7" s="9"/>
    </row>
    <row r="8" spans="1:133">
      <c r="A8" s="12"/>
      <c r="B8" s="25">
        <v>315</v>
      </c>
      <c r="C8" s="20" t="s">
        <v>76</v>
      </c>
      <c r="D8" s="46">
        <v>81667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81667</v>
      </c>
      <c r="O8" s="47">
        <f t="shared" si="2"/>
        <v>98.870460048426153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1768098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1768098</v>
      </c>
      <c r="O9" s="45">
        <f t="shared" si="2"/>
        <v>2140.5544794188863</v>
      </c>
      <c r="P9" s="10"/>
    </row>
    <row r="10" spans="1:133">
      <c r="A10" s="12"/>
      <c r="B10" s="25">
        <v>322</v>
      </c>
      <c r="C10" s="20" t="s">
        <v>0</v>
      </c>
      <c r="D10" s="46">
        <v>1765122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1765122</v>
      </c>
      <c r="O10" s="47">
        <f t="shared" si="2"/>
        <v>2136.951573849879</v>
      </c>
      <c r="P10" s="9"/>
    </row>
    <row r="11" spans="1:133">
      <c r="A11" s="12"/>
      <c r="B11" s="25">
        <v>329</v>
      </c>
      <c r="C11" s="20" t="s">
        <v>55</v>
      </c>
      <c r="D11" s="46">
        <v>2976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2976</v>
      </c>
      <c r="O11" s="47">
        <f t="shared" si="2"/>
        <v>3.6029055690072638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SUM(D13:D19)</f>
        <v>284257</v>
      </c>
      <c r="E12" s="32">
        <f t="shared" si="4"/>
        <v>397793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682050</v>
      </c>
      <c r="O12" s="45">
        <f t="shared" si="2"/>
        <v>825.72639225181604</v>
      </c>
      <c r="P12" s="10"/>
    </row>
    <row r="13" spans="1:133">
      <c r="A13" s="12"/>
      <c r="B13" s="25">
        <v>331.39</v>
      </c>
      <c r="C13" s="20" t="s">
        <v>18</v>
      </c>
      <c r="D13" s="46">
        <v>133003</v>
      </c>
      <c r="E13" s="46">
        <v>32068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165071</v>
      </c>
      <c r="O13" s="47">
        <f t="shared" si="2"/>
        <v>199.84382566585955</v>
      </c>
      <c r="P13" s="9"/>
    </row>
    <row r="14" spans="1:133">
      <c r="A14" s="12"/>
      <c r="B14" s="25">
        <v>333</v>
      </c>
      <c r="C14" s="20" t="s">
        <v>4</v>
      </c>
      <c r="D14" s="46">
        <v>19580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19580</v>
      </c>
      <c r="O14" s="47">
        <f t="shared" si="2"/>
        <v>23.704600484261501</v>
      </c>
      <c r="P14" s="9"/>
    </row>
    <row r="15" spans="1:133">
      <c r="A15" s="12"/>
      <c r="B15" s="25">
        <v>334.39</v>
      </c>
      <c r="C15" s="20" t="s">
        <v>71</v>
      </c>
      <c r="D15" s="46">
        <v>5345</v>
      </c>
      <c r="E15" s="46">
        <v>365725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371070</v>
      </c>
      <c r="O15" s="47">
        <f t="shared" si="2"/>
        <v>449.23728813559325</v>
      </c>
      <c r="P15" s="9"/>
    </row>
    <row r="16" spans="1:133">
      <c r="A16" s="12"/>
      <c r="B16" s="25">
        <v>335.12</v>
      </c>
      <c r="C16" s="20" t="s">
        <v>77</v>
      </c>
      <c r="D16" s="46">
        <v>23654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23654</v>
      </c>
      <c r="O16" s="47">
        <f t="shared" si="2"/>
        <v>28.63680387409201</v>
      </c>
      <c r="P16" s="9"/>
    </row>
    <row r="17" spans="1:16">
      <c r="A17" s="12"/>
      <c r="B17" s="25">
        <v>335.18</v>
      </c>
      <c r="C17" s="20" t="s">
        <v>78</v>
      </c>
      <c r="D17" s="46">
        <v>91669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91669</v>
      </c>
      <c r="O17" s="47">
        <f t="shared" si="2"/>
        <v>110.97941888619854</v>
      </c>
      <c r="P17" s="9"/>
    </row>
    <row r="18" spans="1:16">
      <c r="A18" s="12"/>
      <c r="B18" s="25">
        <v>335.21</v>
      </c>
      <c r="C18" s="20" t="s">
        <v>56</v>
      </c>
      <c r="D18" s="46">
        <v>4680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4680</v>
      </c>
      <c r="O18" s="47">
        <f t="shared" si="2"/>
        <v>5.6658595641646485</v>
      </c>
      <c r="P18" s="9"/>
    </row>
    <row r="19" spans="1:16">
      <c r="A19" s="12"/>
      <c r="B19" s="25">
        <v>335.9</v>
      </c>
      <c r="C19" s="20" t="s">
        <v>22</v>
      </c>
      <c r="D19" s="46">
        <v>6326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6326</v>
      </c>
      <c r="O19" s="47">
        <f t="shared" si="2"/>
        <v>7.6585956416464889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SUM(D21:D26)</f>
        <v>721962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11052307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11774269</v>
      </c>
      <c r="O20" s="45">
        <f t="shared" si="2"/>
        <v>14254.562953995157</v>
      </c>
      <c r="P20" s="10"/>
    </row>
    <row r="21" spans="1:16">
      <c r="A21" s="12"/>
      <c r="B21" s="25">
        <v>341.3</v>
      </c>
      <c r="C21" s="20" t="s">
        <v>79</v>
      </c>
      <c r="D21" s="46">
        <v>584322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584322</v>
      </c>
      <c r="O21" s="47">
        <f t="shared" si="2"/>
        <v>707.41162227602911</v>
      </c>
      <c r="P21" s="9"/>
    </row>
    <row r="22" spans="1:16">
      <c r="A22" s="12"/>
      <c r="B22" s="25">
        <v>342.1</v>
      </c>
      <c r="C22" s="20" t="s">
        <v>80</v>
      </c>
      <c r="D22" s="46">
        <v>6640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6640</v>
      </c>
      <c r="O22" s="47">
        <f t="shared" si="2"/>
        <v>8.0387409200968527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7118372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7118372</v>
      </c>
      <c r="O23" s="47">
        <f t="shared" si="2"/>
        <v>8617.8837772397092</v>
      </c>
      <c r="P23" s="9"/>
    </row>
    <row r="24" spans="1:16">
      <c r="A24" s="12"/>
      <c r="B24" s="25">
        <v>343.4</v>
      </c>
      <c r="C24" s="20" t="s">
        <v>31</v>
      </c>
      <c r="D24" s="46">
        <v>84000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84000</v>
      </c>
      <c r="O24" s="47">
        <f t="shared" si="2"/>
        <v>101.69491525423729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3064945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3064945</v>
      </c>
      <c r="O25" s="47">
        <f t="shared" si="2"/>
        <v>3710.5871670702181</v>
      </c>
      <c r="P25" s="9"/>
    </row>
    <row r="26" spans="1:16">
      <c r="A26" s="12"/>
      <c r="B26" s="25">
        <v>349</v>
      </c>
      <c r="C26" s="20" t="s">
        <v>1</v>
      </c>
      <c r="D26" s="46">
        <v>47000</v>
      </c>
      <c r="E26" s="46">
        <v>0</v>
      </c>
      <c r="F26" s="46">
        <v>0</v>
      </c>
      <c r="G26" s="46">
        <v>0</v>
      </c>
      <c r="H26" s="46">
        <v>0</v>
      </c>
      <c r="I26" s="46">
        <v>868990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915990</v>
      </c>
      <c r="O26" s="47">
        <f t="shared" si="2"/>
        <v>1108.9467312348668</v>
      </c>
      <c r="P26" s="9"/>
    </row>
    <row r="27" spans="1:16" ht="15.75">
      <c r="A27" s="29" t="s">
        <v>28</v>
      </c>
      <c r="B27" s="30"/>
      <c r="C27" s="31"/>
      <c r="D27" s="32">
        <f t="shared" ref="D27:M27" si="7">SUM(D28:D28)</f>
        <v>6256</v>
      </c>
      <c r="E27" s="32">
        <f t="shared" si="7"/>
        <v>170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9" si="8">SUM(D27:M27)</f>
        <v>6426</v>
      </c>
      <c r="O27" s="45">
        <f t="shared" si="2"/>
        <v>7.7796610169491522</v>
      </c>
      <c r="P27" s="10"/>
    </row>
    <row r="28" spans="1:16">
      <c r="A28" s="13"/>
      <c r="B28" s="39">
        <v>359</v>
      </c>
      <c r="C28" s="21" t="s">
        <v>36</v>
      </c>
      <c r="D28" s="46">
        <v>6256</v>
      </c>
      <c r="E28" s="46">
        <v>170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6426</v>
      </c>
      <c r="O28" s="47">
        <f t="shared" si="2"/>
        <v>7.7796610169491522</v>
      </c>
      <c r="P28" s="9"/>
    </row>
    <row r="29" spans="1:16" ht="15.75">
      <c r="A29" s="29" t="s">
        <v>5</v>
      </c>
      <c r="B29" s="30"/>
      <c r="C29" s="31"/>
      <c r="D29" s="32">
        <f t="shared" ref="D29:M29" si="9">SUM(D30:D35)</f>
        <v>247265</v>
      </c>
      <c r="E29" s="32">
        <f t="shared" si="9"/>
        <v>108270</v>
      </c>
      <c r="F29" s="32">
        <f t="shared" si="9"/>
        <v>111</v>
      </c>
      <c r="G29" s="32">
        <f t="shared" si="9"/>
        <v>0</v>
      </c>
      <c r="H29" s="32">
        <f t="shared" si="9"/>
        <v>0</v>
      </c>
      <c r="I29" s="32">
        <f t="shared" si="9"/>
        <v>335600</v>
      </c>
      <c r="J29" s="32">
        <f t="shared" si="9"/>
        <v>0</v>
      </c>
      <c r="K29" s="32">
        <f t="shared" si="9"/>
        <v>2136192</v>
      </c>
      <c r="L29" s="32">
        <f t="shared" si="9"/>
        <v>11015</v>
      </c>
      <c r="M29" s="32">
        <f t="shared" si="9"/>
        <v>0</v>
      </c>
      <c r="N29" s="32">
        <f t="shared" si="8"/>
        <v>2838453</v>
      </c>
      <c r="O29" s="45">
        <f t="shared" si="2"/>
        <v>3436.3837772397096</v>
      </c>
      <c r="P29" s="10"/>
    </row>
    <row r="30" spans="1:16">
      <c r="A30" s="12"/>
      <c r="B30" s="25">
        <v>361.1</v>
      </c>
      <c r="C30" s="20" t="s">
        <v>37</v>
      </c>
      <c r="D30" s="46">
        <v>155892</v>
      </c>
      <c r="E30" s="46">
        <v>107432</v>
      </c>
      <c r="F30" s="46">
        <v>111</v>
      </c>
      <c r="G30" s="46">
        <v>0</v>
      </c>
      <c r="H30" s="46">
        <v>0</v>
      </c>
      <c r="I30" s="46">
        <v>300032</v>
      </c>
      <c r="J30" s="46">
        <v>0</v>
      </c>
      <c r="K30" s="46">
        <v>0</v>
      </c>
      <c r="L30" s="46">
        <v>15</v>
      </c>
      <c r="M30" s="46">
        <v>0</v>
      </c>
      <c r="N30" s="46">
        <f t="shared" si="8"/>
        <v>563482</v>
      </c>
      <c r="O30" s="47">
        <f t="shared" si="2"/>
        <v>682.18159806295398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1088339</v>
      </c>
      <c r="L31" s="46">
        <v>0</v>
      </c>
      <c r="M31" s="46">
        <v>0</v>
      </c>
      <c r="N31" s="46">
        <f t="shared" si="8"/>
        <v>1088339</v>
      </c>
      <c r="O31" s="47">
        <f t="shared" si="2"/>
        <v>1317.6016949152543</v>
      </c>
      <c r="P31" s="9"/>
    </row>
    <row r="32" spans="1:16">
      <c r="A32" s="12"/>
      <c r="B32" s="25">
        <v>362</v>
      </c>
      <c r="C32" s="20" t="s">
        <v>39</v>
      </c>
      <c r="D32" s="46">
        <v>24913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24913</v>
      </c>
      <c r="O32" s="47">
        <f t="shared" si="2"/>
        <v>30.161016949152543</v>
      </c>
      <c r="P32" s="9"/>
    </row>
    <row r="33" spans="1:119">
      <c r="A33" s="12"/>
      <c r="B33" s="25">
        <v>366</v>
      </c>
      <c r="C33" s="20" t="s">
        <v>40</v>
      </c>
      <c r="D33" s="46">
        <v>25377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11000</v>
      </c>
      <c r="M33" s="46">
        <v>0</v>
      </c>
      <c r="N33" s="46">
        <f t="shared" si="8"/>
        <v>36377</v>
      </c>
      <c r="O33" s="47">
        <f t="shared" si="2"/>
        <v>44.039951573849876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1047853</v>
      </c>
      <c r="L34" s="46">
        <v>0</v>
      </c>
      <c r="M34" s="46">
        <v>0</v>
      </c>
      <c r="N34" s="46">
        <f t="shared" si="8"/>
        <v>1047853</v>
      </c>
      <c r="O34" s="47">
        <f t="shared" si="2"/>
        <v>1268.5871670702179</v>
      </c>
      <c r="P34" s="9"/>
    </row>
    <row r="35" spans="1:119">
      <c r="A35" s="12"/>
      <c r="B35" s="25">
        <v>369.9</v>
      </c>
      <c r="C35" s="20" t="s">
        <v>42</v>
      </c>
      <c r="D35" s="46">
        <v>41083</v>
      </c>
      <c r="E35" s="46">
        <v>838</v>
      </c>
      <c r="F35" s="46">
        <v>0</v>
      </c>
      <c r="G35" s="46">
        <v>0</v>
      </c>
      <c r="H35" s="46">
        <v>0</v>
      </c>
      <c r="I35" s="46">
        <v>35568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77489</v>
      </c>
      <c r="O35" s="47">
        <f t="shared" si="2"/>
        <v>93.812348668280876</v>
      </c>
      <c r="P35" s="9"/>
    </row>
    <row r="36" spans="1:119" ht="15.75">
      <c r="A36" s="29" t="s">
        <v>29</v>
      </c>
      <c r="B36" s="30"/>
      <c r="C36" s="31"/>
      <c r="D36" s="32">
        <f t="shared" ref="D36:M36" si="10">SUM(D37:D38)</f>
        <v>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679198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679198</v>
      </c>
      <c r="O36" s="45">
        <f t="shared" si="2"/>
        <v>822.27360774818396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-62282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-62282</v>
      </c>
      <c r="O37" s="47">
        <f t="shared" si="2"/>
        <v>-75.401937046004846</v>
      </c>
      <c r="P37" s="9"/>
    </row>
    <row r="38" spans="1:119" ht="15.75" thickBot="1">
      <c r="A38" s="12"/>
      <c r="B38" s="25">
        <v>389.8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741480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741480</v>
      </c>
      <c r="O38" s="47">
        <f t="shared" si="2"/>
        <v>897.67554479418891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SUM(D5,D9,D12,D20,D27,D29,D36)</f>
        <v>9036825</v>
      </c>
      <c r="E39" s="15">
        <f t="shared" si="11"/>
        <v>3311084</v>
      </c>
      <c r="F39" s="15">
        <f t="shared" si="11"/>
        <v>803824</v>
      </c>
      <c r="G39" s="15">
        <f t="shared" si="11"/>
        <v>0</v>
      </c>
      <c r="H39" s="15">
        <f t="shared" si="11"/>
        <v>0</v>
      </c>
      <c r="I39" s="15">
        <f t="shared" si="11"/>
        <v>12067105</v>
      </c>
      <c r="J39" s="15">
        <f t="shared" si="11"/>
        <v>0</v>
      </c>
      <c r="K39" s="15">
        <f t="shared" si="11"/>
        <v>2136192</v>
      </c>
      <c r="L39" s="15">
        <f t="shared" si="11"/>
        <v>11015</v>
      </c>
      <c r="M39" s="15">
        <f t="shared" si="11"/>
        <v>0</v>
      </c>
      <c r="N39" s="15">
        <f t="shared" si="8"/>
        <v>27366045</v>
      </c>
      <c r="O39" s="38">
        <f t="shared" si="2"/>
        <v>33130.805084745763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93</v>
      </c>
      <c r="M41" s="48"/>
      <c r="N41" s="48"/>
      <c r="O41" s="43">
        <v>826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5820636</v>
      </c>
      <c r="E5" s="27">
        <f t="shared" si="0"/>
        <v>2822287</v>
      </c>
      <c r="F5" s="27">
        <f t="shared" si="0"/>
        <v>808799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9451722</v>
      </c>
      <c r="O5" s="33">
        <f t="shared" ref="O5:O39" si="2">(N5/O$41)</f>
        <v>11683.21631644005</v>
      </c>
      <c r="P5" s="6"/>
    </row>
    <row r="6" spans="1:133">
      <c r="A6" s="12"/>
      <c r="B6" s="25">
        <v>311</v>
      </c>
      <c r="C6" s="20" t="s">
        <v>3</v>
      </c>
      <c r="D6" s="46">
        <v>5623071</v>
      </c>
      <c r="E6" s="46">
        <v>2822287</v>
      </c>
      <c r="F6" s="46">
        <v>808799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9254157</v>
      </c>
      <c r="O6" s="47">
        <f t="shared" si="2"/>
        <v>11439.00741656366</v>
      </c>
      <c r="P6" s="9"/>
    </row>
    <row r="7" spans="1:133">
      <c r="A7" s="12"/>
      <c r="B7" s="25">
        <v>312.41000000000003</v>
      </c>
      <c r="C7" s="20" t="s">
        <v>12</v>
      </c>
      <c r="D7" s="46">
        <v>122371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122371</v>
      </c>
      <c r="O7" s="47">
        <f t="shared" si="2"/>
        <v>151.26205191594562</v>
      </c>
      <c r="P7" s="9"/>
    </row>
    <row r="8" spans="1:133">
      <c r="A8" s="12"/>
      <c r="B8" s="25">
        <v>315</v>
      </c>
      <c r="C8" s="20" t="s">
        <v>76</v>
      </c>
      <c r="D8" s="46">
        <v>75194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75194</v>
      </c>
      <c r="O8" s="47">
        <f t="shared" si="2"/>
        <v>92.946847960444998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1278252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1278252</v>
      </c>
      <c r="O9" s="45">
        <f t="shared" si="2"/>
        <v>1580.0395550061805</v>
      </c>
      <c r="P9" s="10"/>
    </row>
    <row r="10" spans="1:133">
      <c r="A10" s="12"/>
      <c r="B10" s="25">
        <v>322</v>
      </c>
      <c r="C10" s="20" t="s">
        <v>0</v>
      </c>
      <c r="D10" s="46">
        <v>1275257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1275257</v>
      </c>
      <c r="O10" s="47">
        <f t="shared" si="2"/>
        <v>1576.3374536464771</v>
      </c>
      <c r="P10" s="9"/>
    </row>
    <row r="11" spans="1:133">
      <c r="A11" s="12"/>
      <c r="B11" s="25">
        <v>329</v>
      </c>
      <c r="C11" s="20" t="s">
        <v>55</v>
      </c>
      <c r="D11" s="46">
        <v>2995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2995</v>
      </c>
      <c r="O11" s="47">
        <f t="shared" si="2"/>
        <v>3.7021013597033376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SUM(D13:D19)</f>
        <v>154710</v>
      </c>
      <c r="E12" s="32">
        <f t="shared" si="4"/>
        <v>182020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336730</v>
      </c>
      <c r="O12" s="45">
        <f t="shared" si="2"/>
        <v>416.22991347342401</v>
      </c>
      <c r="P12" s="10"/>
    </row>
    <row r="13" spans="1:133">
      <c r="A13" s="12"/>
      <c r="B13" s="25">
        <v>331.39</v>
      </c>
      <c r="C13" s="20" t="s">
        <v>18</v>
      </c>
      <c r="D13" s="46">
        <v>0</v>
      </c>
      <c r="E13" s="46">
        <v>182020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182020</v>
      </c>
      <c r="O13" s="47">
        <f t="shared" si="2"/>
        <v>224.9938195302843</v>
      </c>
      <c r="P13" s="9"/>
    </row>
    <row r="14" spans="1:133">
      <c r="A14" s="12"/>
      <c r="B14" s="25">
        <v>333</v>
      </c>
      <c r="C14" s="20" t="s">
        <v>4</v>
      </c>
      <c r="D14" s="46">
        <v>24416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24416</v>
      </c>
      <c r="O14" s="47">
        <f t="shared" si="2"/>
        <v>30.180469715698393</v>
      </c>
      <c r="P14" s="9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1.2360939431396787</v>
      </c>
      <c r="P15" s="9"/>
    </row>
    <row r="16" spans="1:133">
      <c r="A16" s="12"/>
      <c r="B16" s="25">
        <v>335.12</v>
      </c>
      <c r="C16" s="20" t="s">
        <v>77</v>
      </c>
      <c r="D16" s="46">
        <v>23014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23014</v>
      </c>
      <c r="O16" s="47">
        <f t="shared" si="2"/>
        <v>28.447466007416562</v>
      </c>
      <c r="P16" s="9"/>
    </row>
    <row r="17" spans="1:16">
      <c r="A17" s="12"/>
      <c r="B17" s="25">
        <v>335.18</v>
      </c>
      <c r="C17" s="20" t="s">
        <v>78</v>
      </c>
      <c r="D17" s="46">
        <v>88260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88260</v>
      </c>
      <c r="O17" s="47">
        <f t="shared" si="2"/>
        <v>109.09765142150803</v>
      </c>
      <c r="P17" s="9"/>
    </row>
    <row r="18" spans="1:16">
      <c r="A18" s="12"/>
      <c r="B18" s="25">
        <v>335.21</v>
      </c>
      <c r="C18" s="20" t="s">
        <v>56</v>
      </c>
      <c r="D18" s="46">
        <v>12235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12235</v>
      </c>
      <c r="O18" s="47">
        <f t="shared" si="2"/>
        <v>15.123609394313968</v>
      </c>
      <c r="P18" s="9"/>
    </row>
    <row r="19" spans="1:16">
      <c r="A19" s="12"/>
      <c r="B19" s="25">
        <v>335.9</v>
      </c>
      <c r="C19" s="20" t="s">
        <v>22</v>
      </c>
      <c r="D19" s="46">
        <v>5785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5785</v>
      </c>
      <c r="O19" s="47">
        <f t="shared" si="2"/>
        <v>7.1508034610630409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SUM(D21:D26)</f>
        <v>746780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11236061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11982841</v>
      </c>
      <c r="O20" s="45">
        <f t="shared" si="2"/>
        <v>14811.91718170581</v>
      </c>
      <c r="P20" s="10"/>
    </row>
    <row r="21" spans="1:16">
      <c r="A21" s="12"/>
      <c r="B21" s="25">
        <v>341.3</v>
      </c>
      <c r="C21" s="20" t="s">
        <v>79</v>
      </c>
      <c r="D21" s="46">
        <v>584322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584322</v>
      </c>
      <c r="O21" s="47">
        <f t="shared" si="2"/>
        <v>722.27688504326329</v>
      </c>
      <c r="P21" s="9"/>
    </row>
    <row r="22" spans="1:16">
      <c r="A22" s="12"/>
      <c r="B22" s="25">
        <v>342.1</v>
      </c>
      <c r="C22" s="20" t="s">
        <v>80</v>
      </c>
      <c r="D22" s="46">
        <v>20531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20531</v>
      </c>
      <c r="O22" s="47">
        <f t="shared" si="2"/>
        <v>25.378244746600743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7495957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7495957</v>
      </c>
      <c r="O23" s="47">
        <f t="shared" si="2"/>
        <v>9265.7070457354766</v>
      </c>
      <c r="P23" s="9"/>
    </row>
    <row r="24" spans="1:16">
      <c r="A24" s="12"/>
      <c r="B24" s="25">
        <v>343.4</v>
      </c>
      <c r="C24" s="20" t="s">
        <v>31</v>
      </c>
      <c r="D24" s="46">
        <v>99500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99500</v>
      </c>
      <c r="O24" s="47">
        <f t="shared" si="2"/>
        <v>122.99134734239803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3087752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3087752</v>
      </c>
      <c r="O25" s="47">
        <f t="shared" si="2"/>
        <v>3816.751545117429</v>
      </c>
      <c r="P25" s="9"/>
    </row>
    <row r="26" spans="1:16">
      <c r="A26" s="12"/>
      <c r="B26" s="25">
        <v>349</v>
      </c>
      <c r="C26" s="20" t="s">
        <v>1</v>
      </c>
      <c r="D26" s="46">
        <v>42427</v>
      </c>
      <c r="E26" s="46">
        <v>0</v>
      </c>
      <c r="F26" s="46">
        <v>0</v>
      </c>
      <c r="G26" s="46">
        <v>0</v>
      </c>
      <c r="H26" s="46">
        <v>0</v>
      </c>
      <c r="I26" s="46">
        <v>652352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694779</v>
      </c>
      <c r="O26" s="47">
        <f t="shared" si="2"/>
        <v>858.81211372064274</v>
      </c>
      <c r="P26" s="9"/>
    </row>
    <row r="27" spans="1:16" ht="15.75">
      <c r="A27" s="29" t="s">
        <v>28</v>
      </c>
      <c r="B27" s="30"/>
      <c r="C27" s="31"/>
      <c r="D27" s="32">
        <f t="shared" ref="D27:M27" si="7">SUM(D28:D28)</f>
        <v>15148</v>
      </c>
      <c r="E27" s="32">
        <f t="shared" si="7"/>
        <v>0</v>
      </c>
      <c r="F27" s="32">
        <f t="shared" si="7"/>
        <v>180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9" si="8">SUM(D27:M27)</f>
        <v>15328</v>
      </c>
      <c r="O27" s="45">
        <f t="shared" si="2"/>
        <v>18.946847960444995</v>
      </c>
      <c r="P27" s="10"/>
    </row>
    <row r="28" spans="1:16">
      <c r="A28" s="13"/>
      <c r="B28" s="39">
        <v>359</v>
      </c>
      <c r="C28" s="21" t="s">
        <v>36</v>
      </c>
      <c r="D28" s="46">
        <v>15148</v>
      </c>
      <c r="E28" s="46">
        <v>0</v>
      </c>
      <c r="F28" s="46">
        <v>180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15328</v>
      </c>
      <c r="O28" s="47">
        <f t="shared" si="2"/>
        <v>18.946847960444995</v>
      </c>
      <c r="P28" s="9"/>
    </row>
    <row r="29" spans="1:16" ht="15.75">
      <c r="A29" s="29" t="s">
        <v>5</v>
      </c>
      <c r="B29" s="30"/>
      <c r="C29" s="31"/>
      <c r="D29" s="32">
        <f t="shared" ref="D29:M29" si="9">SUM(D30:D35)</f>
        <v>207141</v>
      </c>
      <c r="E29" s="32">
        <f t="shared" si="9"/>
        <v>31304</v>
      </c>
      <c r="F29" s="32">
        <f t="shared" si="9"/>
        <v>39</v>
      </c>
      <c r="G29" s="32">
        <f t="shared" si="9"/>
        <v>0</v>
      </c>
      <c r="H29" s="32">
        <f t="shared" si="9"/>
        <v>0</v>
      </c>
      <c r="I29" s="32">
        <f t="shared" si="9"/>
        <v>185657</v>
      </c>
      <c r="J29" s="32">
        <f t="shared" si="9"/>
        <v>0</v>
      </c>
      <c r="K29" s="32">
        <f t="shared" si="9"/>
        <v>2869858</v>
      </c>
      <c r="L29" s="32">
        <f t="shared" si="9"/>
        <v>6014</v>
      </c>
      <c r="M29" s="32">
        <f t="shared" si="9"/>
        <v>0</v>
      </c>
      <c r="N29" s="32">
        <f t="shared" si="8"/>
        <v>3300013</v>
      </c>
      <c r="O29" s="45">
        <f t="shared" si="2"/>
        <v>4079.1260815822002</v>
      </c>
      <c r="P29" s="10"/>
    </row>
    <row r="30" spans="1:16">
      <c r="A30" s="12"/>
      <c r="B30" s="25">
        <v>361.1</v>
      </c>
      <c r="C30" s="20" t="s">
        <v>37</v>
      </c>
      <c r="D30" s="46">
        <v>70246</v>
      </c>
      <c r="E30" s="46">
        <v>31304</v>
      </c>
      <c r="F30" s="46">
        <v>39</v>
      </c>
      <c r="G30" s="46">
        <v>0</v>
      </c>
      <c r="H30" s="46">
        <v>0</v>
      </c>
      <c r="I30" s="46">
        <v>149852</v>
      </c>
      <c r="J30" s="46">
        <v>0</v>
      </c>
      <c r="K30" s="46">
        <v>0</v>
      </c>
      <c r="L30" s="46">
        <v>14</v>
      </c>
      <c r="M30" s="46">
        <v>0</v>
      </c>
      <c r="N30" s="46">
        <f t="shared" si="8"/>
        <v>251455</v>
      </c>
      <c r="O30" s="47">
        <f t="shared" si="2"/>
        <v>310.82200247218788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1837175</v>
      </c>
      <c r="L31" s="46">
        <v>0</v>
      </c>
      <c r="M31" s="46">
        <v>0</v>
      </c>
      <c r="N31" s="46">
        <f t="shared" si="8"/>
        <v>1837175</v>
      </c>
      <c r="O31" s="47">
        <f t="shared" si="2"/>
        <v>2270.9208899876389</v>
      </c>
      <c r="P31" s="9"/>
    </row>
    <row r="32" spans="1:16">
      <c r="A32" s="12"/>
      <c r="B32" s="25">
        <v>362</v>
      </c>
      <c r="C32" s="20" t="s">
        <v>39</v>
      </c>
      <c r="D32" s="46">
        <v>24913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24913</v>
      </c>
      <c r="O32" s="47">
        <f t="shared" si="2"/>
        <v>30.794808405438815</v>
      </c>
      <c r="P32" s="9"/>
    </row>
    <row r="33" spans="1:119">
      <c r="A33" s="12"/>
      <c r="B33" s="25">
        <v>366</v>
      </c>
      <c r="C33" s="20" t="s">
        <v>40</v>
      </c>
      <c r="D33" s="46">
        <v>37973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6000</v>
      </c>
      <c r="M33" s="46">
        <v>0</v>
      </c>
      <c r="N33" s="46">
        <f t="shared" si="8"/>
        <v>43973</v>
      </c>
      <c r="O33" s="47">
        <f t="shared" si="2"/>
        <v>54.354758961681085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1032683</v>
      </c>
      <c r="L34" s="46">
        <v>0</v>
      </c>
      <c r="M34" s="46">
        <v>0</v>
      </c>
      <c r="N34" s="46">
        <f t="shared" si="8"/>
        <v>1032683</v>
      </c>
      <c r="O34" s="47">
        <f t="shared" si="2"/>
        <v>1276.4932014833128</v>
      </c>
      <c r="P34" s="9"/>
    </row>
    <row r="35" spans="1:119">
      <c r="A35" s="12"/>
      <c r="B35" s="25">
        <v>369.9</v>
      </c>
      <c r="C35" s="20" t="s">
        <v>42</v>
      </c>
      <c r="D35" s="46">
        <v>74009</v>
      </c>
      <c r="E35" s="46">
        <v>0</v>
      </c>
      <c r="F35" s="46">
        <v>0</v>
      </c>
      <c r="G35" s="46">
        <v>0</v>
      </c>
      <c r="H35" s="46">
        <v>0</v>
      </c>
      <c r="I35" s="46">
        <v>35805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109814</v>
      </c>
      <c r="O35" s="47">
        <f t="shared" si="2"/>
        <v>135.74042027194068</v>
      </c>
      <c r="P35" s="9"/>
    </row>
    <row r="36" spans="1:119" ht="15.75">
      <c r="A36" s="29" t="s">
        <v>29</v>
      </c>
      <c r="B36" s="30"/>
      <c r="C36" s="31"/>
      <c r="D36" s="32">
        <f t="shared" ref="D36:M36" si="10">SUM(D37:D38)</f>
        <v>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769953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769953</v>
      </c>
      <c r="O36" s="45">
        <f t="shared" si="2"/>
        <v>951.73423980222492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-38122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-38122</v>
      </c>
      <c r="O37" s="47">
        <f t="shared" si="2"/>
        <v>-47.122373300370825</v>
      </c>
      <c r="P37" s="9"/>
    </row>
    <row r="38" spans="1:119" ht="15.75" thickBot="1">
      <c r="A38" s="12"/>
      <c r="B38" s="25">
        <v>389.8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808075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808075</v>
      </c>
      <c r="O38" s="47">
        <f t="shared" si="2"/>
        <v>998.85661310259582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SUM(D5,D9,D12,D20,D27,D29,D36)</f>
        <v>8222667</v>
      </c>
      <c r="E39" s="15">
        <f t="shared" si="11"/>
        <v>3035611</v>
      </c>
      <c r="F39" s="15">
        <f t="shared" si="11"/>
        <v>809018</v>
      </c>
      <c r="G39" s="15">
        <f t="shared" si="11"/>
        <v>0</v>
      </c>
      <c r="H39" s="15">
        <f t="shared" si="11"/>
        <v>0</v>
      </c>
      <c r="I39" s="15">
        <f t="shared" si="11"/>
        <v>12191671</v>
      </c>
      <c r="J39" s="15">
        <f t="shared" si="11"/>
        <v>0</v>
      </c>
      <c r="K39" s="15">
        <f t="shared" si="11"/>
        <v>2869858</v>
      </c>
      <c r="L39" s="15">
        <f t="shared" si="11"/>
        <v>6014</v>
      </c>
      <c r="M39" s="15">
        <f t="shared" si="11"/>
        <v>0</v>
      </c>
      <c r="N39" s="15">
        <f t="shared" si="8"/>
        <v>27134839</v>
      </c>
      <c r="O39" s="38">
        <f t="shared" si="2"/>
        <v>33541.21013597033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91</v>
      </c>
      <c r="M41" s="48"/>
      <c r="N41" s="48"/>
      <c r="O41" s="43">
        <v>809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5445249</v>
      </c>
      <c r="E5" s="27">
        <f t="shared" si="0"/>
        <v>2820561</v>
      </c>
      <c r="F5" s="27">
        <f t="shared" si="0"/>
        <v>808385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9074195</v>
      </c>
      <c r="O5" s="33">
        <f t="shared" ref="O5:O40" si="2">(N5/O$42)</f>
        <v>11175.116995073891</v>
      </c>
      <c r="P5" s="6"/>
    </row>
    <row r="6" spans="1:133">
      <c r="A6" s="12"/>
      <c r="B6" s="25">
        <v>311</v>
      </c>
      <c r="C6" s="20" t="s">
        <v>3</v>
      </c>
      <c r="D6" s="46">
        <v>5253894</v>
      </c>
      <c r="E6" s="46">
        <v>2820561</v>
      </c>
      <c r="F6" s="46">
        <v>808385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8882840</v>
      </c>
      <c r="O6" s="47">
        <f t="shared" si="2"/>
        <v>10939.458128078817</v>
      </c>
      <c r="P6" s="9"/>
    </row>
    <row r="7" spans="1:133">
      <c r="A7" s="12"/>
      <c r="B7" s="25">
        <v>312.41000000000003</v>
      </c>
      <c r="C7" s="20" t="s">
        <v>12</v>
      </c>
      <c r="D7" s="46">
        <v>114412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114412</v>
      </c>
      <c r="O7" s="47">
        <f t="shared" si="2"/>
        <v>140.90147783251231</v>
      </c>
      <c r="P7" s="9"/>
    </row>
    <row r="8" spans="1:133">
      <c r="A8" s="12"/>
      <c r="B8" s="25">
        <v>315</v>
      </c>
      <c r="C8" s="20" t="s">
        <v>76</v>
      </c>
      <c r="D8" s="46">
        <v>76943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76943</v>
      </c>
      <c r="O8" s="47">
        <f t="shared" si="2"/>
        <v>94.75738916256158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1880416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1880416</v>
      </c>
      <c r="O9" s="45">
        <f t="shared" si="2"/>
        <v>2315.7832512315272</v>
      </c>
      <c r="P9" s="10"/>
    </row>
    <row r="10" spans="1:133">
      <c r="A10" s="12"/>
      <c r="B10" s="25">
        <v>322</v>
      </c>
      <c r="C10" s="20" t="s">
        <v>0</v>
      </c>
      <c r="D10" s="46">
        <v>1877518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1877518</v>
      </c>
      <c r="O10" s="47">
        <f t="shared" si="2"/>
        <v>2312.2142857142858</v>
      </c>
      <c r="P10" s="9"/>
    </row>
    <row r="11" spans="1:133">
      <c r="A11" s="12"/>
      <c r="B11" s="25">
        <v>329</v>
      </c>
      <c r="C11" s="20" t="s">
        <v>55</v>
      </c>
      <c r="D11" s="46">
        <v>2898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2898</v>
      </c>
      <c r="O11" s="47">
        <f t="shared" si="2"/>
        <v>3.5689655172413794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SUM(D13:D20)</f>
        <v>140810</v>
      </c>
      <c r="E12" s="32">
        <f t="shared" si="4"/>
        <v>13190046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13330856</v>
      </c>
      <c r="O12" s="45">
        <f t="shared" si="2"/>
        <v>16417.310344827587</v>
      </c>
      <c r="P12" s="10"/>
    </row>
    <row r="13" spans="1:133">
      <c r="A13" s="12"/>
      <c r="B13" s="25">
        <v>331.39</v>
      </c>
      <c r="C13" s="20" t="s">
        <v>18</v>
      </c>
      <c r="D13" s="46">
        <v>0</v>
      </c>
      <c r="E13" s="46">
        <v>2766376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2766376</v>
      </c>
      <c r="O13" s="47">
        <f t="shared" si="2"/>
        <v>3406.8669950738918</v>
      </c>
      <c r="P13" s="9"/>
    </row>
    <row r="14" spans="1:133">
      <c r="A14" s="12"/>
      <c r="B14" s="25">
        <v>333</v>
      </c>
      <c r="C14" s="20" t="s">
        <v>4</v>
      </c>
      <c r="D14" s="46">
        <v>22189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22189</v>
      </c>
      <c r="O14" s="47">
        <f t="shared" si="2"/>
        <v>27.326354679802957</v>
      </c>
      <c r="P14" s="9"/>
    </row>
    <row r="15" spans="1:133">
      <c r="A15" s="12"/>
      <c r="B15" s="25">
        <v>334.2</v>
      </c>
      <c r="C15" s="20" t="s">
        <v>17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1.2315270935960592</v>
      </c>
      <c r="P15" s="9"/>
    </row>
    <row r="16" spans="1:133">
      <c r="A16" s="12"/>
      <c r="B16" s="25">
        <v>334.39</v>
      </c>
      <c r="C16" s="20" t="s">
        <v>71</v>
      </c>
      <c r="D16" s="46">
        <v>0</v>
      </c>
      <c r="E16" s="46">
        <v>4148670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4148670</v>
      </c>
      <c r="O16" s="47">
        <f t="shared" si="2"/>
        <v>5109.1995073891621</v>
      </c>
      <c r="P16" s="9"/>
    </row>
    <row r="17" spans="1:16">
      <c r="A17" s="12"/>
      <c r="B17" s="25">
        <v>335.12</v>
      </c>
      <c r="C17" s="20" t="s">
        <v>77</v>
      </c>
      <c r="D17" s="46">
        <v>22218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22218</v>
      </c>
      <c r="O17" s="47">
        <f t="shared" si="2"/>
        <v>27.362068965517242</v>
      </c>
      <c r="P17" s="9"/>
    </row>
    <row r="18" spans="1:16">
      <c r="A18" s="12"/>
      <c r="B18" s="25">
        <v>335.18</v>
      </c>
      <c r="C18" s="20" t="s">
        <v>78</v>
      </c>
      <c r="D18" s="46">
        <v>87124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87124</v>
      </c>
      <c r="O18" s="47">
        <f t="shared" si="2"/>
        <v>107.29556650246306</v>
      </c>
      <c r="P18" s="9"/>
    </row>
    <row r="19" spans="1:16">
      <c r="A19" s="12"/>
      <c r="B19" s="25">
        <v>335.9</v>
      </c>
      <c r="C19" s="20" t="s">
        <v>22</v>
      </c>
      <c r="D19" s="46">
        <v>8279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8279</v>
      </c>
      <c r="O19" s="47">
        <f t="shared" si="2"/>
        <v>10.195812807881774</v>
      </c>
      <c r="P19" s="9"/>
    </row>
    <row r="20" spans="1:16">
      <c r="A20" s="12"/>
      <c r="B20" s="25">
        <v>337.3</v>
      </c>
      <c r="C20" s="20" t="s">
        <v>88</v>
      </c>
      <c r="D20" s="46">
        <v>0</v>
      </c>
      <c r="E20" s="46">
        <v>6275000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6275000</v>
      </c>
      <c r="O20" s="47">
        <f t="shared" si="2"/>
        <v>7727.8325123152708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SUM(D22:D27)</f>
        <v>700049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11034534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11734583</v>
      </c>
      <c r="O21" s="45">
        <f t="shared" si="2"/>
        <v>14451.456896551725</v>
      </c>
      <c r="P21" s="10"/>
    </row>
    <row r="22" spans="1:16">
      <c r="A22" s="12"/>
      <c r="B22" s="25">
        <v>341.3</v>
      </c>
      <c r="C22" s="20" t="s">
        <v>79</v>
      </c>
      <c r="D22" s="46">
        <v>561241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561241</v>
      </c>
      <c r="O22" s="47">
        <f t="shared" si="2"/>
        <v>691.18349753694577</v>
      </c>
      <c r="P22" s="9"/>
    </row>
    <row r="23" spans="1:16">
      <c r="A23" s="12"/>
      <c r="B23" s="25">
        <v>342.1</v>
      </c>
      <c r="C23" s="20" t="s">
        <v>80</v>
      </c>
      <c r="D23" s="46">
        <v>7558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7558</v>
      </c>
      <c r="O23" s="47">
        <f t="shared" si="2"/>
        <v>9.3078817733990142</v>
      </c>
      <c r="P23" s="9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7176166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7176166</v>
      </c>
      <c r="O24" s="47">
        <f t="shared" si="2"/>
        <v>8837.6428571428569</v>
      </c>
      <c r="P24" s="9"/>
    </row>
    <row r="25" spans="1:16">
      <c r="A25" s="12"/>
      <c r="B25" s="25">
        <v>343.4</v>
      </c>
      <c r="C25" s="20" t="s">
        <v>31</v>
      </c>
      <c r="D25" s="46">
        <v>80250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80250</v>
      </c>
      <c r="O25" s="47">
        <f t="shared" si="2"/>
        <v>98.830049261083744</v>
      </c>
      <c r="P25" s="9"/>
    </row>
    <row r="26" spans="1:16">
      <c r="A26" s="12"/>
      <c r="B26" s="25">
        <v>343.5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3164534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3164534</v>
      </c>
      <c r="O26" s="47">
        <f t="shared" si="2"/>
        <v>3897.2093596059112</v>
      </c>
      <c r="P26" s="9"/>
    </row>
    <row r="27" spans="1:16">
      <c r="A27" s="12"/>
      <c r="B27" s="25">
        <v>349</v>
      </c>
      <c r="C27" s="20" t="s">
        <v>1</v>
      </c>
      <c r="D27" s="46">
        <v>51000</v>
      </c>
      <c r="E27" s="46">
        <v>0</v>
      </c>
      <c r="F27" s="46">
        <v>0</v>
      </c>
      <c r="G27" s="46">
        <v>0</v>
      </c>
      <c r="H27" s="46">
        <v>0</v>
      </c>
      <c r="I27" s="46">
        <v>693834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744834</v>
      </c>
      <c r="O27" s="47">
        <f t="shared" si="2"/>
        <v>917.28325123152706</v>
      </c>
      <c r="P27" s="9"/>
    </row>
    <row r="28" spans="1:16" ht="15.75">
      <c r="A28" s="29" t="s">
        <v>28</v>
      </c>
      <c r="B28" s="30"/>
      <c r="C28" s="31"/>
      <c r="D28" s="32">
        <f t="shared" ref="D28:M28" si="7">SUM(D29:D29)</f>
        <v>11230</v>
      </c>
      <c r="E28" s="32">
        <f t="shared" si="7"/>
        <v>143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0" si="8">SUM(D28:M28)</f>
        <v>11373</v>
      </c>
      <c r="O28" s="45">
        <f t="shared" si="2"/>
        <v>14.00615763546798</v>
      </c>
      <c r="P28" s="10"/>
    </row>
    <row r="29" spans="1:16">
      <c r="A29" s="13"/>
      <c r="B29" s="39">
        <v>359</v>
      </c>
      <c r="C29" s="21" t="s">
        <v>36</v>
      </c>
      <c r="D29" s="46">
        <v>11230</v>
      </c>
      <c r="E29" s="46">
        <v>143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11373</v>
      </c>
      <c r="O29" s="47">
        <f t="shared" si="2"/>
        <v>14.00615763546798</v>
      </c>
      <c r="P29" s="9"/>
    </row>
    <row r="30" spans="1:16" ht="15.75">
      <c r="A30" s="29" t="s">
        <v>5</v>
      </c>
      <c r="B30" s="30"/>
      <c r="C30" s="31"/>
      <c r="D30" s="32">
        <f t="shared" ref="D30:M30" si="9">SUM(D31:D36)</f>
        <v>168648</v>
      </c>
      <c r="E30" s="32">
        <f t="shared" si="9"/>
        <v>23891</v>
      </c>
      <c r="F30" s="32">
        <f t="shared" si="9"/>
        <v>18</v>
      </c>
      <c r="G30" s="32">
        <f t="shared" si="9"/>
        <v>0</v>
      </c>
      <c r="H30" s="32">
        <f t="shared" si="9"/>
        <v>0</v>
      </c>
      <c r="I30" s="32">
        <f t="shared" si="9"/>
        <v>128469</v>
      </c>
      <c r="J30" s="32">
        <f t="shared" si="9"/>
        <v>0</v>
      </c>
      <c r="K30" s="32">
        <f t="shared" si="9"/>
        <v>2156888</v>
      </c>
      <c r="L30" s="32">
        <f t="shared" si="9"/>
        <v>1017</v>
      </c>
      <c r="M30" s="32">
        <f t="shared" si="9"/>
        <v>0</v>
      </c>
      <c r="N30" s="32">
        <f t="shared" si="8"/>
        <v>2478931</v>
      </c>
      <c r="O30" s="45">
        <f t="shared" si="2"/>
        <v>3052.8706896551726</v>
      </c>
      <c r="P30" s="10"/>
    </row>
    <row r="31" spans="1:16">
      <c r="A31" s="12"/>
      <c r="B31" s="25">
        <v>361.1</v>
      </c>
      <c r="C31" s="20" t="s">
        <v>37</v>
      </c>
      <c r="D31" s="46">
        <v>37613</v>
      </c>
      <c r="E31" s="46">
        <v>23891</v>
      </c>
      <c r="F31" s="46">
        <v>18</v>
      </c>
      <c r="G31" s="46">
        <v>0</v>
      </c>
      <c r="H31" s="46">
        <v>0</v>
      </c>
      <c r="I31" s="46">
        <v>106721</v>
      </c>
      <c r="J31" s="46">
        <v>0</v>
      </c>
      <c r="K31" s="46">
        <v>0</v>
      </c>
      <c r="L31" s="46">
        <v>17</v>
      </c>
      <c r="M31" s="46">
        <v>0</v>
      </c>
      <c r="N31" s="46">
        <f t="shared" si="8"/>
        <v>168260</v>
      </c>
      <c r="O31" s="47">
        <f t="shared" si="2"/>
        <v>207.21674876847291</v>
      </c>
      <c r="P31" s="9"/>
    </row>
    <row r="32" spans="1:16">
      <c r="A32" s="12"/>
      <c r="B32" s="25">
        <v>361.3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1236826</v>
      </c>
      <c r="L32" s="46">
        <v>0</v>
      </c>
      <c r="M32" s="46">
        <v>0</v>
      </c>
      <c r="N32" s="46">
        <f t="shared" si="8"/>
        <v>1236826</v>
      </c>
      <c r="O32" s="47">
        <f t="shared" si="2"/>
        <v>1523.1847290640394</v>
      </c>
      <c r="P32" s="9"/>
    </row>
    <row r="33" spans="1:119">
      <c r="A33" s="12"/>
      <c r="B33" s="25">
        <v>362</v>
      </c>
      <c r="C33" s="20" t="s">
        <v>39</v>
      </c>
      <c r="D33" s="46">
        <v>24913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24913</v>
      </c>
      <c r="O33" s="47">
        <f t="shared" si="2"/>
        <v>30.681034482758619</v>
      </c>
      <c r="P33" s="9"/>
    </row>
    <row r="34" spans="1:119">
      <c r="A34" s="12"/>
      <c r="B34" s="25">
        <v>366</v>
      </c>
      <c r="C34" s="20" t="s">
        <v>40</v>
      </c>
      <c r="D34" s="46">
        <v>40048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1000</v>
      </c>
      <c r="M34" s="46">
        <v>0</v>
      </c>
      <c r="N34" s="46">
        <f t="shared" si="8"/>
        <v>41048</v>
      </c>
      <c r="O34" s="47">
        <f t="shared" si="2"/>
        <v>50.551724137931032</v>
      </c>
      <c r="P34" s="9"/>
    </row>
    <row r="35" spans="1:119">
      <c r="A35" s="12"/>
      <c r="B35" s="25">
        <v>368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920062</v>
      </c>
      <c r="L35" s="46">
        <v>0</v>
      </c>
      <c r="M35" s="46">
        <v>0</v>
      </c>
      <c r="N35" s="46">
        <f t="shared" si="8"/>
        <v>920062</v>
      </c>
      <c r="O35" s="47">
        <f t="shared" si="2"/>
        <v>1133.0812807881773</v>
      </c>
      <c r="P35" s="9"/>
    </row>
    <row r="36" spans="1:119">
      <c r="A36" s="12"/>
      <c r="B36" s="25">
        <v>369.9</v>
      </c>
      <c r="C36" s="20" t="s">
        <v>42</v>
      </c>
      <c r="D36" s="46">
        <v>66074</v>
      </c>
      <c r="E36" s="46">
        <v>0</v>
      </c>
      <c r="F36" s="46">
        <v>0</v>
      </c>
      <c r="G36" s="46">
        <v>0</v>
      </c>
      <c r="H36" s="46">
        <v>0</v>
      </c>
      <c r="I36" s="46">
        <v>21748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87822</v>
      </c>
      <c r="O36" s="47">
        <f t="shared" si="2"/>
        <v>108.15517241379311</v>
      </c>
      <c r="P36" s="9"/>
    </row>
    <row r="37" spans="1:119" ht="15.75">
      <c r="A37" s="29" t="s">
        <v>29</v>
      </c>
      <c r="B37" s="30"/>
      <c r="C37" s="31"/>
      <c r="D37" s="32">
        <f t="shared" ref="D37:M37" si="10">SUM(D38:D39)</f>
        <v>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453568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453568</v>
      </c>
      <c r="O37" s="45">
        <f t="shared" si="2"/>
        <v>558.58128078817731</v>
      </c>
      <c r="P37" s="9"/>
    </row>
    <row r="38" spans="1:119">
      <c r="A38" s="12"/>
      <c r="B38" s="25">
        <v>388.1</v>
      </c>
      <c r="C38" s="20" t="s">
        <v>64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-72482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-72482</v>
      </c>
      <c r="O38" s="47">
        <f t="shared" si="2"/>
        <v>-89.263546798029552</v>
      </c>
      <c r="P38" s="9"/>
    </row>
    <row r="39" spans="1:119" ht="15.75" thickBot="1">
      <c r="A39" s="12"/>
      <c r="B39" s="25">
        <v>389.8</v>
      </c>
      <c r="C39" s="20" t="s">
        <v>81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526050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526050</v>
      </c>
      <c r="O39" s="47">
        <f t="shared" si="2"/>
        <v>647.84482758620686</v>
      </c>
      <c r="P39" s="9"/>
    </row>
    <row r="40" spans="1:119" ht="16.5" thickBot="1">
      <c r="A40" s="14" t="s">
        <v>34</v>
      </c>
      <c r="B40" s="23"/>
      <c r="C40" s="22"/>
      <c r="D40" s="15">
        <f t="shared" ref="D40:M40" si="11">SUM(D5,D9,D12,D21,D28,D30,D37)</f>
        <v>8346402</v>
      </c>
      <c r="E40" s="15">
        <f t="shared" si="11"/>
        <v>16034641</v>
      </c>
      <c r="F40" s="15">
        <f t="shared" si="11"/>
        <v>808403</v>
      </c>
      <c r="G40" s="15">
        <f t="shared" si="11"/>
        <v>0</v>
      </c>
      <c r="H40" s="15">
        <f t="shared" si="11"/>
        <v>0</v>
      </c>
      <c r="I40" s="15">
        <f t="shared" si="11"/>
        <v>11616571</v>
      </c>
      <c r="J40" s="15">
        <f t="shared" si="11"/>
        <v>0</v>
      </c>
      <c r="K40" s="15">
        <f t="shared" si="11"/>
        <v>2156888</v>
      </c>
      <c r="L40" s="15">
        <f t="shared" si="11"/>
        <v>1017</v>
      </c>
      <c r="M40" s="15">
        <f t="shared" si="11"/>
        <v>0</v>
      </c>
      <c r="N40" s="15">
        <f t="shared" si="8"/>
        <v>38963922</v>
      </c>
      <c r="O40" s="38">
        <f t="shared" si="2"/>
        <v>47985.125615763543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89</v>
      </c>
      <c r="M42" s="48"/>
      <c r="N42" s="48"/>
      <c r="O42" s="43">
        <v>812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23</v>
      </c>
      <c r="E3" s="68"/>
      <c r="F3" s="68"/>
      <c r="G3" s="68"/>
      <c r="H3" s="69"/>
      <c r="I3" s="67" t="s">
        <v>24</v>
      </c>
      <c r="J3" s="69"/>
      <c r="K3" s="67" t="s">
        <v>26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46</v>
      </c>
      <c r="F4" s="34" t="s">
        <v>47</v>
      </c>
      <c r="G4" s="34" t="s">
        <v>48</v>
      </c>
      <c r="H4" s="34" t="s">
        <v>7</v>
      </c>
      <c r="I4" s="34" t="s">
        <v>8</v>
      </c>
      <c r="J4" s="35" t="s">
        <v>49</v>
      </c>
      <c r="K4" s="35" t="s">
        <v>9</v>
      </c>
      <c r="L4" s="35" t="s">
        <v>10</v>
      </c>
      <c r="M4" s="35" t="s">
        <v>11</v>
      </c>
      <c r="N4" s="35" t="s">
        <v>25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SUM(D6:D8)</f>
        <v>5421205</v>
      </c>
      <c r="E5" s="27">
        <f t="shared" si="0"/>
        <v>2804913</v>
      </c>
      <c r="F5" s="27">
        <f t="shared" si="0"/>
        <v>805060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9031178</v>
      </c>
      <c r="O5" s="33">
        <f t="shared" ref="O5:O39" si="2">(N5/O$41)</f>
        <v>11149.602469135802</v>
      </c>
      <c r="P5" s="6"/>
    </row>
    <row r="6" spans="1:133">
      <c r="A6" s="12"/>
      <c r="B6" s="25">
        <v>311</v>
      </c>
      <c r="C6" s="20" t="s">
        <v>3</v>
      </c>
      <c r="D6" s="46">
        <v>5227232</v>
      </c>
      <c r="E6" s="46">
        <v>2804913</v>
      </c>
      <c r="F6" s="46">
        <v>805060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8837205</v>
      </c>
      <c r="O6" s="47">
        <f t="shared" si="2"/>
        <v>10910.12962962963</v>
      </c>
      <c r="P6" s="9"/>
    </row>
    <row r="7" spans="1:133">
      <c r="A7" s="12"/>
      <c r="B7" s="25">
        <v>312.41000000000003</v>
      </c>
      <c r="C7" s="20" t="s">
        <v>12</v>
      </c>
      <c r="D7" s="46">
        <v>115190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115190</v>
      </c>
      <c r="O7" s="47">
        <f t="shared" si="2"/>
        <v>142.20987654320987</v>
      </c>
      <c r="P7" s="9"/>
    </row>
    <row r="8" spans="1:133">
      <c r="A8" s="12"/>
      <c r="B8" s="25">
        <v>315</v>
      </c>
      <c r="C8" s="20" t="s">
        <v>76</v>
      </c>
      <c r="D8" s="46">
        <v>78783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78783</v>
      </c>
      <c r="O8" s="47">
        <f t="shared" si="2"/>
        <v>97.262962962962959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1721763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1721763</v>
      </c>
      <c r="O9" s="45">
        <f t="shared" si="2"/>
        <v>2125.6333333333332</v>
      </c>
      <c r="P9" s="10"/>
    </row>
    <row r="10" spans="1:133">
      <c r="A10" s="12"/>
      <c r="B10" s="25">
        <v>322</v>
      </c>
      <c r="C10" s="20" t="s">
        <v>0</v>
      </c>
      <c r="D10" s="46">
        <v>1718791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1718791</v>
      </c>
      <c r="O10" s="47">
        <f t="shared" si="2"/>
        <v>2121.9641975308641</v>
      </c>
      <c r="P10" s="9"/>
    </row>
    <row r="11" spans="1:133">
      <c r="A11" s="12"/>
      <c r="B11" s="25">
        <v>329</v>
      </c>
      <c r="C11" s="20" t="s">
        <v>55</v>
      </c>
      <c r="D11" s="46">
        <v>2972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2972</v>
      </c>
      <c r="O11" s="47">
        <f t="shared" si="2"/>
        <v>3.6691358024691358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SUM(D13:D18)</f>
        <v>140588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140588</v>
      </c>
      <c r="O12" s="45">
        <f t="shared" si="2"/>
        <v>173.56543209876543</v>
      </c>
      <c r="P12" s="10"/>
    </row>
    <row r="13" spans="1:133">
      <c r="A13" s="12"/>
      <c r="B13" s="25">
        <v>333</v>
      </c>
      <c r="C13" s="20" t="s">
        <v>4</v>
      </c>
      <c r="D13" s="46">
        <v>21473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21473</v>
      </c>
      <c r="O13" s="47">
        <f t="shared" si="2"/>
        <v>26.509876543209877</v>
      </c>
      <c r="P13" s="9"/>
    </row>
    <row r="14" spans="1:133">
      <c r="A14" s="12"/>
      <c r="B14" s="25">
        <v>334.2</v>
      </c>
      <c r="C14" s="20" t="s">
        <v>17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1.2345679012345678</v>
      </c>
      <c r="P14" s="9"/>
    </row>
    <row r="15" spans="1:133">
      <c r="A15" s="12"/>
      <c r="B15" s="25">
        <v>335.12</v>
      </c>
      <c r="C15" s="20" t="s">
        <v>77</v>
      </c>
      <c r="D15" s="46">
        <v>21656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21656</v>
      </c>
      <c r="O15" s="47">
        <f t="shared" si="2"/>
        <v>26.735802469135802</v>
      </c>
      <c r="P15" s="9"/>
    </row>
    <row r="16" spans="1:133">
      <c r="A16" s="12"/>
      <c r="B16" s="25">
        <v>335.18</v>
      </c>
      <c r="C16" s="20" t="s">
        <v>78</v>
      </c>
      <c r="D16" s="46">
        <v>83807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83807</v>
      </c>
      <c r="O16" s="47">
        <f t="shared" si="2"/>
        <v>103.46543209876543</v>
      </c>
      <c r="P16" s="9"/>
    </row>
    <row r="17" spans="1:16">
      <c r="A17" s="12"/>
      <c r="B17" s="25">
        <v>335.21</v>
      </c>
      <c r="C17" s="20" t="s">
        <v>56</v>
      </c>
      <c r="D17" s="46">
        <v>4440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4440</v>
      </c>
      <c r="O17" s="47">
        <f t="shared" si="2"/>
        <v>5.4814814814814818</v>
      </c>
      <c r="P17" s="9"/>
    </row>
    <row r="18" spans="1:16">
      <c r="A18" s="12"/>
      <c r="B18" s="25">
        <v>335.9</v>
      </c>
      <c r="C18" s="20" t="s">
        <v>22</v>
      </c>
      <c r="D18" s="46">
        <v>8212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8212</v>
      </c>
      <c r="O18" s="47">
        <f t="shared" si="2"/>
        <v>10.138271604938272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SUM(D20:D25)</f>
        <v>711405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10114284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10825689</v>
      </c>
      <c r="O19" s="45">
        <f t="shared" si="2"/>
        <v>13365.048148148147</v>
      </c>
      <c r="P19" s="10"/>
    </row>
    <row r="20" spans="1:16">
      <c r="A20" s="12"/>
      <c r="B20" s="25">
        <v>341.3</v>
      </c>
      <c r="C20" s="20" t="s">
        <v>79</v>
      </c>
      <c r="D20" s="46">
        <v>561241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561241</v>
      </c>
      <c r="O20" s="47">
        <f t="shared" si="2"/>
        <v>692.89012345679009</v>
      </c>
      <c r="P20" s="9"/>
    </row>
    <row r="21" spans="1:16">
      <c r="A21" s="12"/>
      <c r="B21" s="25">
        <v>342.1</v>
      </c>
      <c r="C21" s="20" t="s">
        <v>80</v>
      </c>
      <c r="D21" s="46">
        <v>7914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7914</v>
      </c>
      <c r="O21" s="47">
        <f t="shared" si="2"/>
        <v>9.7703703703703706</v>
      </c>
      <c r="P21" s="9"/>
    </row>
    <row r="22" spans="1:16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6656560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6656560</v>
      </c>
      <c r="O22" s="47">
        <f t="shared" si="2"/>
        <v>8217.9753086419751</v>
      </c>
      <c r="P22" s="9"/>
    </row>
    <row r="23" spans="1:16">
      <c r="A23" s="12"/>
      <c r="B23" s="25">
        <v>343.4</v>
      </c>
      <c r="C23" s="20" t="s">
        <v>31</v>
      </c>
      <c r="D23" s="46">
        <v>100250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100250</v>
      </c>
      <c r="O23" s="47">
        <f t="shared" si="2"/>
        <v>123.76543209876543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2935782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2935782</v>
      </c>
      <c r="O24" s="47">
        <f t="shared" si="2"/>
        <v>3624.4222222222224</v>
      </c>
      <c r="P24" s="9"/>
    </row>
    <row r="25" spans="1:16">
      <c r="A25" s="12"/>
      <c r="B25" s="25">
        <v>349</v>
      </c>
      <c r="C25" s="20" t="s">
        <v>1</v>
      </c>
      <c r="D25" s="46">
        <v>42000</v>
      </c>
      <c r="E25" s="46">
        <v>0</v>
      </c>
      <c r="F25" s="46">
        <v>0</v>
      </c>
      <c r="G25" s="46">
        <v>0</v>
      </c>
      <c r="H25" s="46">
        <v>0</v>
      </c>
      <c r="I25" s="46">
        <v>521942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563942</v>
      </c>
      <c r="O25" s="47">
        <f t="shared" si="2"/>
        <v>696.22469135802464</v>
      </c>
      <c r="P25" s="9"/>
    </row>
    <row r="26" spans="1:16" ht="15.75">
      <c r="A26" s="29" t="s">
        <v>28</v>
      </c>
      <c r="B26" s="30"/>
      <c r="C26" s="31"/>
      <c r="D26" s="32">
        <f t="shared" ref="D26:M26" si="7">SUM(D27:D27)</f>
        <v>50964</v>
      </c>
      <c r="E26" s="32">
        <f t="shared" si="7"/>
        <v>261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9" si="8">SUM(D26:M26)</f>
        <v>51225</v>
      </c>
      <c r="O26" s="45">
        <f t="shared" si="2"/>
        <v>63.24074074074074</v>
      </c>
      <c r="P26" s="10"/>
    </row>
    <row r="27" spans="1:16">
      <c r="A27" s="13"/>
      <c r="B27" s="39">
        <v>359</v>
      </c>
      <c r="C27" s="21" t="s">
        <v>36</v>
      </c>
      <c r="D27" s="46">
        <v>50964</v>
      </c>
      <c r="E27" s="46">
        <v>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51225</v>
      </c>
      <c r="O27" s="47">
        <f t="shared" si="2"/>
        <v>63.24074074074074</v>
      </c>
      <c r="P27" s="9"/>
    </row>
    <row r="28" spans="1:16" ht="15.75">
      <c r="A28" s="29" t="s">
        <v>5</v>
      </c>
      <c r="B28" s="30"/>
      <c r="C28" s="31"/>
      <c r="D28" s="32">
        <f t="shared" ref="D28:M28" si="9">SUM(D29:D34)</f>
        <v>135861</v>
      </c>
      <c r="E28" s="32">
        <f t="shared" si="9"/>
        <v>14143</v>
      </c>
      <c r="F28" s="32">
        <f t="shared" si="9"/>
        <v>1407</v>
      </c>
      <c r="G28" s="32">
        <f t="shared" si="9"/>
        <v>0</v>
      </c>
      <c r="H28" s="32">
        <f t="shared" si="9"/>
        <v>0</v>
      </c>
      <c r="I28" s="32">
        <f t="shared" si="9"/>
        <v>114428</v>
      </c>
      <c r="J28" s="32">
        <f t="shared" si="9"/>
        <v>0</v>
      </c>
      <c r="K28" s="32">
        <f t="shared" si="9"/>
        <v>110739</v>
      </c>
      <c r="L28" s="32">
        <f t="shared" si="9"/>
        <v>4019</v>
      </c>
      <c r="M28" s="32">
        <f t="shared" si="9"/>
        <v>0</v>
      </c>
      <c r="N28" s="32">
        <f t="shared" si="8"/>
        <v>380597</v>
      </c>
      <c r="O28" s="45">
        <f t="shared" si="2"/>
        <v>469.87283950617285</v>
      </c>
      <c r="P28" s="10"/>
    </row>
    <row r="29" spans="1:16">
      <c r="A29" s="12"/>
      <c r="B29" s="25">
        <v>361.1</v>
      </c>
      <c r="C29" s="20" t="s">
        <v>37</v>
      </c>
      <c r="D29" s="46">
        <v>12274</v>
      </c>
      <c r="E29" s="46">
        <v>13968</v>
      </c>
      <c r="F29" s="46">
        <v>24</v>
      </c>
      <c r="G29" s="46">
        <v>0</v>
      </c>
      <c r="H29" s="46">
        <v>0</v>
      </c>
      <c r="I29" s="46">
        <v>76434</v>
      </c>
      <c r="J29" s="46">
        <v>0</v>
      </c>
      <c r="K29" s="46">
        <v>0</v>
      </c>
      <c r="L29" s="46">
        <v>19</v>
      </c>
      <c r="M29" s="46">
        <v>0</v>
      </c>
      <c r="N29" s="46">
        <f t="shared" si="8"/>
        <v>102719</v>
      </c>
      <c r="O29" s="47">
        <f t="shared" si="2"/>
        <v>126.81358024691357</v>
      </c>
      <c r="P29" s="9"/>
    </row>
    <row r="30" spans="1:16">
      <c r="A30" s="12"/>
      <c r="B30" s="25">
        <v>361.3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-744443</v>
      </c>
      <c r="L30" s="46">
        <v>0</v>
      </c>
      <c r="M30" s="46">
        <v>0</v>
      </c>
      <c r="N30" s="46">
        <f t="shared" si="8"/>
        <v>-744443</v>
      </c>
      <c r="O30" s="47">
        <f t="shared" si="2"/>
        <v>-919.06543209876543</v>
      </c>
      <c r="P30" s="9"/>
    </row>
    <row r="31" spans="1:16">
      <c r="A31" s="12"/>
      <c r="B31" s="25">
        <v>362</v>
      </c>
      <c r="C31" s="20" t="s">
        <v>39</v>
      </c>
      <c r="D31" s="46">
        <v>24913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24913</v>
      </c>
      <c r="O31" s="47">
        <f t="shared" si="2"/>
        <v>30.756790123456788</v>
      </c>
      <c r="P31" s="9"/>
    </row>
    <row r="32" spans="1:16">
      <c r="A32" s="12"/>
      <c r="B32" s="25">
        <v>366</v>
      </c>
      <c r="C32" s="20" t="s">
        <v>40</v>
      </c>
      <c r="D32" s="46">
        <v>44072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4000</v>
      </c>
      <c r="M32" s="46">
        <v>0</v>
      </c>
      <c r="N32" s="46">
        <f t="shared" si="8"/>
        <v>48072</v>
      </c>
      <c r="O32" s="47">
        <f t="shared" si="2"/>
        <v>59.348148148148148</v>
      </c>
      <c r="P32" s="9"/>
    </row>
    <row r="33" spans="1:119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855182</v>
      </c>
      <c r="L33" s="46">
        <v>0</v>
      </c>
      <c r="M33" s="46">
        <v>0</v>
      </c>
      <c r="N33" s="46">
        <f t="shared" si="8"/>
        <v>855182</v>
      </c>
      <c r="O33" s="47">
        <f t="shared" si="2"/>
        <v>1055.7802469135802</v>
      </c>
      <c r="P33" s="9"/>
    </row>
    <row r="34" spans="1:119">
      <c r="A34" s="12"/>
      <c r="B34" s="25">
        <v>369.9</v>
      </c>
      <c r="C34" s="20" t="s">
        <v>42</v>
      </c>
      <c r="D34" s="46">
        <v>54602</v>
      </c>
      <c r="E34" s="46">
        <v>175</v>
      </c>
      <c r="F34" s="46">
        <v>1383</v>
      </c>
      <c r="G34" s="46">
        <v>0</v>
      </c>
      <c r="H34" s="46">
        <v>0</v>
      </c>
      <c r="I34" s="46">
        <v>37994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94154</v>
      </c>
      <c r="O34" s="47">
        <f t="shared" si="2"/>
        <v>116.23950617283951</v>
      </c>
      <c r="P34" s="9"/>
    </row>
    <row r="35" spans="1:119" ht="15.75">
      <c r="A35" s="29" t="s">
        <v>29</v>
      </c>
      <c r="B35" s="30"/>
      <c r="C35" s="31"/>
      <c r="D35" s="32">
        <f t="shared" ref="D35:M35" si="10">SUM(D36:D38)</f>
        <v>0</v>
      </c>
      <c r="E35" s="32">
        <f t="shared" si="10"/>
        <v>50000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59680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109680</v>
      </c>
      <c r="O35" s="45">
        <f t="shared" si="2"/>
        <v>135.40740740740742</v>
      </c>
      <c r="P35" s="9"/>
    </row>
    <row r="36" spans="1:119">
      <c r="A36" s="12"/>
      <c r="B36" s="25">
        <v>384</v>
      </c>
      <c r="C36" s="20" t="s">
        <v>60</v>
      </c>
      <c r="D36" s="46">
        <v>0</v>
      </c>
      <c r="E36" s="46">
        <v>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50000</v>
      </c>
      <c r="O36" s="47">
        <f t="shared" si="2"/>
        <v>61.728395061728392</v>
      </c>
      <c r="P36" s="9"/>
    </row>
    <row r="37" spans="1:119">
      <c r="A37" s="12"/>
      <c r="B37" s="25">
        <v>388.1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-123035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-123035</v>
      </c>
      <c r="O37" s="47">
        <f t="shared" si="2"/>
        <v>-151.89506172839506</v>
      </c>
      <c r="P37" s="9"/>
    </row>
    <row r="38" spans="1:119" ht="15.75" thickBot="1">
      <c r="A38" s="12"/>
      <c r="B38" s="25">
        <v>389.8</v>
      </c>
      <c r="C38" s="20" t="s">
        <v>81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182715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182715</v>
      </c>
      <c r="O38" s="47">
        <f t="shared" si="2"/>
        <v>225.57407407407408</v>
      </c>
      <c r="P38" s="9"/>
    </row>
    <row r="39" spans="1:119" ht="16.5" thickBot="1">
      <c r="A39" s="14" t="s">
        <v>34</v>
      </c>
      <c r="B39" s="23"/>
      <c r="C39" s="22"/>
      <c r="D39" s="15">
        <f t="shared" ref="D39:M39" si="11">SUM(D5,D9,D12,D19,D26,D28,D35)</f>
        <v>8181786</v>
      </c>
      <c r="E39" s="15">
        <f t="shared" si="11"/>
        <v>2869317</v>
      </c>
      <c r="F39" s="15">
        <f t="shared" si="11"/>
        <v>806467</v>
      </c>
      <c r="G39" s="15">
        <f t="shared" si="11"/>
        <v>0</v>
      </c>
      <c r="H39" s="15">
        <f t="shared" si="11"/>
        <v>0</v>
      </c>
      <c r="I39" s="15">
        <f t="shared" si="11"/>
        <v>10288392</v>
      </c>
      <c r="J39" s="15">
        <f t="shared" si="11"/>
        <v>0</v>
      </c>
      <c r="K39" s="15">
        <f t="shared" si="11"/>
        <v>110739</v>
      </c>
      <c r="L39" s="15">
        <f t="shared" si="11"/>
        <v>4019</v>
      </c>
      <c r="M39" s="15">
        <f t="shared" si="11"/>
        <v>0</v>
      </c>
      <c r="N39" s="15">
        <f t="shared" si="8"/>
        <v>22260720</v>
      </c>
      <c r="O39" s="38">
        <f t="shared" si="2"/>
        <v>27482.370370370369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86</v>
      </c>
      <c r="M41" s="48"/>
      <c r="N41" s="48"/>
      <c r="O41" s="43">
        <v>810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2024-07-19T17:03:14Z</cp:lastPrinted>
  <dcterms:created xsi:type="dcterms:W3CDTF">2000-08-31T21:26:31Z</dcterms:created>
  <dcterms:modified xsi:type="dcterms:W3CDTF">2024-07-19T20:13:01Z</dcterms:modified>
</cp:coreProperties>
</file>