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'2007'!$A$1:$O$28</definedName>
    <definedName name="_xlnm.Print_Area" localSheetId="15">'2008'!$A$1:$O$26</definedName>
    <definedName name="_xlnm.Print_Area" localSheetId="14">'2009'!$A$1:$O$24</definedName>
    <definedName name="_xlnm.Print_Area" localSheetId="13">'2010'!$A$1:$O$24</definedName>
    <definedName name="_xlnm.Print_Area" localSheetId="12">'2011'!$A$1:$O$23</definedName>
    <definedName name="_xlnm.Print_Area" localSheetId="11">'2012'!$A$1:$O$23</definedName>
    <definedName name="_xlnm.Print_Area" localSheetId="10">'2013'!$A$1:$O$23</definedName>
    <definedName name="_xlnm.Print_Area" localSheetId="9">'2014'!$A$1:$O$23</definedName>
    <definedName name="_xlnm.Print_Area" localSheetId="8">'2015'!$A$1:$O$23</definedName>
    <definedName name="_xlnm.Print_Area" localSheetId="7">'2016'!$A$1:$O$23</definedName>
    <definedName name="_xlnm.Print_Area" localSheetId="6">'2017'!$A$1:$O$23</definedName>
    <definedName name="_xlnm.Print_Area" localSheetId="5">'2018'!$A$1:$O$23</definedName>
    <definedName name="_xlnm.Print_Area" localSheetId="4">'2019'!$A$1:$O$23</definedName>
    <definedName name="_xlnm.Print_Area" localSheetId="3">'2020'!$A$1:$O$23</definedName>
    <definedName name="_xlnm.Print_Area" localSheetId="2">'2021'!$A$1:$P$23</definedName>
    <definedName name="_xlnm.Print_Area" localSheetId="1">'2022'!$A$1:$P$21</definedName>
    <definedName name="_xlnm.Print_Area" localSheetId="0">'2023'!$A$1:$P$21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17" i="50" l="1"/>
  <c r="F17" i="50"/>
  <c r="G17" i="50"/>
  <c r="H17" i="50"/>
  <c r="I17" i="50"/>
  <c r="J17" i="50"/>
  <c r="K17" i="50"/>
  <c r="L17" i="50"/>
  <c r="M17" i="50"/>
  <c r="N17" i="50"/>
  <c r="D17" i="50"/>
  <c r="O16" i="50" l="1"/>
  <c r="P16" i="50" s="1"/>
  <c r="N15" i="50"/>
  <c r="M15" i="50"/>
  <c r="L15" i="50"/>
  <c r="K15" i="50"/>
  <c r="J15" i="50"/>
  <c r="I15" i="50"/>
  <c r="H15" i="50"/>
  <c r="G15" i="50"/>
  <c r="F15" i="50"/>
  <c r="E15" i="50"/>
  <c r="D15" i="50"/>
  <c r="O14" i="50"/>
  <c r="P14" i="50" s="1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N10" i="50"/>
  <c r="M10" i="50"/>
  <c r="L10" i="50"/>
  <c r="K10" i="50"/>
  <c r="J10" i="50"/>
  <c r="I10" i="50"/>
  <c r="H10" i="50"/>
  <c r="G10" i="50"/>
  <c r="F10" i="50"/>
  <c r="E10" i="50"/>
  <c r="D10" i="50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5" i="50" l="1"/>
  <c r="P15" i="50" s="1"/>
  <c r="O12" i="50"/>
  <c r="P12" i="50" s="1"/>
  <c r="O10" i="50"/>
  <c r="P10" i="50" s="1"/>
  <c r="O5" i="50"/>
  <c r="P5" i="50" s="1"/>
  <c r="O16" i="49"/>
  <c r="P16" i="49" s="1"/>
  <c r="N15" i="49"/>
  <c r="M15" i="49"/>
  <c r="L15" i="49"/>
  <c r="K15" i="49"/>
  <c r="J15" i="49"/>
  <c r="J17" i="49" s="1"/>
  <c r="I15" i="49"/>
  <c r="H15" i="49"/>
  <c r="G15" i="49"/>
  <c r="F15" i="49"/>
  <c r="E15" i="49"/>
  <c r="D15" i="49"/>
  <c r="O15" i="49" s="1"/>
  <c r="P15" i="49" s="1"/>
  <c r="O14" i="49"/>
  <c r="P14" i="49"/>
  <c r="O13" i="49"/>
  <c r="P13" i="49" s="1"/>
  <c r="N12" i="49"/>
  <c r="M12" i="49"/>
  <c r="L12" i="49"/>
  <c r="K12" i="49"/>
  <c r="K17" i="49" s="1"/>
  <c r="J12" i="49"/>
  <c r="I12" i="49"/>
  <c r="H12" i="49"/>
  <c r="G12" i="49"/>
  <c r="F12" i="49"/>
  <c r="E12" i="49"/>
  <c r="D12" i="49"/>
  <c r="O11" i="49"/>
  <c r="P11" i="49" s="1"/>
  <c r="N10" i="49"/>
  <c r="M10" i="49"/>
  <c r="L10" i="49"/>
  <c r="K10" i="49"/>
  <c r="J10" i="49"/>
  <c r="I10" i="49"/>
  <c r="H10" i="49"/>
  <c r="O10" i="49" s="1"/>
  <c r="P10" i="49" s="1"/>
  <c r="G10" i="49"/>
  <c r="F10" i="49"/>
  <c r="F17" i="49" s="1"/>
  <c r="E10" i="49"/>
  <c r="E17" i="49" s="1"/>
  <c r="D10" i="49"/>
  <c r="O9" i="49"/>
  <c r="P9" i="49"/>
  <c r="O8" i="49"/>
  <c r="P8" i="49"/>
  <c r="O7" i="49"/>
  <c r="P7" i="49"/>
  <c r="O6" i="49"/>
  <c r="P6" i="49"/>
  <c r="N5" i="49"/>
  <c r="N17" i="49" s="1"/>
  <c r="M5" i="49"/>
  <c r="M17" i="49" s="1"/>
  <c r="L5" i="49"/>
  <c r="L17" i="49" s="1"/>
  <c r="K5" i="49"/>
  <c r="J5" i="49"/>
  <c r="I5" i="49"/>
  <c r="I17" i="49" s="1"/>
  <c r="H5" i="49"/>
  <c r="H17" i="49" s="1"/>
  <c r="G5" i="49"/>
  <c r="G17" i="49" s="1"/>
  <c r="F5" i="49"/>
  <c r="E5" i="49"/>
  <c r="D5" i="49"/>
  <c r="D17" i="49" s="1"/>
  <c r="E19" i="48"/>
  <c r="K19" i="48"/>
  <c r="O18" i="48"/>
  <c r="P18" i="48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5" i="48" s="1"/>
  <c r="P15" i="48" s="1"/>
  <c r="O14" i="48"/>
  <c r="P14" i="48"/>
  <c r="O13" i="48"/>
  <c r="P13" i="48" s="1"/>
  <c r="N12" i="48"/>
  <c r="M12" i="48"/>
  <c r="L12" i="48"/>
  <c r="K12" i="48"/>
  <c r="J12" i="48"/>
  <c r="I12" i="48"/>
  <c r="H12" i="48"/>
  <c r="G12" i="48"/>
  <c r="O12" i="48" s="1"/>
  <c r="P12" i="48" s="1"/>
  <c r="F12" i="48"/>
  <c r="E12" i="48"/>
  <c r="D12" i="48"/>
  <c r="O11" i="48"/>
  <c r="P11" i="48" s="1"/>
  <c r="N10" i="48"/>
  <c r="M10" i="48"/>
  <c r="L10" i="48"/>
  <c r="K10" i="48"/>
  <c r="J10" i="48"/>
  <c r="I10" i="48"/>
  <c r="H10" i="48"/>
  <c r="H19" i="48" s="1"/>
  <c r="G10" i="48"/>
  <c r="F10" i="48"/>
  <c r="F19" i="48" s="1"/>
  <c r="E10" i="48"/>
  <c r="D10" i="48"/>
  <c r="O9" i="48"/>
  <c r="P9" i="48"/>
  <c r="O8" i="48"/>
  <c r="P8" i="48"/>
  <c r="O7" i="48"/>
  <c r="P7" i="48" s="1"/>
  <c r="O6" i="48"/>
  <c r="P6" i="48"/>
  <c r="N5" i="48"/>
  <c r="N19" i="48" s="1"/>
  <c r="M5" i="48"/>
  <c r="M19" i="48" s="1"/>
  <c r="L5" i="48"/>
  <c r="L19" i="48" s="1"/>
  <c r="K5" i="48"/>
  <c r="J5" i="48"/>
  <c r="J19" i="48" s="1"/>
  <c r="I5" i="48"/>
  <c r="I19" i="48" s="1"/>
  <c r="H5" i="48"/>
  <c r="G5" i="48"/>
  <c r="G19" i="48" s="1"/>
  <c r="F5" i="48"/>
  <c r="E5" i="48"/>
  <c r="D5" i="48"/>
  <c r="D19" i="48" s="1"/>
  <c r="E19" i="46"/>
  <c r="H19" i="46"/>
  <c r="N18" i="46"/>
  <c r="O18" i="46"/>
  <c r="M17" i="46"/>
  <c r="L17" i="46"/>
  <c r="K17" i="46"/>
  <c r="J17" i="46"/>
  <c r="I17" i="46"/>
  <c r="H17" i="46"/>
  <c r="G17" i="46"/>
  <c r="F17" i="46"/>
  <c r="E17" i="46"/>
  <c r="D17" i="46"/>
  <c r="N16" i="46"/>
  <c r="O16" i="46"/>
  <c r="M15" i="46"/>
  <c r="N15" i="46" s="1"/>
  <c r="O15" i="46" s="1"/>
  <c r="L15" i="46"/>
  <c r="K15" i="46"/>
  <c r="K19" i="46" s="1"/>
  <c r="J15" i="46"/>
  <c r="I15" i="46"/>
  <c r="H15" i="46"/>
  <c r="G15" i="46"/>
  <c r="F15" i="46"/>
  <c r="E15" i="46"/>
  <c r="D15" i="46"/>
  <c r="N14" i="46"/>
  <c r="O14" i="46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M10" i="46"/>
  <c r="L10" i="46"/>
  <c r="L19" i="46" s="1"/>
  <c r="K10" i="46"/>
  <c r="J10" i="46"/>
  <c r="I10" i="46"/>
  <c r="H10" i="46"/>
  <c r="G10" i="46"/>
  <c r="F10" i="46"/>
  <c r="E10" i="46"/>
  <c r="D10" i="46"/>
  <c r="N9" i="46"/>
  <c r="O9" i="46" s="1"/>
  <c r="N8" i="46"/>
  <c r="O8" i="46" s="1"/>
  <c r="N7" i="46"/>
  <c r="O7" i="46" s="1"/>
  <c r="N6" i="46"/>
  <c r="O6" i="46" s="1"/>
  <c r="M5" i="46"/>
  <c r="M19" i="46" s="1"/>
  <c r="L5" i="46"/>
  <c r="K5" i="46"/>
  <c r="J5" i="46"/>
  <c r="J19" i="46" s="1"/>
  <c r="I5" i="46"/>
  <c r="I19" i="46" s="1"/>
  <c r="H5" i="46"/>
  <c r="G5" i="46"/>
  <c r="G19" i="46" s="1"/>
  <c r="F5" i="46"/>
  <c r="F19" i="46" s="1"/>
  <c r="E5" i="46"/>
  <c r="D5" i="46"/>
  <c r="D19" i="46" s="1"/>
  <c r="N19" i="46" s="1"/>
  <c r="O19" i="46" s="1"/>
  <c r="K19" i="45"/>
  <c r="N18" i="45"/>
  <c r="O18" i="45" s="1"/>
  <c r="M17" i="45"/>
  <c r="L17" i="45"/>
  <c r="K17" i="45"/>
  <c r="J17" i="45"/>
  <c r="I17" i="45"/>
  <c r="H17" i="45"/>
  <c r="G17" i="45"/>
  <c r="N17" i="45" s="1"/>
  <c r="O17" i="45" s="1"/>
  <c r="F17" i="45"/>
  <c r="E17" i="45"/>
  <c r="D17" i="45"/>
  <c r="N16" i="45"/>
  <c r="O16" i="45" s="1"/>
  <c r="M15" i="45"/>
  <c r="L15" i="45"/>
  <c r="K15" i="45"/>
  <c r="J15" i="45"/>
  <c r="I15" i="45"/>
  <c r="H15" i="45"/>
  <c r="G15" i="45"/>
  <c r="F15" i="45"/>
  <c r="E15" i="45"/>
  <c r="E19" i="45" s="1"/>
  <c r="D15" i="45"/>
  <c r="D19" i="45" s="1"/>
  <c r="N19" i="45" s="1"/>
  <c r="O19" i="45" s="1"/>
  <c r="N14" i="45"/>
  <c r="O14" i="45" s="1"/>
  <c r="N13" i="45"/>
  <c r="O13" i="45" s="1"/>
  <c r="M12" i="45"/>
  <c r="L12" i="45"/>
  <c r="K12" i="45"/>
  <c r="J12" i="45"/>
  <c r="I12" i="45"/>
  <c r="N12" i="45" s="1"/>
  <c r="O12" i="45" s="1"/>
  <c r="H12" i="45"/>
  <c r="G12" i="45"/>
  <c r="F12" i="45"/>
  <c r="E12" i="45"/>
  <c r="D12" i="45"/>
  <c r="N11" i="45"/>
  <c r="O11" i="45" s="1"/>
  <c r="M10" i="45"/>
  <c r="L10" i="45"/>
  <c r="K10" i="45"/>
  <c r="J10" i="45"/>
  <c r="I10" i="45"/>
  <c r="N10" i="45" s="1"/>
  <c r="O10" i="45" s="1"/>
  <c r="H10" i="45"/>
  <c r="G10" i="45"/>
  <c r="F10" i="45"/>
  <c r="F19" i="45" s="1"/>
  <c r="E10" i="45"/>
  <c r="D10" i="45"/>
  <c r="N9" i="45"/>
  <c r="O9" i="45" s="1"/>
  <c r="N8" i="45"/>
  <c r="O8" i="45" s="1"/>
  <c r="N7" i="45"/>
  <c r="O7" i="45" s="1"/>
  <c r="N6" i="45"/>
  <c r="O6" i="45" s="1"/>
  <c r="M5" i="45"/>
  <c r="M19" i="45" s="1"/>
  <c r="L5" i="45"/>
  <c r="L19" i="45" s="1"/>
  <c r="K5" i="45"/>
  <c r="J5" i="45"/>
  <c r="J19" i="45" s="1"/>
  <c r="I5" i="45"/>
  <c r="I19" i="45" s="1"/>
  <c r="H5" i="45"/>
  <c r="H19" i="45" s="1"/>
  <c r="G5" i="45"/>
  <c r="G19" i="45" s="1"/>
  <c r="F5" i="45"/>
  <c r="E5" i="45"/>
  <c r="D5" i="45"/>
  <c r="E19" i="44"/>
  <c r="H19" i="44"/>
  <c r="N18" i="44"/>
  <c r="O18" i="44" s="1"/>
  <c r="M17" i="44"/>
  <c r="N17" i="44" s="1"/>
  <c r="O17" i="44" s="1"/>
  <c r="L17" i="44"/>
  <c r="K17" i="44"/>
  <c r="J17" i="44"/>
  <c r="I17" i="44"/>
  <c r="H17" i="44"/>
  <c r="G17" i="44"/>
  <c r="F17" i="44"/>
  <c r="E17" i="44"/>
  <c r="D17" i="44"/>
  <c r="N16" i="44"/>
  <c r="O16" i="44" s="1"/>
  <c r="M15" i="44"/>
  <c r="N15" i="44" s="1"/>
  <c r="O15" i="44" s="1"/>
  <c r="L15" i="44"/>
  <c r="K15" i="44"/>
  <c r="K19" i="44" s="1"/>
  <c r="J15" i="44"/>
  <c r="I15" i="44"/>
  <c r="H15" i="44"/>
  <c r="G15" i="44"/>
  <c r="F15" i="44"/>
  <c r="E15" i="44"/>
  <c r="D15" i="44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M10" i="44"/>
  <c r="L10" i="44"/>
  <c r="K10" i="44"/>
  <c r="J10" i="44"/>
  <c r="I10" i="44"/>
  <c r="H10" i="44"/>
  <c r="G10" i="44"/>
  <c r="F10" i="44"/>
  <c r="E10" i="44"/>
  <c r="D10" i="44"/>
  <c r="N9" i="44"/>
  <c r="O9" i="44" s="1"/>
  <c r="N8" i="44"/>
  <c r="O8" i="44" s="1"/>
  <c r="N7" i="44"/>
  <c r="O7" i="44" s="1"/>
  <c r="N6" i="44"/>
  <c r="O6" i="44" s="1"/>
  <c r="M5" i="44"/>
  <c r="M19" i="44" s="1"/>
  <c r="L5" i="44"/>
  <c r="L19" i="44" s="1"/>
  <c r="K5" i="44"/>
  <c r="J5" i="44"/>
  <c r="J19" i="44" s="1"/>
  <c r="I5" i="44"/>
  <c r="I19" i="44" s="1"/>
  <c r="H5" i="44"/>
  <c r="G5" i="44"/>
  <c r="G19" i="44" s="1"/>
  <c r="F5" i="44"/>
  <c r="F19" i="44" s="1"/>
  <c r="E5" i="44"/>
  <c r="D5" i="44"/>
  <c r="D19" i="44" s="1"/>
  <c r="K19" i="43"/>
  <c r="N18" i="43"/>
  <c r="O18" i="43" s="1"/>
  <c r="M17" i="43"/>
  <c r="L17" i="43"/>
  <c r="K17" i="43"/>
  <c r="J17" i="43"/>
  <c r="I17" i="43"/>
  <c r="H17" i="43"/>
  <c r="G17" i="43"/>
  <c r="N17" i="43" s="1"/>
  <c r="O17" i="43" s="1"/>
  <c r="F17" i="43"/>
  <c r="E17" i="43"/>
  <c r="D17" i="43"/>
  <c r="N16" i="43"/>
  <c r="O16" i="43" s="1"/>
  <c r="M15" i="43"/>
  <c r="L15" i="43"/>
  <c r="K15" i="43"/>
  <c r="J15" i="43"/>
  <c r="I15" i="43"/>
  <c r="H15" i="43"/>
  <c r="G15" i="43"/>
  <c r="F15" i="43"/>
  <c r="E15" i="43"/>
  <c r="E19" i="43" s="1"/>
  <c r="D15" i="43"/>
  <c r="D19" i="43" s="1"/>
  <c r="N19" i="43" s="1"/>
  <c r="O19" i="43" s="1"/>
  <c r="N14" i="43"/>
  <c r="O14" i="43" s="1"/>
  <c r="N13" i="43"/>
  <c r="O13" i="43" s="1"/>
  <c r="M12" i="43"/>
  <c r="L12" i="43"/>
  <c r="K12" i="43"/>
  <c r="J12" i="43"/>
  <c r="I12" i="43"/>
  <c r="N12" i="43" s="1"/>
  <c r="O12" i="43" s="1"/>
  <c r="H12" i="43"/>
  <c r="G12" i="43"/>
  <c r="F12" i="43"/>
  <c r="E12" i="43"/>
  <c r="D12" i="43"/>
  <c r="N11" i="43"/>
  <c r="O11" i="43" s="1"/>
  <c r="M10" i="43"/>
  <c r="L10" i="43"/>
  <c r="K10" i="43"/>
  <c r="J10" i="43"/>
  <c r="I10" i="43"/>
  <c r="N10" i="43" s="1"/>
  <c r="O10" i="43" s="1"/>
  <c r="H10" i="43"/>
  <c r="G10" i="43"/>
  <c r="F10" i="43"/>
  <c r="E10" i="43"/>
  <c r="D10" i="43"/>
  <c r="N9" i="43"/>
  <c r="O9" i="43" s="1"/>
  <c r="N8" i="43"/>
  <c r="O8" i="43" s="1"/>
  <c r="N7" i="43"/>
  <c r="O7" i="43" s="1"/>
  <c r="N6" i="43"/>
  <c r="O6" i="43" s="1"/>
  <c r="M5" i="43"/>
  <c r="M19" i="43" s="1"/>
  <c r="L5" i="43"/>
  <c r="L19" i="43" s="1"/>
  <c r="K5" i="43"/>
  <c r="J5" i="43"/>
  <c r="J19" i="43" s="1"/>
  <c r="I5" i="43"/>
  <c r="I19" i="43" s="1"/>
  <c r="H5" i="43"/>
  <c r="H19" i="43" s="1"/>
  <c r="G5" i="43"/>
  <c r="G19" i="43" s="1"/>
  <c r="F5" i="43"/>
  <c r="F19" i="43" s="1"/>
  <c r="E5" i="43"/>
  <c r="D5" i="43"/>
  <c r="E19" i="42"/>
  <c r="H19" i="42"/>
  <c r="N18" i="42"/>
  <c r="O18" i="42" s="1"/>
  <c r="M17" i="42"/>
  <c r="N17" i="42" s="1"/>
  <c r="O17" i="42" s="1"/>
  <c r="L17" i="42"/>
  <c r="K17" i="42"/>
  <c r="J17" i="42"/>
  <c r="I17" i="42"/>
  <c r="H17" i="42"/>
  <c r="G17" i="42"/>
  <c r="F17" i="42"/>
  <c r="E17" i="42"/>
  <c r="D17" i="42"/>
  <c r="N16" i="42"/>
  <c r="O16" i="42" s="1"/>
  <c r="M15" i="42"/>
  <c r="N15" i="42" s="1"/>
  <c r="O15" i="42" s="1"/>
  <c r="L15" i="42"/>
  <c r="K15" i="42"/>
  <c r="K19" i="42" s="1"/>
  <c r="J15" i="42"/>
  <c r="I15" i="42"/>
  <c r="H15" i="42"/>
  <c r="G15" i="42"/>
  <c r="F15" i="42"/>
  <c r="E15" i="42"/>
  <c r="D15" i="42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M10" i="42"/>
  <c r="L10" i="42"/>
  <c r="K10" i="42"/>
  <c r="J10" i="42"/>
  <c r="I10" i="42"/>
  <c r="H10" i="42"/>
  <c r="G10" i="42"/>
  <c r="F10" i="42"/>
  <c r="E10" i="42"/>
  <c r="D10" i="42"/>
  <c r="N9" i="42"/>
  <c r="O9" i="42" s="1"/>
  <c r="N8" i="42"/>
  <c r="O8" i="42" s="1"/>
  <c r="N7" i="42"/>
  <c r="O7" i="42" s="1"/>
  <c r="N6" i="42"/>
  <c r="O6" i="42" s="1"/>
  <c r="M5" i="42"/>
  <c r="M19" i="42" s="1"/>
  <c r="L5" i="42"/>
  <c r="L19" i="42" s="1"/>
  <c r="K5" i="42"/>
  <c r="J5" i="42"/>
  <c r="J19" i="42" s="1"/>
  <c r="I5" i="42"/>
  <c r="I19" i="42" s="1"/>
  <c r="H5" i="42"/>
  <c r="G5" i="42"/>
  <c r="G19" i="42" s="1"/>
  <c r="F5" i="42"/>
  <c r="F19" i="42" s="1"/>
  <c r="E5" i="42"/>
  <c r="D5" i="42"/>
  <c r="D19" i="42" s="1"/>
  <c r="K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M15" i="41"/>
  <c r="L15" i="41"/>
  <c r="K15" i="41"/>
  <c r="J15" i="41"/>
  <c r="I15" i="41"/>
  <c r="H15" i="41"/>
  <c r="G15" i="41"/>
  <c r="N15" i="41" s="1"/>
  <c r="O15" i="41" s="1"/>
  <c r="F15" i="41"/>
  <c r="E15" i="41"/>
  <c r="E19" i="41" s="1"/>
  <c r="D15" i="41"/>
  <c r="D19" i="41" s="1"/>
  <c r="N14" i="41"/>
  <c r="O14" i="41" s="1"/>
  <c r="N13" i="41"/>
  <c r="O13" i="41" s="1"/>
  <c r="M12" i="41"/>
  <c r="L12" i="41"/>
  <c r="K12" i="41"/>
  <c r="J12" i="41"/>
  <c r="I12" i="41"/>
  <c r="N12" i="41" s="1"/>
  <c r="O12" i="41" s="1"/>
  <c r="H12" i="41"/>
  <c r="G12" i="41"/>
  <c r="F12" i="41"/>
  <c r="E12" i="41"/>
  <c r="D12" i="41"/>
  <c r="N11" i="41"/>
  <c r="O11" i="41" s="1"/>
  <c r="M10" i="41"/>
  <c r="L10" i="41"/>
  <c r="K10" i="41"/>
  <c r="J10" i="41"/>
  <c r="I10" i="41"/>
  <c r="N10" i="41" s="1"/>
  <c r="O10" i="41" s="1"/>
  <c r="H10" i="41"/>
  <c r="G10" i="41"/>
  <c r="F10" i="41"/>
  <c r="E10" i="41"/>
  <c r="D10" i="41"/>
  <c r="N9" i="41"/>
  <c r="O9" i="41" s="1"/>
  <c r="N8" i="41"/>
  <c r="O8" i="41" s="1"/>
  <c r="N7" i="41"/>
  <c r="O7" i="41" s="1"/>
  <c r="N6" i="41"/>
  <c r="O6" i="41" s="1"/>
  <c r="M5" i="41"/>
  <c r="M19" i="41" s="1"/>
  <c r="L5" i="41"/>
  <c r="L19" i="41" s="1"/>
  <c r="K5" i="41"/>
  <c r="J5" i="41"/>
  <c r="J19" i="41" s="1"/>
  <c r="I5" i="41"/>
  <c r="I19" i="41" s="1"/>
  <c r="H5" i="41"/>
  <c r="H19" i="41" s="1"/>
  <c r="G5" i="41"/>
  <c r="G19" i="41" s="1"/>
  <c r="F5" i="41"/>
  <c r="F19" i="41" s="1"/>
  <c r="E5" i="41"/>
  <c r="D5" i="4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2" i="40" s="1"/>
  <c r="O22" i="40" s="1"/>
  <c r="N21" i="40"/>
  <c r="O21" i="40"/>
  <c r="N20" i="40"/>
  <c r="O20" i="40" s="1"/>
  <c r="N19" i="40"/>
  <c r="O19" i="40"/>
  <c r="N18" i="40"/>
  <c r="O18" i="40"/>
  <c r="M17" i="40"/>
  <c r="L17" i="40"/>
  <c r="K17" i="40"/>
  <c r="J17" i="40"/>
  <c r="I17" i="40"/>
  <c r="H17" i="40"/>
  <c r="G17" i="40"/>
  <c r="G24" i="40" s="1"/>
  <c r="F17" i="40"/>
  <c r="E17" i="40"/>
  <c r="D17" i="40"/>
  <c r="N17" i="40" s="1"/>
  <c r="O17" i="40" s="1"/>
  <c r="N16" i="40"/>
  <c r="O16" i="40" s="1"/>
  <c r="N15" i="40"/>
  <c r="O15" i="40"/>
  <c r="N14" i="40"/>
  <c r="O14" i="40"/>
  <c r="M13" i="40"/>
  <c r="L13" i="40"/>
  <c r="K13" i="40"/>
  <c r="J13" i="40"/>
  <c r="I13" i="40"/>
  <c r="H13" i="40"/>
  <c r="G13" i="40"/>
  <c r="F13" i="40"/>
  <c r="E13" i="40"/>
  <c r="D13" i="40"/>
  <c r="N13" i="40" s="1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M24" i="40" s="1"/>
  <c r="L5" i="40"/>
  <c r="L24" i="40" s="1"/>
  <c r="K5" i="40"/>
  <c r="K24" i="40" s="1"/>
  <c r="J5" i="40"/>
  <c r="J24" i="40" s="1"/>
  <c r="I5" i="40"/>
  <c r="I24" i="40" s="1"/>
  <c r="H5" i="40"/>
  <c r="H24" i="40" s="1"/>
  <c r="G5" i="40"/>
  <c r="F5" i="40"/>
  <c r="F24" i="40" s="1"/>
  <c r="E5" i="40"/>
  <c r="E24" i="40" s="1"/>
  <c r="D5" i="40"/>
  <c r="N5" i="40" s="1"/>
  <c r="O5" i="40" s="1"/>
  <c r="N18" i="39"/>
  <c r="O18" i="39"/>
  <c r="M17" i="39"/>
  <c r="L17" i="39"/>
  <c r="K17" i="39"/>
  <c r="J17" i="39"/>
  <c r="I17" i="39"/>
  <c r="H17" i="39"/>
  <c r="G17" i="39"/>
  <c r="F17" i="39"/>
  <c r="E17" i="39"/>
  <c r="D17" i="39"/>
  <c r="N17" i="39" s="1"/>
  <c r="O17" i="39" s="1"/>
  <c r="N16" i="39"/>
  <c r="O16" i="39" s="1"/>
  <c r="M15" i="39"/>
  <c r="L15" i="39"/>
  <c r="K15" i="39"/>
  <c r="J15" i="39"/>
  <c r="I15" i="39"/>
  <c r="H15" i="39"/>
  <c r="G15" i="39"/>
  <c r="F15" i="39"/>
  <c r="F19" i="39" s="1"/>
  <c r="E15" i="39"/>
  <c r="N15" i="39" s="1"/>
  <c r="O15" i="39" s="1"/>
  <c r="D15" i="39"/>
  <c r="N14" i="39"/>
  <c r="O14" i="39"/>
  <c r="N13" i="39"/>
  <c r="O13" i="39"/>
  <c r="M12" i="39"/>
  <c r="L12" i="39"/>
  <c r="K12" i="39"/>
  <c r="J12" i="39"/>
  <c r="I12" i="39"/>
  <c r="H12" i="39"/>
  <c r="H19" i="39" s="1"/>
  <c r="G12" i="39"/>
  <c r="F12" i="39"/>
  <c r="E12" i="39"/>
  <c r="D12" i="39"/>
  <c r="N12" i="39" s="1"/>
  <c r="O12" i="39" s="1"/>
  <c r="N11" i="39"/>
  <c r="O11" i="39" s="1"/>
  <c r="M10" i="39"/>
  <c r="L10" i="39"/>
  <c r="L19" i="39"/>
  <c r="K10" i="39"/>
  <c r="J10" i="39"/>
  <c r="I10" i="39"/>
  <c r="H10" i="39"/>
  <c r="G10" i="39"/>
  <c r="F10" i="39"/>
  <c r="E10" i="39"/>
  <c r="E19" i="39" s="1"/>
  <c r="D10" i="39"/>
  <c r="N10" i="39" s="1"/>
  <c r="O10" i="39" s="1"/>
  <c r="N9" i="39"/>
  <c r="O9" i="39"/>
  <c r="N8" i="39"/>
  <c r="O8" i="39"/>
  <c r="N7" i="39"/>
  <c r="O7" i="39" s="1"/>
  <c r="N6" i="39"/>
  <c r="O6" i="39"/>
  <c r="M5" i="39"/>
  <c r="M19" i="39"/>
  <c r="L5" i="39"/>
  <c r="K5" i="39"/>
  <c r="K19" i="39"/>
  <c r="J5" i="39"/>
  <c r="J19" i="39" s="1"/>
  <c r="I5" i="39"/>
  <c r="I19" i="39" s="1"/>
  <c r="H5" i="39"/>
  <c r="G5" i="39"/>
  <c r="G19" i="39"/>
  <c r="F5" i="39"/>
  <c r="E5" i="39"/>
  <c r="D5" i="39"/>
  <c r="D19" i="39"/>
  <c r="N19" i="39" s="1"/>
  <c r="O19" i="39" s="1"/>
  <c r="N18" i="38"/>
  <c r="O18" i="38"/>
  <c r="M17" i="38"/>
  <c r="L17" i="38"/>
  <c r="K17" i="38"/>
  <c r="J17" i="38"/>
  <c r="I17" i="38"/>
  <c r="H17" i="38"/>
  <c r="G17" i="38"/>
  <c r="F17" i="38"/>
  <c r="E17" i="38"/>
  <c r="D17" i="38"/>
  <c r="N17" i="38" s="1"/>
  <c r="O17" i="38" s="1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5" i="38" s="1"/>
  <c r="O15" i="38" s="1"/>
  <c r="N14" i="38"/>
  <c r="O14" i="38"/>
  <c r="N13" i="38"/>
  <c r="O13" i="38"/>
  <c r="M12" i="38"/>
  <c r="L12" i="38"/>
  <c r="K12" i="38"/>
  <c r="J12" i="38"/>
  <c r="I12" i="38"/>
  <c r="H12" i="38"/>
  <c r="G12" i="38"/>
  <c r="F12" i="38"/>
  <c r="E12" i="38"/>
  <c r="D12" i="38"/>
  <c r="N12" i="38" s="1"/>
  <c r="O12" i="38" s="1"/>
  <c r="N11" i="38"/>
  <c r="O11" i="38" s="1"/>
  <c r="M10" i="38"/>
  <c r="L10" i="38"/>
  <c r="L19" i="38" s="1"/>
  <c r="K10" i="38"/>
  <c r="J10" i="38"/>
  <c r="I10" i="38"/>
  <c r="I19" i="38" s="1"/>
  <c r="H10" i="38"/>
  <c r="G10" i="38"/>
  <c r="G19" i="38"/>
  <c r="F10" i="38"/>
  <c r="E10" i="38"/>
  <c r="N10" i="38" s="1"/>
  <c r="O10" i="38" s="1"/>
  <c r="D10" i="38"/>
  <c r="N9" i="38"/>
  <c r="O9" i="38" s="1"/>
  <c r="N8" i="38"/>
  <c r="O8" i="38" s="1"/>
  <c r="N7" i="38"/>
  <c r="O7" i="38"/>
  <c r="N6" i="38"/>
  <c r="O6" i="38" s="1"/>
  <c r="M5" i="38"/>
  <c r="M19" i="38" s="1"/>
  <c r="L5" i="38"/>
  <c r="K5" i="38"/>
  <c r="K19" i="38" s="1"/>
  <c r="J5" i="38"/>
  <c r="J19" i="38" s="1"/>
  <c r="I5" i="38"/>
  <c r="H5" i="38"/>
  <c r="H19" i="38" s="1"/>
  <c r="G5" i="38"/>
  <c r="F5" i="38"/>
  <c r="E5" i="38"/>
  <c r="E19" i="38" s="1"/>
  <c r="D5" i="38"/>
  <c r="D19" i="38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20" i="37" s="1"/>
  <c r="O20" i="37" s="1"/>
  <c r="N19" i="37"/>
  <c r="O19" i="37"/>
  <c r="M18" i="37"/>
  <c r="L18" i="37"/>
  <c r="K18" i="37"/>
  <c r="J18" i="37"/>
  <c r="I18" i="37"/>
  <c r="H18" i="37"/>
  <c r="G18" i="37"/>
  <c r="F18" i="37"/>
  <c r="E18" i="37"/>
  <c r="D18" i="37"/>
  <c r="N18" i="37" s="1"/>
  <c r="O18" i="37" s="1"/>
  <c r="N17" i="37"/>
  <c r="O17" i="37" s="1"/>
  <c r="M16" i="37"/>
  <c r="L16" i="37"/>
  <c r="L22" i="37" s="1"/>
  <c r="K16" i="37"/>
  <c r="J16" i="37"/>
  <c r="I16" i="37"/>
  <c r="H16" i="37"/>
  <c r="G16" i="37"/>
  <c r="F16" i="37"/>
  <c r="E16" i="37"/>
  <c r="D16" i="37"/>
  <c r="N16" i="37" s="1"/>
  <c r="O16" i="37" s="1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2" i="37" s="1"/>
  <c r="O12" i="37" s="1"/>
  <c r="N11" i="37"/>
  <c r="O11" i="37"/>
  <c r="M10" i="37"/>
  <c r="L10" i="37"/>
  <c r="K10" i="37"/>
  <c r="J10" i="37"/>
  <c r="I10" i="37"/>
  <c r="N10" i="37" s="1"/>
  <c r="O10" i="37" s="1"/>
  <c r="H10" i="37"/>
  <c r="G10" i="37"/>
  <c r="F10" i="37"/>
  <c r="E10" i="37"/>
  <c r="D10" i="37"/>
  <c r="N9" i="37"/>
  <c r="O9" i="37"/>
  <c r="N8" i="37"/>
  <c r="O8" i="37"/>
  <c r="N7" i="37"/>
  <c r="O7" i="37"/>
  <c r="N6" i="37"/>
  <c r="O6" i="37"/>
  <c r="M5" i="37"/>
  <c r="M22" i="37" s="1"/>
  <c r="L5" i="37"/>
  <c r="K5" i="37"/>
  <c r="K22" i="37" s="1"/>
  <c r="J5" i="37"/>
  <c r="J22" i="37" s="1"/>
  <c r="I5" i="37"/>
  <c r="H5" i="37"/>
  <c r="H22" i="37" s="1"/>
  <c r="G5" i="37"/>
  <c r="G22" i="37" s="1"/>
  <c r="F5" i="37"/>
  <c r="F22" i="37" s="1"/>
  <c r="E5" i="37"/>
  <c r="E22" i="37"/>
  <c r="D5" i="37"/>
  <c r="D22" i="37" s="1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7" i="36" s="1"/>
  <c r="O17" i="36" s="1"/>
  <c r="N16" i="36"/>
  <c r="O16" i="36"/>
  <c r="M15" i="36"/>
  <c r="L15" i="36"/>
  <c r="K15" i="36"/>
  <c r="J15" i="36"/>
  <c r="I15" i="36"/>
  <c r="H15" i="36"/>
  <c r="G15" i="36"/>
  <c r="F15" i="36"/>
  <c r="E15" i="36"/>
  <c r="D15" i="36"/>
  <c r="D19" i="36" s="1"/>
  <c r="N14" i="36"/>
  <c r="O14" i="36"/>
  <c r="N13" i="36"/>
  <c r="O13" i="36" s="1"/>
  <c r="M12" i="36"/>
  <c r="L12" i="36"/>
  <c r="L19" i="36" s="1"/>
  <c r="K12" i="36"/>
  <c r="J12" i="36"/>
  <c r="I12" i="36"/>
  <c r="H12" i="36"/>
  <c r="G12" i="36"/>
  <c r="N12" i="36" s="1"/>
  <c r="O12" i="36" s="1"/>
  <c r="F12" i="36"/>
  <c r="E12" i="36"/>
  <c r="D12" i="36"/>
  <c r="N11" i="36"/>
  <c r="O11" i="36" s="1"/>
  <c r="M10" i="36"/>
  <c r="L10" i="36"/>
  <c r="K10" i="36"/>
  <c r="J10" i="36"/>
  <c r="I10" i="36"/>
  <c r="H10" i="36"/>
  <c r="G10" i="36"/>
  <c r="F10" i="36"/>
  <c r="E10" i="36"/>
  <c r="D10" i="36"/>
  <c r="N10" i="36" s="1"/>
  <c r="O10" i="36" s="1"/>
  <c r="N9" i="36"/>
  <c r="O9" i="36" s="1"/>
  <c r="N8" i="36"/>
  <c r="O8" i="36"/>
  <c r="N7" i="36"/>
  <c r="O7" i="36"/>
  <c r="N6" i="36"/>
  <c r="O6" i="36" s="1"/>
  <c r="M5" i="36"/>
  <c r="M19" i="36"/>
  <c r="L5" i="36"/>
  <c r="K5" i="36"/>
  <c r="K19" i="36" s="1"/>
  <c r="J5" i="36"/>
  <c r="J19" i="36" s="1"/>
  <c r="I5" i="36"/>
  <c r="I19" i="36"/>
  <c r="H5" i="36"/>
  <c r="H19" i="36" s="1"/>
  <c r="G5" i="36"/>
  <c r="F5" i="36"/>
  <c r="F19" i="36" s="1"/>
  <c r="E5" i="36"/>
  <c r="E19" i="36"/>
  <c r="D5" i="36"/>
  <c r="N18" i="35"/>
  <c r="O18" i="35" s="1"/>
  <c r="M17" i="35"/>
  <c r="L17" i="35"/>
  <c r="K17" i="35"/>
  <c r="J17" i="35"/>
  <c r="I17" i="35"/>
  <c r="H17" i="35"/>
  <c r="G17" i="35"/>
  <c r="F17" i="35"/>
  <c r="E17" i="35"/>
  <c r="N17" i="35" s="1"/>
  <c r="O17" i="35" s="1"/>
  <c r="D17" i="35"/>
  <c r="N16" i="35"/>
  <c r="O16" i="35" s="1"/>
  <c r="M15" i="35"/>
  <c r="N15" i="35" s="1"/>
  <c r="O15" i="35" s="1"/>
  <c r="L15" i="35"/>
  <c r="K15" i="35"/>
  <c r="J15" i="35"/>
  <c r="J19" i="35" s="1"/>
  <c r="I15" i="35"/>
  <c r="H15" i="35"/>
  <c r="G15" i="35"/>
  <c r="F15" i="35"/>
  <c r="E15" i="35"/>
  <c r="D15" i="35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N12" i="35" s="1"/>
  <c r="O12" i="35" s="1"/>
  <c r="D12" i="35"/>
  <c r="N11" i="35"/>
  <c r="O11" i="35" s="1"/>
  <c r="M10" i="35"/>
  <c r="L10" i="35"/>
  <c r="K10" i="35"/>
  <c r="J10" i="35"/>
  <c r="I10" i="35"/>
  <c r="H10" i="35"/>
  <c r="G10" i="35"/>
  <c r="F10" i="35"/>
  <c r="N10" i="35"/>
  <c r="O10" i="35" s="1"/>
  <c r="E10" i="35"/>
  <c r="D10" i="35"/>
  <c r="N9" i="35"/>
  <c r="O9" i="35" s="1"/>
  <c r="N8" i="35"/>
  <c r="O8" i="35"/>
  <c r="N7" i="35"/>
  <c r="O7" i="35"/>
  <c r="N6" i="35"/>
  <c r="O6" i="35" s="1"/>
  <c r="M5" i="35"/>
  <c r="M19" i="35"/>
  <c r="L5" i="35"/>
  <c r="K5" i="35"/>
  <c r="K19" i="35" s="1"/>
  <c r="J5" i="35"/>
  <c r="I5" i="35"/>
  <c r="I19" i="35" s="1"/>
  <c r="H5" i="35"/>
  <c r="H19" i="35" s="1"/>
  <c r="G5" i="35"/>
  <c r="G19" i="35" s="1"/>
  <c r="F5" i="35"/>
  <c r="N5" i="35" s="1"/>
  <c r="O5" i="35" s="1"/>
  <c r="E5" i="35"/>
  <c r="E19" i="35"/>
  <c r="D5" i="35"/>
  <c r="D19" i="35" s="1"/>
  <c r="N19" i="34"/>
  <c r="O19" i="34"/>
  <c r="M18" i="34"/>
  <c r="L18" i="34"/>
  <c r="K18" i="34"/>
  <c r="J18" i="34"/>
  <c r="I18" i="34"/>
  <c r="H18" i="34"/>
  <c r="G18" i="34"/>
  <c r="F18" i="34"/>
  <c r="E18" i="34"/>
  <c r="D18" i="34"/>
  <c r="N18" i="34" s="1"/>
  <c r="O18" i="34" s="1"/>
  <c r="N17" i="34"/>
  <c r="O17" i="34"/>
  <c r="M16" i="34"/>
  <c r="L16" i="34"/>
  <c r="K16" i="34"/>
  <c r="J16" i="34"/>
  <c r="J20" i="34" s="1"/>
  <c r="I16" i="34"/>
  <c r="H16" i="34"/>
  <c r="G16" i="34"/>
  <c r="F16" i="34"/>
  <c r="E16" i="34"/>
  <c r="D16" i="34"/>
  <c r="N15" i="34"/>
  <c r="O15" i="34" s="1"/>
  <c r="N14" i="34"/>
  <c r="O14" i="34"/>
  <c r="N13" i="34"/>
  <c r="O13" i="34"/>
  <c r="M12" i="34"/>
  <c r="L12" i="34"/>
  <c r="K12" i="34"/>
  <c r="J12" i="34"/>
  <c r="I12" i="34"/>
  <c r="H12" i="34"/>
  <c r="H20" i="34" s="1"/>
  <c r="G12" i="34"/>
  <c r="F12" i="34"/>
  <c r="E12" i="34"/>
  <c r="D12" i="34"/>
  <c r="N12" i="34" s="1"/>
  <c r="O12" i="34" s="1"/>
  <c r="N11" i="34"/>
  <c r="O11" i="34" s="1"/>
  <c r="M10" i="34"/>
  <c r="L10" i="34"/>
  <c r="K10" i="34"/>
  <c r="J10" i="34"/>
  <c r="I10" i="34"/>
  <c r="H10" i="34"/>
  <c r="G10" i="34"/>
  <c r="F10" i="34"/>
  <c r="N10" i="34" s="1"/>
  <c r="O10" i="34" s="1"/>
  <c r="E10" i="34"/>
  <c r="D10" i="34"/>
  <c r="N9" i="34"/>
  <c r="O9" i="34"/>
  <c r="N8" i="34"/>
  <c r="O8" i="34"/>
  <c r="N7" i="34"/>
  <c r="O7" i="34" s="1"/>
  <c r="N6" i="34"/>
  <c r="O6" i="34"/>
  <c r="M5" i="34"/>
  <c r="M20" i="34"/>
  <c r="L5" i="34"/>
  <c r="L20" i="34" s="1"/>
  <c r="K5" i="34"/>
  <c r="K20" i="34"/>
  <c r="J5" i="34"/>
  <c r="I5" i="34"/>
  <c r="H5" i="34"/>
  <c r="G5" i="34"/>
  <c r="G20" i="34"/>
  <c r="F5" i="34"/>
  <c r="E5" i="34"/>
  <c r="E20" i="34" s="1"/>
  <c r="D5" i="34"/>
  <c r="D20" i="34"/>
  <c r="E18" i="33"/>
  <c r="F18" i="33"/>
  <c r="G18" i="33"/>
  <c r="H18" i="33"/>
  <c r="I18" i="33"/>
  <c r="J18" i="33"/>
  <c r="K18" i="33"/>
  <c r="L18" i="33"/>
  <c r="M18" i="33"/>
  <c r="D18" i="33"/>
  <c r="N18" i="33" s="1"/>
  <c r="O18" i="33" s="1"/>
  <c r="E16" i="33"/>
  <c r="F16" i="33"/>
  <c r="G16" i="33"/>
  <c r="H16" i="33"/>
  <c r="I16" i="33"/>
  <c r="J16" i="33"/>
  <c r="J20" i="33" s="1"/>
  <c r="K16" i="33"/>
  <c r="L16" i="33"/>
  <c r="M16" i="33"/>
  <c r="E12" i="33"/>
  <c r="F12" i="33"/>
  <c r="G12" i="33"/>
  <c r="H12" i="33"/>
  <c r="H20" i="33" s="1"/>
  <c r="I12" i="33"/>
  <c r="J12" i="33"/>
  <c r="K12" i="33"/>
  <c r="L12" i="33"/>
  <c r="L20" i="33" s="1"/>
  <c r="M12" i="33"/>
  <c r="E10" i="33"/>
  <c r="N10" i="33" s="1"/>
  <c r="O10" i="33" s="1"/>
  <c r="F10" i="33"/>
  <c r="G10" i="33"/>
  <c r="H10" i="33"/>
  <c r="I10" i="33"/>
  <c r="J10" i="33"/>
  <c r="K10" i="33"/>
  <c r="L10" i="33"/>
  <c r="M10" i="33"/>
  <c r="E5" i="33"/>
  <c r="E20" i="33" s="1"/>
  <c r="F5" i="33"/>
  <c r="F20" i="33"/>
  <c r="G5" i="33"/>
  <c r="G20" i="33" s="1"/>
  <c r="H5" i="33"/>
  <c r="I5" i="33"/>
  <c r="I20" i="33" s="1"/>
  <c r="J5" i="33"/>
  <c r="K5" i="33"/>
  <c r="L5" i="33"/>
  <c r="M5" i="33"/>
  <c r="M20" i="33" s="1"/>
  <c r="D16" i="33"/>
  <c r="N16" i="33" s="1"/>
  <c r="O16" i="33" s="1"/>
  <c r="D12" i="33"/>
  <c r="N12" i="33" s="1"/>
  <c r="O12" i="33" s="1"/>
  <c r="D10" i="33"/>
  <c r="D5" i="33"/>
  <c r="N5" i="33" s="1"/>
  <c r="O5" i="33" s="1"/>
  <c r="N19" i="33"/>
  <c r="O19" i="33"/>
  <c r="N17" i="33"/>
  <c r="O17" i="33" s="1"/>
  <c r="N11" i="33"/>
  <c r="O11" i="33"/>
  <c r="N6" i="33"/>
  <c r="O6" i="33"/>
  <c r="N7" i="33"/>
  <c r="O7" i="33" s="1"/>
  <c r="N8" i="33"/>
  <c r="O8" i="33"/>
  <c r="N9" i="33"/>
  <c r="O9" i="33"/>
  <c r="N13" i="33"/>
  <c r="O13" i="33" s="1"/>
  <c r="N14" i="33"/>
  <c r="O14" i="33"/>
  <c r="N15" i="33"/>
  <c r="O15" i="33"/>
  <c r="N5" i="34"/>
  <c r="O5" i="34" s="1"/>
  <c r="I20" i="34"/>
  <c r="N5" i="36"/>
  <c r="O5" i="36" s="1"/>
  <c r="K20" i="33"/>
  <c r="L19" i="35"/>
  <c r="F19" i="38"/>
  <c r="N17" i="41"/>
  <c r="O17" i="41" s="1"/>
  <c r="N5" i="41"/>
  <c r="O5" i="41"/>
  <c r="N12" i="42"/>
  <c r="O12" i="42" s="1"/>
  <c r="N10" i="42"/>
  <c r="O10" i="42" s="1"/>
  <c r="N15" i="43"/>
  <c r="O15" i="43" s="1"/>
  <c r="N5" i="43"/>
  <c r="O5" i="43"/>
  <c r="N10" i="44"/>
  <c r="O10" i="44" s="1"/>
  <c r="N12" i="44"/>
  <c r="O12" i="44" s="1"/>
  <c r="N15" i="45"/>
  <c r="O15" i="45" s="1"/>
  <c r="N5" i="45"/>
  <c r="O5" i="45"/>
  <c r="N10" i="46"/>
  <c r="O10" i="46" s="1"/>
  <c r="N17" i="46"/>
  <c r="O17" i="46" s="1"/>
  <c r="N12" i="46"/>
  <c r="O12" i="46" s="1"/>
  <c r="O17" i="48"/>
  <c r="P17" i="48" s="1"/>
  <c r="O10" i="48"/>
  <c r="P10" i="48" s="1"/>
  <c r="O5" i="48"/>
  <c r="P5" i="48"/>
  <c r="O12" i="49"/>
  <c r="P12" i="49" s="1"/>
  <c r="O5" i="49"/>
  <c r="P5" i="49" s="1"/>
  <c r="O17" i="50" l="1"/>
  <c r="P17" i="50" s="1"/>
  <c r="O17" i="49"/>
  <c r="P17" i="49" s="1"/>
  <c r="O19" i="48"/>
  <c r="P19" i="48" s="1"/>
  <c r="N19" i="38"/>
  <c r="O19" i="38" s="1"/>
  <c r="N19" i="42"/>
  <c r="O19" i="42" s="1"/>
  <c r="N19" i="41"/>
  <c r="O19" i="41" s="1"/>
  <c r="N19" i="44"/>
  <c r="O19" i="44" s="1"/>
  <c r="N5" i="37"/>
  <c r="O5" i="37" s="1"/>
  <c r="I22" i="37"/>
  <c r="N22" i="37" s="1"/>
  <c r="O22" i="37" s="1"/>
  <c r="N5" i="38"/>
  <c r="O5" i="38" s="1"/>
  <c r="N15" i="36"/>
  <c r="O15" i="36" s="1"/>
  <c r="N5" i="39"/>
  <c r="O5" i="39" s="1"/>
  <c r="F19" i="35"/>
  <c r="N19" i="35" s="1"/>
  <c r="O19" i="35" s="1"/>
  <c r="N16" i="34"/>
  <c r="O16" i="34" s="1"/>
  <c r="G19" i="36"/>
  <c r="N19" i="36" s="1"/>
  <c r="O19" i="36" s="1"/>
  <c r="D20" i="33"/>
  <c r="N20" i="33" s="1"/>
  <c r="O20" i="33" s="1"/>
  <c r="N5" i="46"/>
  <c r="O5" i="46" s="1"/>
  <c r="N5" i="44"/>
  <c r="O5" i="44" s="1"/>
  <c r="N5" i="42"/>
  <c r="O5" i="42" s="1"/>
  <c r="D24" i="40"/>
  <c r="N24" i="40" s="1"/>
  <c r="O24" i="40" s="1"/>
  <c r="F20" i="34"/>
  <c r="N20" i="34" s="1"/>
  <c r="O20" i="34" s="1"/>
</calcChain>
</file>

<file path=xl/sharedStrings.xml><?xml version="1.0" encoding="utf-8"?>
<sst xmlns="http://schemas.openxmlformats.org/spreadsheetml/2006/main" count="604" uniqueCount="88">
  <si>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</si>
  <si>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</si>
  <si>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</si>
  <si>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</si>
  <si>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</si>
  <si>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</si>
  <si>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</si>
  <si>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</si>
  <si>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</si>
  <si>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</si>
  <si>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</si>
  <si>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</si>
  <si>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</si>
  <si>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</si>
  <si>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</si>
  <si>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</si>
  <si>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</si>
  <si>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</si>
  <si>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</si>
  <si>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</si>
  <si>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Debt Service Payments</t>
  </si>
  <si>
    <t>Pension Benefits</t>
  </si>
  <si>
    <t>Other General Government Services</t>
  </si>
  <si>
    <t>Public Safety</t>
  </si>
  <si>
    <t>Other Public Safety</t>
  </si>
  <si>
    <t>Physical Environment</t>
  </si>
  <si>
    <t>Water Utility Services</t>
  </si>
  <si>
    <t>Garbage / Solid Waste Control Services</t>
  </si>
  <si>
    <t>Other Physical Environment</t>
  </si>
  <si>
    <t>Transportation</t>
  </si>
  <si>
    <t>Road and Street Facilities</t>
  </si>
  <si>
    <t>Inter-Fund Group Transfers Out</t>
  </si>
  <si>
    <t>Other Uses and Non-Operating</t>
  </si>
  <si>
    <t>2009 Municipal Population:</t>
  </si>
  <si>
    <t>Jupiter Island Expenditures Reported by Account Code and Fund Type</t>
  </si>
  <si>
    <t>Local Fiscal Year Ended September 30, 2010</t>
  </si>
  <si>
    <t>Water-Sewer Combination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</si>
  <si>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</si>
  <si>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</si>
  <si>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</si>
  <si>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</si>
  <si>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</si>
  <si>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Proprietary - Other Non-Operating Disbursements</t>
  </si>
  <si>
    <t>2012 Municipal Population:</t>
  </si>
  <si>
    <t>Local Fiscal Year Ended September 30, 2008</t>
  </si>
  <si>
    <t>Human Services</t>
  </si>
  <si>
    <t>Other Human Services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</si>
  <si>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</si>
  <si>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</si>
  <si>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</si>
  <si>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</si>
  <si>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</si>
  <si>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</si>
  <si>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</si>
  <si>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Road / Street Facilities</t>
  </si>
  <si>
    <t>Other Uses</t>
  </si>
  <si>
    <t>Other Non-Operating Disbursements</t>
  </si>
  <si>
    <t>2014 Municipal Population:</t>
  </si>
  <si>
    <t>Local Fiscal Year Ended September 30, 2007</t>
  </si>
  <si>
    <t>Legislative</t>
  </si>
  <si>
    <t>Executive</t>
  </si>
  <si>
    <t>Legal Counsel</t>
  </si>
  <si>
    <t>Comprehensive Planning</t>
  </si>
  <si>
    <t>Law Enforcement</t>
  </si>
  <si>
    <t>Fire Control</t>
  </si>
  <si>
    <t>Ambulance and Rescue Services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</si>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</sst>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81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82</v>
      </c>
      <c r="N4" s="32" t="s">
        <v>5</v>
      </c>
      <c r="O4" s="32" t="s">
        <v>83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4275365</v>
      </c>
      <c r="E5" s="24">
        <f t="shared" si="0"/>
        <v>1370920</v>
      </c>
      <c r="F5" s="24">
        <f t="shared" si="0"/>
        <v>802511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1096663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7545459</v>
      </c>
      <c r="P5" s="30">
        <f t="shared" ref="P5:P17" si="1">(O5/P$19)</f>
        <v>9599.8206106870221</v>
      </c>
      <c r="Q5" s="6"/>
    </row>
    <row r="6" spans="1:134">
      <c r="A6" s="12"/>
      <c r="B6" s="42">
        <v>513</v>
      </c>
      <c r="C6" s="19" t="s">
        <v>19</v>
      </c>
      <c r="D6" s="43">
        <v>2782253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9" si="2">SUM(D6:N6)</f>
        <v>2782253</v>
      </c>
      <c r="P6" s="44">
        <f t="shared" si="1"/>
        <v>3539.7620865139947</v>
      </c>
      <c r="Q6" s="9"/>
    </row>
    <row r="7" spans="1:134">
      <c r="A7" s="12"/>
      <c r="B7" s="42">
        <v>517</v>
      </c>
      <c r="C7" s="19" t="s">
        <v>20</v>
      </c>
      <c r="D7" s="43">
        <v>0</v>
      </c>
      <c r="E7" s="43">
        <v>0</v>
      </c>
      <c r="F7" s="43">
        <v>802511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802511</v>
      </c>
      <c r="P7" s="44">
        <f t="shared" si="1"/>
        <v>1021.0063613231553</v>
      </c>
      <c r="Q7" s="9"/>
    </row>
    <row r="8" spans="1:134">
      <c r="A8" s="12"/>
      <c r="B8" s="42">
        <v>518</v>
      </c>
      <c r="C8" s="19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1096663</v>
      </c>
      <c r="L8" s="43">
        <v>0</v>
      </c>
      <c r="M8" s="43">
        <v>0</v>
      </c>
      <c r="N8" s="43">
        <v>0</v>
      </c>
      <c r="O8" s="43">
        <f t="shared" si="2"/>
        <v>1096663</v>
      </c>
      <c r="P8" s="44">
        <f t="shared" si="1"/>
        <v>1395.2455470737914</v>
      </c>
      <c r="Q8" s="9"/>
    </row>
    <row r="9" spans="1:134">
      <c r="A9" s="12"/>
      <c r="B9" s="42">
        <v>519</v>
      </c>
      <c r="C9" s="19" t="s">
        <v>22</v>
      </c>
      <c r="D9" s="43">
        <v>1493112</v>
      </c>
      <c r="E9" s="43">
        <v>1370920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2864032</v>
      </c>
      <c r="P9" s="44">
        <f t="shared" si="1"/>
        <v>3643.8066157760813</v>
      </c>
      <c r="Q9" s="9"/>
    </row>
    <row r="10" spans="1:134" ht="15.75">
      <c r="A10" s="26" t="s">
        <v>23</v>
      </c>
      <c r="B10" s="27"/>
      <c r="C10" s="28"/>
      <c r="D10" s="29">
        <f t="shared" ref="D10:N10" si="3">SUM(D11:D11)</f>
        <v>4960473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>SUM(D10:N10)</f>
        <v>4960473</v>
      </c>
      <c r="P10" s="41">
        <f t="shared" si="1"/>
        <v>6311.0343511450383</v>
      </c>
      <c r="Q10" s="10"/>
    </row>
    <row r="11" spans="1:134">
      <c r="A11" s="12"/>
      <c r="B11" s="42">
        <v>529</v>
      </c>
      <c r="C11" s="19" t="s">
        <v>24</v>
      </c>
      <c r="D11" s="43">
        <v>4960473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" si="4">SUM(D11:N11)</f>
        <v>4960473</v>
      </c>
      <c r="P11" s="44">
        <f t="shared" si="1"/>
        <v>6311.0343511450383</v>
      </c>
      <c r="Q11" s="9"/>
    </row>
    <row r="12" spans="1:134" ht="15.75">
      <c r="A12" s="26" t="s">
        <v>25</v>
      </c>
      <c r="B12" s="27"/>
      <c r="C12" s="28"/>
      <c r="D12" s="29">
        <f t="shared" ref="D12:N12" si="5">SUM(D13:D14)</f>
        <v>953380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11194763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5"/>
        <v>0</v>
      </c>
      <c r="O12" s="40">
        <f>SUM(D12:N12)</f>
        <v>12148143</v>
      </c>
      <c r="P12" s="41">
        <f t="shared" si="1"/>
        <v>15455.652671755724</v>
      </c>
      <c r="Q12" s="10"/>
    </row>
    <row r="13" spans="1:134">
      <c r="A13" s="12"/>
      <c r="B13" s="42">
        <v>534</v>
      </c>
      <c r="C13" s="19" t="s">
        <v>27</v>
      </c>
      <c r="D13" s="43">
        <v>953380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6" si="6">SUM(D13:N13)</f>
        <v>953380</v>
      </c>
      <c r="P13" s="44">
        <f t="shared" si="1"/>
        <v>1212.9516539440203</v>
      </c>
      <c r="Q13" s="9"/>
    </row>
    <row r="14" spans="1:134">
      <c r="A14" s="12"/>
      <c r="B14" s="42">
        <v>536</v>
      </c>
      <c r="C14" s="19" t="s">
        <v>36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11194763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6"/>
        <v>11194763</v>
      </c>
      <c r="P14" s="44">
        <f t="shared" si="1"/>
        <v>14242.701017811705</v>
      </c>
      <c r="Q14" s="9"/>
    </row>
    <row r="15" spans="1:134" ht="15.75">
      <c r="A15" s="26" t="s">
        <v>29</v>
      </c>
      <c r="B15" s="27"/>
      <c r="C15" s="28"/>
      <c r="D15" s="29">
        <f t="shared" ref="D15:N15" si="7">SUM(D16:D16)</f>
        <v>48711</v>
      </c>
      <c r="E15" s="29">
        <f t="shared" si="7"/>
        <v>0</v>
      </c>
      <c r="F15" s="29">
        <f t="shared" si="7"/>
        <v>0</v>
      </c>
      <c r="G15" s="29">
        <f t="shared" si="7"/>
        <v>0</v>
      </c>
      <c r="H15" s="29">
        <f t="shared" si="7"/>
        <v>0</v>
      </c>
      <c r="I15" s="29">
        <f t="shared" si="7"/>
        <v>0</v>
      </c>
      <c r="J15" s="29">
        <f t="shared" si="7"/>
        <v>0</v>
      </c>
      <c r="K15" s="29">
        <f t="shared" si="7"/>
        <v>0</v>
      </c>
      <c r="L15" s="29">
        <f t="shared" si="7"/>
        <v>0</v>
      </c>
      <c r="M15" s="29">
        <f t="shared" si="7"/>
        <v>0</v>
      </c>
      <c r="N15" s="29">
        <f t="shared" si="7"/>
        <v>0</v>
      </c>
      <c r="O15" s="29">
        <f t="shared" si="6"/>
        <v>48711</v>
      </c>
      <c r="P15" s="41">
        <f t="shared" si="1"/>
        <v>61.973282442748094</v>
      </c>
      <c r="Q15" s="10"/>
    </row>
    <row r="16" spans="1:134" ht="15.75" thickBot="1">
      <c r="A16" s="12"/>
      <c r="B16" s="42">
        <v>541</v>
      </c>
      <c r="C16" s="19" t="s">
        <v>30</v>
      </c>
      <c r="D16" s="43">
        <v>48711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48711</v>
      </c>
      <c r="P16" s="44">
        <f t="shared" si="1"/>
        <v>61.973282442748094</v>
      </c>
      <c r="Q16" s="9"/>
    </row>
    <row r="17" spans="1:120" ht="16.5" thickBot="1">
      <c r="A17" s="13" t="s">
        <v>10</v>
      </c>
      <c r="B17" s="21"/>
      <c r="C17" s="20"/>
      <c r="D17" s="14">
        <f>SUM(D5,D10,D12,D15)</f>
        <v>10237929</v>
      </c>
      <c r="E17" s="14">
        <f t="shared" ref="E17:N17" si="8">SUM(E5,E10,E12,E15)</f>
        <v>1370920</v>
      </c>
      <c r="F17" s="14">
        <f t="shared" si="8"/>
        <v>802511</v>
      </c>
      <c r="G17" s="14">
        <f t="shared" si="8"/>
        <v>0</v>
      </c>
      <c r="H17" s="14">
        <f t="shared" si="8"/>
        <v>0</v>
      </c>
      <c r="I17" s="14">
        <f t="shared" si="8"/>
        <v>11194763</v>
      </c>
      <c r="J17" s="14">
        <f t="shared" si="8"/>
        <v>0</v>
      </c>
      <c r="K17" s="14">
        <f t="shared" si="8"/>
        <v>1096663</v>
      </c>
      <c r="L17" s="14">
        <f t="shared" si="8"/>
        <v>0</v>
      </c>
      <c r="M17" s="14">
        <f t="shared" si="8"/>
        <v>0</v>
      </c>
      <c r="N17" s="14">
        <f t="shared" si="8"/>
        <v>0</v>
      </c>
      <c r="O17" s="14">
        <f>SUM(D17:N17)</f>
        <v>24702786</v>
      </c>
      <c r="P17" s="35">
        <f t="shared" si="1"/>
        <v>31428.480916030534</v>
      </c>
      <c r="Q17" s="6"/>
      <c r="R17" s="2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</row>
    <row r="18" spans="1:120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8"/>
    </row>
    <row r="19" spans="1:120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90" t="s">
        <v>87</v>
      </c>
      <c r="N19" s="90"/>
      <c r="O19" s="90"/>
      <c r="P19" s="39">
        <v>786</v>
      </c>
    </row>
    <row r="20" spans="1:120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3"/>
    </row>
    <row r="21" spans="1:120" ht="15.75" customHeight="1" thickBot="1">
      <c r="A21" s="94" t="s">
        <v>38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6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81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82</v>
      </c>
      <c r="N4" s="32" t="s">
        <v>5</v>
      </c>
      <c r="O4" s="32" t="s">
        <v>83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3288115</v>
      </c>
      <c r="E5" s="24">
        <f t="shared" si="0"/>
        <v>570163</v>
      </c>
      <c r="F5" s="24">
        <f t="shared" si="0"/>
        <v>802511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1680869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7" si="1">SUM(D5:N5)</f>
        <v>6341658</v>
      </c>
      <c r="P5" s="30">
        <f t="shared" ref="P5:P17" si="2">(O5/P$19)</f>
        <v>7997.0466582597728</v>
      </c>
      <c r="Q5" s="6"/>
    </row>
    <row r="6" spans="1:134">
      <c r="A6" s="12"/>
      <c r="B6" s="42">
        <v>513</v>
      </c>
      <c r="C6" s="19" t="s">
        <v>19</v>
      </c>
      <c r="D6" s="43">
        <v>1868557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1868557</v>
      </c>
      <c r="P6" s="44">
        <f t="shared" si="2"/>
        <v>2356.3139974779319</v>
      </c>
      <c r="Q6" s="9"/>
    </row>
    <row r="7" spans="1:134">
      <c r="A7" s="12"/>
      <c r="B7" s="42">
        <v>517</v>
      </c>
      <c r="C7" s="19" t="s">
        <v>20</v>
      </c>
      <c r="D7" s="43">
        <v>0</v>
      </c>
      <c r="E7" s="43">
        <v>0</v>
      </c>
      <c r="F7" s="43">
        <v>802511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802511</v>
      </c>
      <c r="P7" s="44">
        <f t="shared" si="2"/>
        <v>1011.9936948297604</v>
      </c>
      <c r="Q7" s="9"/>
    </row>
    <row r="8" spans="1:134">
      <c r="A8" s="12"/>
      <c r="B8" s="42">
        <v>518</v>
      </c>
      <c r="C8" s="19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1680869</v>
      </c>
      <c r="L8" s="43">
        <v>0</v>
      </c>
      <c r="M8" s="43">
        <v>0</v>
      </c>
      <c r="N8" s="43">
        <v>0</v>
      </c>
      <c r="O8" s="43">
        <f t="shared" si="1"/>
        <v>1680869</v>
      </c>
      <c r="P8" s="44">
        <f t="shared" si="2"/>
        <v>2119.6330390920557</v>
      </c>
      <c r="Q8" s="9"/>
    </row>
    <row r="9" spans="1:134">
      <c r="A9" s="12"/>
      <c r="B9" s="42">
        <v>519</v>
      </c>
      <c r="C9" s="19" t="s">
        <v>22</v>
      </c>
      <c r="D9" s="43">
        <v>1419558</v>
      </c>
      <c r="E9" s="43">
        <v>570163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1989721</v>
      </c>
      <c r="P9" s="44">
        <f t="shared" si="2"/>
        <v>2509.1059268600252</v>
      </c>
      <c r="Q9" s="9"/>
    </row>
    <row r="10" spans="1:134" ht="15.75">
      <c r="A10" s="26" t="s">
        <v>23</v>
      </c>
      <c r="B10" s="27"/>
      <c r="C10" s="28"/>
      <c r="D10" s="29">
        <f t="shared" ref="D10:N10" si="3">SUM(D11:D11)</f>
        <v>4584099</v>
      </c>
      <c r="E10" s="29">
        <f t="shared" si="3"/>
        <v>656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 t="shared" si="1"/>
        <v>4584755</v>
      </c>
      <c r="P10" s="41">
        <f t="shared" si="2"/>
        <v>5781.5321563682219</v>
      </c>
      <c r="Q10" s="10"/>
    </row>
    <row r="11" spans="1:134">
      <c r="A11" s="12"/>
      <c r="B11" s="42">
        <v>529</v>
      </c>
      <c r="C11" s="19" t="s">
        <v>24</v>
      </c>
      <c r="D11" s="43">
        <v>4584099</v>
      </c>
      <c r="E11" s="43">
        <v>656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4584755</v>
      </c>
      <c r="P11" s="44">
        <f t="shared" si="2"/>
        <v>5781.5321563682219</v>
      </c>
      <c r="Q11" s="9"/>
    </row>
    <row r="12" spans="1:134" ht="15.75">
      <c r="A12" s="26" t="s">
        <v>25</v>
      </c>
      <c r="B12" s="27"/>
      <c r="C12" s="28"/>
      <c r="D12" s="29">
        <f t="shared" ref="D12:N12" si="4">SUM(D13:D14)</f>
        <v>1255439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10246791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4"/>
        <v>0</v>
      </c>
      <c r="O12" s="40">
        <f t="shared" si="1"/>
        <v>11502230</v>
      </c>
      <c r="P12" s="41">
        <f t="shared" si="2"/>
        <v>14504.703656998739</v>
      </c>
      <c r="Q12" s="10"/>
    </row>
    <row r="13" spans="1:134">
      <c r="A13" s="12"/>
      <c r="B13" s="42">
        <v>534</v>
      </c>
      <c r="C13" s="19" t="s">
        <v>27</v>
      </c>
      <c r="D13" s="43">
        <v>1255439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1255439</v>
      </c>
      <c r="P13" s="44">
        <f t="shared" si="2"/>
        <v>1583.1513240857503</v>
      </c>
      <c r="Q13" s="9"/>
    </row>
    <row r="14" spans="1:134">
      <c r="A14" s="12"/>
      <c r="B14" s="42">
        <v>536</v>
      </c>
      <c r="C14" s="19" t="s">
        <v>36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10246791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10246791</v>
      </c>
      <c r="P14" s="44">
        <f t="shared" si="2"/>
        <v>12921.552332912988</v>
      </c>
      <c r="Q14" s="9"/>
    </row>
    <row r="15" spans="1:134" ht="15.75">
      <c r="A15" s="26" t="s">
        <v>29</v>
      </c>
      <c r="B15" s="27"/>
      <c r="C15" s="28"/>
      <c r="D15" s="29">
        <f t="shared" ref="D15:N15" si="5">SUM(D16:D16)</f>
        <v>32614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29">
        <f t="shared" si="1"/>
        <v>32614</v>
      </c>
      <c r="P15" s="41">
        <f t="shared" si="2"/>
        <v>41.127364438839848</v>
      </c>
      <c r="Q15" s="10"/>
    </row>
    <row r="16" spans="1:134" ht="15.75" thickBot="1">
      <c r="A16" s="12"/>
      <c r="B16" s="42">
        <v>541</v>
      </c>
      <c r="C16" s="19" t="s">
        <v>30</v>
      </c>
      <c r="D16" s="43">
        <v>32614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32614</v>
      </c>
      <c r="P16" s="44">
        <f t="shared" si="2"/>
        <v>41.127364438839848</v>
      </c>
      <c r="Q16" s="9"/>
    </row>
    <row r="17" spans="1:120" ht="16.5" thickBot="1">
      <c r="A17" s="13" t="s">
        <v>10</v>
      </c>
      <c r="B17" s="21"/>
      <c r="C17" s="20"/>
      <c r="D17" s="14">
        <f>SUM(D5,D10,D12,D15)</f>
        <v>9160267</v>
      </c>
      <c r="E17" s="14">
        <f t="shared" ref="E17:N17" si="6">SUM(E5,E10,E12,E15)</f>
        <v>570819</v>
      </c>
      <c r="F17" s="14">
        <f t="shared" si="6"/>
        <v>802511</v>
      </c>
      <c r="G17" s="14">
        <f t="shared" si="6"/>
        <v>0</v>
      </c>
      <c r="H17" s="14">
        <f t="shared" si="6"/>
        <v>0</v>
      </c>
      <c r="I17" s="14">
        <f t="shared" si="6"/>
        <v>10246791</v>
      </c>
      <c r="J17" s="14">
        <f t="shared" si="6"/>
        <v>0</v>
      </c>
      <c r="K17" s="14">
        <f t="shared" si="6"/>
        <v>1680869</v>
      </c>
      <c r="L17" s="14">
        <f t="shared" si="6"/>
        <v>0</v>
      </c>
      <c r="M17" s="14">
        <f t="shared" si="6"/>
        <v>0</v>
      </c>
      <c r="N17" s="14">
        <f t="shared" si="6"/>
        <v>0</v>
      </c>
      <c r="O17" s="14">
        <f t="shared" si="1"/>
        <v>22461257</v>
      </c>
      <c r="P17" s="35">
        <f t="shared" si="2"/>
        <v>28324.409836065573</v>
      </c>
      <c r="Q17" s="6"/>
      <c r="R17" s="2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</row>
    <row r="18" spans="1:120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8"/>
    </row>
    <row r="19" spans="1:120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90" t="s">
        <v>85</v>
      </c>
      <c r="N19" s="90"/>
      <c r="O19" s="90"/>
      <c r="P19" s="39">
        <v>793</v>
      </c>
    </row>
    <row r="20" spans="1:120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3"/>
    </row>
    <row r="21" spans="1:120" ht="15.75" customHeight="1" thickBot="1">
      <c r="A21" s="94" t="s">
        <v>38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6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81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82</v>
      </c>
      <c r="N4" s="32" t="s">
        <v>5</v>
      </c>
      <c r="O4" s="32" t="s">
        <v>83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SUM(D6:D9)</f>
        <v>2935142</v>
      </c>
      <c r="E5" s="24">
        <f t="shared" si="0"/>
        <v>14411045</v>
      </c>
      <c r="F5" s="24">
        <f t="shared" si="0"/>
        <v>802511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2259993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9" si="1">SUM(D5:N5)</f>
        <v>20408691</v>
      </c>
      <c r="P5" s="30">
        <f t="shared" ref="P5:P19" si="2">(O5/P$21)</f>
        <v>25510.86375</v>
      </c>
      <c r="Q5" s="6"/>
    </row>
    <row r="6" spans="1:134">
      <c r="A6" s="12"/>
      <c r="B6" s="42">
        <v>513</v>
      </c>
      <c r="C6" s="19" t="s">
        <v>19</v>
      </c>
      <c r="D6" s="43">
        <v>1400331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1400331</v>
      </c>
      <c r="P6" s="44">
        <f t="shared" si="2"/>
        <v>1750.4137499999999</v>
      </c>
      <c r="Q6" s="9"/>
    </row>
    <row r="7" spans="1:134">
      <c r="A7" s="12"/>
      <c r="B7" s="42">
        <v>517</v>
      </c>
      <c r="C7" s="19" t="s">
        <v>20</v>
      </c>
      <c r="D7" s="43">
        <v>0</v>
      </c>
      <c r="E7" s="43">
        <v>0</v>
      </c>
      <c r="F7" s="43">
        <v>802511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802511</v>
      </c>
      <c r="P7" s="44">
        <f t="shared" si="2"/>
        <v>1003.13875</v>
      </c>
      <c r="Q7" s="9"/>
    </row>
    <row r="8" spans="1:134">
      <c r="A8" s="12"/>
      <c r="B8" s="42">
        <v>518</v>
      </c>
      <c r="C8" s="19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2259993</v>
      </c>
      <c r="L8" s="43">
        <v>0</v>
      </c>
      <c r="M8" s="43">
        <v>0</v>
      </c>
      <c r="N8" s="43">
        <v>0</v>
      </c>
      <c r="O8" s="43">
        <f t="shared" si="1"/>
        <v>2259993</v>
      </c>
      <c r="P8" s="44">
        <f t="shared" si="2"/>
        <v>2824.99125</v>
      </c>
      <c r="Q8" s="9"/>
    </row>
    <row r="9" spans="1:134">
      <c r="A9" s="12"/>
      <c r="B9" s="42">
        <v>519</v>
      </c>
      <c r="C9" s="19" t="s">
        <v>22</v>
      </c>
      <c r="D9" s="43">
        <v>1534811</v>
      </c>
      <c r="E9" s="43">
        <v>14411045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15945856</v>
      </c>
      <c r="P9" s="44">
        <f t="shared" si="2"/>
        <v>19932.32</v>
      </c>
      <c r="Q9" s="9"/>
    </row>
    <row r="10" spans="1:134" ht="15.75">
      <c r="A10" s="26" t="s">
        <v>23</v>
      </c>
      <c r="B10" s="27"/>
      <c r="C10" s="28"/>
      <c r="D10" s="29">
        <f t="shared" ref="D10:N10" si="3">SUM(D11:D11)</f>
        <v>4549054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29">
        <f t="shared" si="3"/>
        <v>0</v>
      </c>
      <c r="O10" s="40">
        <f t="shared" si="1"/>
        <v>4549054</v>
      </c>
      <c r="P10" s="41">
        <f t="shared" si="2"/>
        <v>5686.3175000000001</v>
      </c>
      <c r="Q10" s="10"/>
    </row>
    <row r="11" spans="1:134">
      <c r="A11" s="12"/>
      <c r="B11" s="42">
        <v>529</v>
      </c>
      <c r="C11" s="19" t="s">
        <v>24</v>
      </c>
      <c r="D11" s="43">
        <v>4549054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4549054</v>
      </c>
      <c r="P11" s="44">
        <f t="shared" si="2"/>
        <v>5686.3175000000001</v>
      </c>
      <c r="Q11" s="9"/>
    </row>
    <row r="12" spans="1:134" ht="15.75">
      <c r="A12" s="26" t="s">
        <v>25</v>
      </c>
      <c r="B12" s="27"/>
      <c r="C12" s="28"/>
      <c r="D12" s="29">
        <f t="shared" ref="D12:N12" si="4">SUM(D13:D14)</f>
        <v>1031978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9931650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4"/>
        <v>0</v>
      </c>
      <c r="O12" s="40">
        <f t="shared" si="1"/>
        <v>10963628</v>
      </c>
      <c r="P12" s="41">
        <f t="shared" si="2"/>
        <v>13704.535</v>
      </c>
      <c r="Q12" s="10"/>
    </row>
    <row r="13" spans="1:134">
      <c r="A13" s="12"/>
      <c r="B13" s="42">
        <v>534</v>
      </c>
      <c r="C13" s="19" t="s">
        <v>27</v>
      </c>
      <c r="D13" s="43">
        <v>1031978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1031978</v>
      </c>
      <c r="P13" s="44">
        <f t="shared" si="2"/>
        <v>1289.9725000000001</v>
      </c>
      <c r="Q13" s="9"/>
    </row>
    <row r="14" spans="1:134">
      <c r="A14" s="12"/>
      <c r="B14" s="42">
        <v>536</v>
      </c>
      <c r="C14" s="19" t="s">
        <v>36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9931650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9931650</v>
      </c>
      <c r="P14" s="44">
        <f t="shared" si="2"/>
        <v>12414.5625</v>
      </c>
      <c r="Q14" s="9"/>
    </row>
    <row r="15" spans="1:134" ht="15.75">
      <c r="A15" s="26" t="s">
        <v>29</v>
      </c>
      <c r="B15" s="27"/>
      <c r="C15" s="28"/>
      <c r="D15" s="29">
        <f t="shared" ref="D15:N15" si="5">SUM(D16:D16)</f>
        <v>22356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29">
        <f t="shared" si="1"/>
        <v>22356</v>
      </c>
      <c r="P15" s="41">
        <f t="shared" si="2"/>
        <v>27.945</v>
      </c>
      <c r="Q15" s="10"/>
    </row>
    <row r="16" spans="1:134">
      <c r="A16" s="12"/>
      <c r="B16" s="42">
        <v>541</v>
      </c>
      <c r="C16" s="19" t="s">
        <v>30</v>
      </c>
      <c r="D16" s="43">
        <v>22356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22356</v>
      </c>
      <c r="P16" s="44">
        <f t="shared" si="2"/>
        <v>27.945</v>
      </c>
      <c r="Q16" s="9"/>
    </row>
    <row r="17" spans="1:120" ht="15.75">
      <c r="A17" s="26" t="s">
        <v>32</v>
      </c>
      <c r="B17" s="27"/>
      <c r="C17" s="28"/>
      <c r="D17" s="29">
        <f t="shared" ref="D17:N17" si="6">SUM(D18:D18)</f>
        <v>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6181</v>
      </c>
      <c r="M17" s="29">
        <f t="shared" si="6"/>
        <v>0</v>
      </c>
      <c r="N17" s="29">
        <f t="shared" si="6"/>
        <v>0</v>
      </c>
      <c r="O17" s="29">
        <f t="shared" si="1"/>
        <v>6181</v>
      </c>
      <c r="P17" s="41">
        <f t="shared" si="2"/>
        <v>7.7262500000000003</v>
      </c>
      <c r="Q17" s="9"/>
    </row>
    <row r="18" spans="1:120" ht="15.75" thickBot="1">
      <c r="A18" s="12"/>
      <c r="B18" s="42">
        <v>590</v>
      </c>
      <c r="C18" s="19" t="s">
        <v>42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6181</v>
      </c>
      <c r="M18" s="43">
        <v>0</v>
      </c>
      <c r="N18" s="43">
        <v>0</v>
      </c>
      <c r="O18" s="43">
        <f t="shared" si="1"/>
        <v>6181</v>
      </c>
      <c r="P18" s="44">
        <f t="shared" si="2"/>
        <v>7.7262500000000003</v>
      </c>
      <c r="Q18" s="9"/>
    </row>
    <row r="19" spans="1:120" ht="16.5" thickBot="1">
      <c r="A19" s="13" t="s">
        <v>10</v>
      </c>
      <c r="B19" s="21"/>
      <c r="C19" s="20"/>
      <c r="D19" s="14">
        <f>SUM(D5,D10,D12,D15,D17)</f>
        <v>8538530</v>
      </c>
      <c r="E19" s="14">
        <f t="shared" ref="E19:N19" si="7">SUM(E5,E10,E12,E15,E17)</f>
        <v>14411045</v>
      </c>
      <c r="F19" s="14">
        <f t="shared" si="7"/>
        <v>802511</v>
      </c>
      <c r="G19" s="14">
        <f t="shared" si="7"/>
        <v>0</v>
      </c>
      <c r="H19" s="14">
        <f t="shared" si="7"/>
        <v>0</v>
      </c>
      <c r="I19" s="14">
        <f t="shared" si="7"/>
        <v>9931650</v>
      </c>
      <c r="J19" s="14">
        <f t="shared" si="7"/>
        <v>0</v>
      </c>
      <c r="K19" s="14">
        <f t="shared" si="7"/>
        <v>2259993</v>
      </c>
      <c r="L19" s="14">
        <f t="shared" si="7"/>
        <v>6181</v>
      </c>
      <c r="M19" s="14">
        <f t="shared" si="7"/>
        <v>0</v>
      </c>
      <c r="N19" s="14">
        <f t="shared" si="7"/>
        <v>0</v>
      </c>
      <c r="O19" s="14">
        <f t="shared" si="1"/>
        <v>35949910</v>
      </c>
      <c r="P19" s="35">
        <f t="shared" si="2"/>
        <v>44937.387499999997</v>
      </c>
      <c r="Q19" s="6"/>
      <c r="R19" s="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8"/>
    </row>
    <row r="21" spans="1:120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90" t="s">
        <v>80</v>
      </c>
      <c r="N21" s="90"/>
      <c r="O21" s="90"/>
      <c r="P21" s="39">
        <v>800</v>
      </c>
    </row>
    <row r="22" spans="1:120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3"/>
    </row>
    <row r="23" spans="1:120" ht="15.75" customHeight="1" thickBot="1">
      <c r="A23" s="94" t="s">
        <v>38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6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2747700</v>
      </c>
      <c r="E5" s="24">
        <f t="shared" si="0"/>
        <v>772397</v>
      </c>
      <c r="F5" s="24">
        <f t="shared" si="0"/>
        <v>802511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1451499</v>
      </c>
      <c r="L5" s="24">
        <f t="shared" si="0"/>
        <v>0</v>
      </c>
      <c r="M5" s="24">
        <f t="shared" si="0"/>
        <v>0</v>
      </c>
      <c r="N5" s="25">
        <f t="shared" ref="N5:N19" si="1">SUM(D5:M5)</f>
        <v>5774107</v>
      </c>
      <c r="O5" s="30">
        <f t="shared" ref="O5:O19" si="2">(N5/O$21)</f>
        <v>6817.1275088547818</v>
      </c>
      <c r="P5" s="6"/>
    </row>
    <row r="6" spans="1:133">
      <c r="A6" s="12"/>
      <c r="B6" s="42">
        <v>513</v>
      </c>
      <c r="C6" s="19" t="s">
        <v>19</v>
      </c>
      <c r="D6" s="43">
        <v>1492951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1492951</v>
      </c>
      <c r="O6" s="44">
        <f t="shared" si="2"/>
        <v>1762.6340023612752</v>
      </c>
      <c r="P6" s="9"/>
    </row>
    <row r="7" spans="1:133">
      <c r="A7" s="12"/>
      <c r="B7" s="42">
        <v>517</v>
      </c>
      <c r="C7" s="19" t="s">
        <v>20</v>
      </c>
      <c r="D7" s="43">
        <v>0</v>
      </c>
      <c r="E7" s="43">
        <v>0</v>
      </c>
      <c r="F7" s="43">
        <v>802511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802511</v>
      </c>
      <c r="O7" s="44">
        <f t="shared" si="2"/>
        <v>947.47461629279815</v>
      </c>
      <c r="P7" s="9"/>
    </row>
    <row r="8" spans="1:133">
      <c r="A8" s="12"/>
      <c r="B8" s="42">
        <v>518</v>
      </c>
      <c r="C8" s="19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1451499</v>
      </c>
      <c r="L8" s="43">
        <v>0</v>
      </c>
      <c r="M8" s="43">
        <v>0</v>
      </c>
      <c r="N8" s="43">
        <f t="shared" si="1"/>
        <v>1451499</v>
      </c>
      <c r="O8" s="44">
        <f t="shared" si="2"/>
        <v>1713.6942148760331</v>
      </c>
      <c r="P8" s="9"/>
    </row>
    <row r="9" spans="1:133">
      <c r="A9" s="12"/>
      <c r="B9" s="42">
        <v>519</v>
      </c>
      <c r="C9" s="19" t="s">
        <v>51</v>
      </c>
      <c r="D9" s="43">
        <v>1254749</v>
      </c>
      <c r="E9" s="43">
        <v>772397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2027146</v>
      </c>
      <c r="O9" s="44">
        <f t="shared" si="2"/>
        <v>2393.3246753246754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4447422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4447422</v>
      </c>
      <c r="O10" s="41">
        <f t="shared" si="2"/>
        <v>5250.7933884297518</v>
      </c>
      <c r="P10" s="10"/>
    </row>
    <row r="11" spans="1:133">
      <c r="A11" s="12"/>
      <c r="B11" s="42">
        <v>529</v>
      </c>
      <c r="C11" s="19" t="s">
        <v>24</v>
      </c>
      <c r="D11" s="43">
        <v>4447422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4447422</v>
      </c>
      <c r="O11" s="44">
        <f t="shared" si="2"/>
        <v>5250.7933884297518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1151911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10970037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12121948</v>
      </c>
      <c r="O12" s="41">
        <f t="shared" si="2"/>
        <v>14311.626918536009</v>
      </c>
      <c r="P12" s="10"/>
    </row>
    <row r="13" spans="1:133">
      <c r="A13" s="12"/>
      <c r="B13" s="42">
        <v>534</v>
      </c>
      <c r="C13" s="19" t="s">
        <v>52</v>
      </c>
      <c r="D13" s="43">
        <v>1151911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1151911</v>
      </c>
      <c r="O13" s="44">
        <f t="shared" si="2"/>
        <v>1359.9893742621016</v>
      </c>
      <c r="P13" s="9"/>
    </row>
    <row r="14" spans="1:133">
      <c r="A14" s="12"/>
      <c r="B14" s="42">
        <v>536</v>
      </c>
      <c r="C14" s="19" t="s">
        <v>53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10970037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10970037</v>
      </c>
      <c r="O14" s="44">
        <f t="shared" si="2"/>
        <v>12951.637544273908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995646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995646</v>
      </c>
      <c r="O15" s="41">
        <f t="shared" si="2"/>
        <v>1175.4970484061394</v>
      </c>
      <c r="P15" s="10"/>
    </row>
    <row r="16" spans="1:133">
      <c r="A16" s="12"/>
      <c r="B16" s="42">
        <v>541</v>
      </c>
      <c r="C16" s="19" t="s">
        <v>54</v>
      </c>
      <c r="D16" s="43">
        <v>995646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995646</v>
      </c>
      <c r="O16" s="44">
        <f t="shared" si="2"/>
        <v>1175.4970484061394</v>
      </c>
      <c r="P16" s="9"/>
    </row>
    <row r="17" spans="1:119" ht="15.75">
      <c r="A17" s="26" t="s">
        <v>55</v>
      </c>
      <c r="B17" s="27"/>
      <c r="C17" s="28"/>
      <c r="D17" s="29">
        <f t="shared" ref="D17:M17" si="6">SUM(D18:D18)</f>
        <v>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8194</v>
      </c>
      <c r="M17" s="29">
        <f t="shared" si="6"/>
        <v>0</v>
      </c>
      <c r="N17" s="29">
        <f t="shared" si="1"/>
        <v>8194</v>
      </c>
      <c r="O17" s="41">
        <f t="shared" si="2"/>
        <v>9.6741440377804011</v>
      </c>
      <c r="P17" s="9"/>
    </row>
    <row r="18" spans="1:119" ht="15.75" thickBot="1">
      <c r="A18" s="12"/>
      <c r="B18" s="42">
        <v>590</v>
      </c>
      <c r="C18" s="19" t="s">
        <v>56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8194</v>
      </c>
      <c r="M18" s="43">
        <v>0</v>
      </c>
      <c r="N18" s="43">
        <f t="shared" si="1"/>
        <v>8194</v>
      </c>
      <c r="O18" s="44">
        <f t="shared" si="2"/>
        <v>9.6741440377804011</v>
      </c>
      <c r="P18" s="9"/>
    </row>
    <row r="19" spans="1:119" ht="16.5" thickBot="1">
      <c r="A19" s="13" t="s">
        <v>10</v>
      </c>
      <c r="B19" s="21"/>
      <c r="C19" s="20"/>
      <c r="D19" s="14">
        <f>SUM(D5,D10,D12,D15,D17)</f>
        <v>9342679</v>
      </c>
      <c r="E19" s="14">
        <f t="shared" ref="E19:M19" si="7">SUM(E5,E10,E12,E15,E17)</f>
        <v>772397</v>
      </c>
      <c r="F19" s="14">
        <f t="shared" si="7"/>
        <v>802511</v>
      </c>
      <c r="G19" s="14">
        <f t="shared" si="7"/>
        <v>0</v>
      </c>
      <c r="H19" s="14">
        <f t="shared" si="7"/>
        <v>0</v>
      </c>
      <c r="I19" s="14">
        <f t="shared" si="7"/>
        <v>10970037</v>
      </c>
      <c r="J19" s="14">
        <f t="shared" si="7"/>
        <v>0</v>
      </c>
      <c r="K19" s="14">
        <f t="shared" si="7"/>
        <v>1451499</v>
      </c>
      <c r="L19" s="14">
        <f t="shared" si="7"/>
        <v>8194</v>
      </c>
      <c r="M19" s="14">
        <f t="shared" si="7"/>
        <v>0</v>
      </c>
      <c r="N19" s="14">
        <f t="shared" si="1"/>
        <v>23347317</v>
      </c>
      <c r="O19" s="35">
        <f t="shared" si="2"/>
        <v>27564.719008264463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78</v>
      </c>
      <c r="M21" s="90"/>
      <c r="N21" s="90"/>
      <c r="O21" s="39">
        <v>847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38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2843994</v>
      </c>
      <c r="E5" s="24">
        <f t="shared" si="0"/>
        <v>19731486</v>
      </c>
      <c r="F5" s="24">
        <f t="shared" si="0"/>
        <v>802512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1382146</v>
      </c>
      <c r="L5" s="24">
        <f t="shared" si="0"/>
        <v>0</v>
      </c>
      <c r="M5" s="24">
        <f t="shared" si="0"/>
        <v>0</v>
      </c>
      <c r="N5" s="25">
        <f t="shared" ref="N5:N19" si="1">SUM(D5:M5)</f>
        <v>24760138</v>
      </c>
      <c r="O5" s="30">
        <f t="shared" ref="O5:O19" si="2">(N5/O$21)</f>
        <v>29867.476477683958</v>
      </c>
      <c r="P5" s="6"/>
    </row>
    <row r="6" spans="1:133">
      <c r="A6" s="12"/>
      <c r="B6" s="42">
        <v>513</v>
      </c>
      <c r="C6" s="19" t="s">
        <v>19</v>
      </c>
      <c r="D6" s="43">
        <v>1650701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1650701</v>
      </c>
      <c r="O6" s="44">
        <f t="shared" si="2"/>
        <v>1991.1954161640531</v>
      </c>
      <c r="P6" s="9"/>
    </row>
    <row r="7" spans="1:133">
      <c r="A7" s="12"/>
      <c r="B7" s="42">
        <v>517</v>
      </c>
      <c r="C7" s="19" t="s">
        <v>20</v>
      </c>
      <c r="D7" s="43">
        <v>0</v>
      </c>
      <c r="E7" s="43">
        <v>0</v>
      </c>
      <c r="F7" s="43">
        <v>802512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802512</v>
      </c>
      <c r="O7" s="44">
        <f t="shared" si="2"/>
        <v>968.04825090470445</v>
      </c>
      <c r="P7" s="9"/>
    </row>
    <row r="8" spans="1:133">
      <c r="A8" s="12"/>
      <c r="B8" s="42">
        <v>518</v>
      </c>
      <c r="C8" s="19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1382146</v>
      </c>
      <c r="L8" s="43">
        <v>0</v>
      </c>
      <c r="M8" s="43">
        <v>0</v>
      </c>
      <c r="N8" s="43">
        <f t="shared" si="1"/>
        <v>1382146</v>
      </c>
      <c r="O8" s="44">
        <f t="shared" si="2"/>
        <v>1667.2448733413751</v>
      </c>
      <c r="P8" s="9"/>
    </row>
    <row r="9" spans="1:133">
      <c r="A9" s="12"/>
      <c r="B9" s="42">
        <v>519</v>
      </c>
      <c r="C9" s="19" t="s">
        <v>51</v>
      </c>
      <c r="D9" s="43">
        <v>1193293</v>
      </c>
      <c r="E9" s="43">
        <v>19731486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20924779</v>
      </c>
      <c r="O9" s="44">
        <f t="shared" si="2"/>
        <v>25240.987937273825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4366383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4366383</v>
      </c>
      <c r="O10" s="41">
        <f t="shared" si="2"/>
        <v>5267.0482509047042</v>
      </c>
      <c r="P10" s="10"/>
    </row>
    <row r="11" spans="1:133">
      <c r="A11" s="12"/>
      <c r="B11" s="42">
        <v>529</v>
      </c>
      <c r="C11" s="19" t="s">
        <v>24</v>
      </c>
      <c r="D11" s="43">
        <v>4366383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4366383</v>
      </c>
      <c r="O11" s="44">
        <f t="shared" si="2"/>
        <v>5267.0482509047042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1143083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10328848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11471931</v>
      </c>
      <c r="O12" s="41">
        <f t="shared" si="2"/>
        <v>13838.276236429432</v>
      </c>
      <c r="P12" s="10"/>
    </row>
    <row r="13" spans="1:133">
      <c r="A13" s="12"/>
      <c r="B13" s="42">
        <v>534</v>
      </c>
      <c r="C13" s="19" t="s">
        <v>52</v>
      </c>
      <c r="D13" s="43">
        <v>1143083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1143083</v>
      </c>
      <c r="O13" s="44">
        <f t="shared" si="2"/>
        <v>1378.869722557298</v>
      </c>
      <c r="P13" s="9"/>
    </row>
    <row r="14" spans="1:133">
      <c r="A14" s="12"/>
      <c r="B14" s="42">
        <v>536</v>
      </c>
      <c r="C14" s="19" t="s">
        <v>53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10328848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10328848</v>
      </c>
      <c r="O14" s="44">
        <f t="shared" si="2"/>
        <v>12459.406513872134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268577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268577</v>
      </c>
      <c r="O15" s="41">
        <f t="shared" si="2"/>
        <v>323.97708082026537</v>
      </c>
      <c r="P15" s="10"/>
    </row>
    <row r="16" spans="1:133">
      <c r="A16" s="12"/>
      <c r="B16" s="42">
        <v>541</v>
      </c>
      <c r="C16" s="19" t="s">
        <v>54</v>
      </c>
      <c r="D16" s="43">
        <v>268577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268577</v>
      </c>
      <c r="O16" s="44">
        <f t="shared" si="2"/>
        <v>323.97708082026537</v>
      </c>
      <c r="P16" s="9"/>
    </row>
    <row r="17" spans="1:119" ht="15.75">
      <c r="A17" s="26" t="s">
        <v>55</v>
      </c>
      <c r="B17" s="27"/>
      <c r="C17" s="28"/>
      <c r="D17" s="29">
        <f t="shared" ref="D17:M17" si="6">SUM(D18:D18)</f>
        <v>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6090</v>
      </c>
      <c r="M17" s="29">
        <f t="shared" si="6"/>
        <v>0</v>
      </c>
      <c r="N17" s="29">
        <f t="shared" si="1"/>
        <v>6090</v>
      </c>
      <c r="O17" s="41">
        <f t="shared" si="2"/>
        <v>7.3462002412545235</v>
      </c>
      <c r="P17" s="9"/>
    </row>
    <row r="18" spans="1:119" ht="15.75" thickBot="1">
      <c r="A18" s="12"/>
      <c r="B18" s="42">
        <v>590</v>
      </c>
      <c r="C18" s="19" t="s">
        <v>56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6090</v>
      </c>
      <c r="M18" s="43">
        <v>0</v>
      </c>
      <c r="N18" s="43">
        <f t="shared" si="1"/>
        <v>6090</v>
      </c>
      <c r="O18" s="44">
        <f t="shared" si="2"/>
        <v>7.3462002412545235</v>
      </c>
      <c r="P18" s="9"/>
    </row>
    <row r="19" spans="1:119" ht="16.5" thickBot="1">
      <c r="A19" s="13" t="s">
        <v>10</v>
      </c>
      <c r="B19" s="21"/>
      <c r="C19" s="20"/>
      <c r="D19" s="14">
        <f>SUM(D5,D10,D12,D15,D17)</f>
        <v>8622037</v>
      </c>
      <c r="E19" s="14">
        <f t="shared" ref="E19:M19" si="7">SUM(E5,E10,E12,E15,E17)</f>
        <v>19731486</v>
      </c>
      <c r="F19" s="14">
        <f t="shared" si="7"/>
        <v>802512</v>
      </c>
      <c r="G19" s="14">
        <f t="shared" si="7"/>
        <v>0</v>
      </c>
      <c r="H19" s="14">
        <f t="shared" si="7"/>
        <v>0</v>
      </c>
      <c r="I19" s="14">
        <f t="shared" si="7"/>
        <v>10328848</v>
      </c>
      <c r="J19" s="14">
        <f t="shared" si="7"/>
        <v>0</v>
      </c>
      <c r="K19" s="14">
        <f t="shared" si="7"/>
        <v>1382146</v>
      </c>
      <c r="L19" s="14">
        <f t="shared" si="7"/>
        <v>6090</v>
      </c>
      <c r="M19" s="14">
        <f t="shared" si="7"/>
        <v>0</v>
      </c>
      <c r="N19" s="14">
        <f t="shared" si="1"/>
        <v>40873119</v>
      </c>
      <c r="O19" s="35">
        <f t="shared" si="2"/>
        <v>49304.124246079613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76</v>
      </c>
      <c r="M21" s="90"/>
      <c r="N21" s="90"/>
      <c r="O21" s="39">
        <v>829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38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2949096</v>
      </c>
      <c r="E5" s="24">
        <f t="shared" si="0"/>
        <v>1042459</v>
      </c>
      <c r="F5" s="24">
        <f t="shared" si="0"/>
        <v>802511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1314242</v>
      </c>
      <c r="L5" s="24">
        <f t="shared" si="0"/>
        <v>0</v>
      </c>
      <c r="M5" s="24">
        <f t="shared" si="0"/>
        <v>0</v>
      </c>
      <c r="N5" s="25">
        <f t="shared" ref="N5:N19" si="1">SUM(D5:M5)</f>
        <v>6108308</v>
      </c>
      <c r="O5" s="30">
        <f t="shared" ref="O5:O19" si="2">(N5/O$21)</f>
        <v>7395.0460048426148</v>
      </c>
      <c r="P5" s="6"/>
    </row>
    <row r="6" spans="1:133">
      <c r="A6" s="12"/>
      <c r="B6" s="42">
        <v>513</v>
      </c>
      <c r="C6" s="19" t="s">
        <v>19</v>
      </c>
      <c r="D6" s="43">
        <v>1772239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1772239</v>
      </c>
      <c r="O6" s="44">
        <f t="shared" si="2"/>
        <v>2145.5677966101694</v>
      </c>
      <c r="P6" s="9"/>
    </row>
    <row r="7" spans="1:133">
      <c r="A7" s="12"/>
      <c r="B7" s="42">
        <v>517</v>
      </c>
      <c r="C7" s="19" t="s">
        <v>20</v>
      </c>
      <c r="D7" s="43">
        <v>0</v>
      </c>
      <c r="E7" s="43">
        <v>0</v>
      </c>
      <c r="F7" s="43">
        <v>802511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802511</v>
      </c>
      <c r="O7" s="44">
        <f t="shared" si="2"/>
        <v>971.56295399515739</v>
      </c>
      <c r="P7" s="9"/>
    </row>
    <row r="8" spans="1:133">
      <c r="A8" s="12"/>
      <c r="B8" s="42">
        <v>518</v>
      </c>
      <c r="C8" s="19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1314242</v>
      </c>
      <c r="L8" s="43">
        <v>0</v>
      </c>
      <c r="M8" s="43">
        <v>0</v>
      </c>
      <c r="N8" s="43">
        <f t="shared" si="1"/>
        <v>1314242</v>
      </c>
      <c r="O8" s="44">
        <f t="shared" si="2"/>
        <v>1591.0920096852301</v>
      </c>
      <c r="P8" s="9"/>
    </row>
    <row r="9" spans="1:133">
      <c r="A9" s="12"/>
      <c r="B9" s="42">
        <v>519</v>
      </c>
      <c r="C9" s="19" t="s">
        <v>51</v>
      </c>
      <c r="D9" s="43">
        <v>1176857</v>
      </c>
      <c r="E9" s="43">
        <v>1042459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2219316</v>
      </c>
      <c r="O9" s="44">
        <f t="shared" si="2"/>
        <v>2686.823244552058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4081931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4081931</v>
      </c>
      <c r="O10" s="41">
        <f t="shared" si="2"/>
        <v>4941.8050847457625</v>
      </c>
      <c r="P10" s="10"/>
    </row>
    <row r="11" spans="1:133">
      <c r="A11" s="12"/>
      <c r="B11" s="42">
        <v>529</v>
      </c>
      <c r="C11" s="19" t="s">
        <v>24</v>
      </c>
      <c r="D11" s="43">
        <v>4081931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4081931</v>
      </c>
      <c r="O11" s="44">
        <f t="shared" si="2"/>
        <v>4941.8050847457625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1086014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10348251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11434265</v>
      </c>
      <c r="O12" s="41">
        <f t="shared" si="2"/>
        <v>13842.935835351089</v>
      </c>
      <c r="P12" s="10"/>
    </row>
    <row r="13" spans="1:133">
      <c r="A13" s="12"/>
      <c r="B13" s="42">
        <v>534</v>
      </c>
      <c r="C13" s="19" t="s">
        <v>52</v>
      </c>
      <c r="D13" s="43">
        <v>1086014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1086014</v>
      </c>
      <c r="O13" s="44">
        <f t="shared" si="2"/>
        <v>1314.7869249394673</v>
      </c>
      <c r="P13" s="9"/>
    </row>
    <row r="14" spans="1:133">
      <c r="A14" s="12"/>
      <c r="B14" s="42">
        <v>536</v>
      </c>
      <c r="C14" s="19" t="s">
        <v>53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10348251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10348251</v>
      </c>
      <c r="O14" s="44">
        <f t="shared" si="2"/>
        <v>12528.148910411623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227579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227579</v>
      </c>
      <c r="O15" s="41">
        <f t="shared" si="2"/>
        <v>275.51937046004844</v>
      </c>
      <c r="P15" s="10"/>
    </row>
    <row r="16" spans="1:133">
      <c r="A16" s="12"/>
      <c r="B16" s="42">
        <v>541</v>
      </c>
      <c r="C16" s="19" t="s">
        <v>54</v>
      </c>
      <c r="D16" s="43">
        <v>227579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227579</v>
      </c>
      <c r="O16" s="44">
        <f t="shared" si="2"/>
        <v>275.51937046004844</v>
      </c>
      <c r="P16" s="9"/>
    </row>
    <row r="17" spans="1:119" ht="15.75">
      <c r="A17" s="26" t="s">
        <v>55</v>
      </c>
      <c r="B17" s="27"/>
      <c r="C17" s="28"/>
      <c r="D17" s="29">
        <f t="shared" ref="D17:M17" si="6">SUM(D18:D18)</f>
        <v>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10011</v>
      </c>
      <c r="M17" s="29">
        <f t="shared" si="6"/>
        <v>0</v>
      </c>
      <c r="N17" s="29">
        <f t="shared" si="1"/>
        <v>10011</v>
      </c>
      <c r="O17" s="41">
        <f t="shared" si="2"/>
        <v>12.119854721549636</v>
      </c>
      <c r="P17" s="9"/>
    </row>
    <row r="18" spans="1:119" ht="15.75" thickBot="1">
      <c r="A18" s="12"/>
      <c r="B18" s="42">
        <v>590</v>
      </c>
      <c r="C18" s="19" t="s">
        <v>56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10011</v>
      </c>
      <c r="M18" s="43">
        <v>0</v>
      </c>
      <c r="N18" s="43">
        <f t="shared" si="1"/>
        <v>10011</v>
      </c>
      <c r="O18" s="44">
        <f t="shared" si="2"/>
        <v>12.119854721549636</v>
      </c>
      <c r="P18" s="9"/>
    </row>
    <row r="19" spans="1:119" ht="16.5" thickBot="1">
      <c r="A19" s="13" t="s">
        <v>10</v>
      </c>
      <c r="B19" s="21"/>
      <c r="C19" s="20"/>
      <c r="D19" s="14">
        <f>SUM(D5,D10,D12,D15,D17)</f>
        <v>8344620</v>
      </c>
      <c r="E19" s="14">
        <f t="shared" ref="E19:M19" si="7">SUM(E5,E10,E12,E15,E17)</f>
        <v>1042459</v>
      </c>
      <c r="F19" s="14">
        <f t="shared" si="7"/>
        <v>802511</v>
      </c>
      <c r="G19" s="14">
        <f t="shared" si="7"/>
        <v>0</v>
      </c>
      <c r="H19" s="14">
        <f t="shared" si="7"/>
        <v>0</v>
      </c>
      <c r="I19" s="14">
        <f t="shared" si="7"/>
        <v>10348251</v>
      </c>
      <c r="J19" s="14">
        <f t="shared" si="7"/>
        <v>0</v>
      </c>
      <c r="K19" s="14">
        <f t="shared" si="7"/>
        <v>1314242</v>
      </c>
      <c r="L19" s="14">
        <f t="shared" si="7"/>
        <v>10011</v>
      </c>
      <c r="M19" s="14">
        <f t="shared" si="7"/>
        <v>0</v>
      </c>
      <c r="N19" s="14">
        <f t="shared" si="1"/>
        <v>21862094</v>
      </c>
      <c r="O19" s="35">
        <f t="shared" si="2"/>
        <v>26467.426150121064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74</v>
      </c>
      <c r="M21" s="90"/>
      <c r="N21" s="90"/>
      <c r="O21" s="39">
        <v>826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38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3030351</v>
      </c>
      <c r="E5" s="24">
        <f t="shared" si="0"/>
        <v>777103</v>
      </c>
      <c r="F5" s="24">
        <f t="shared" si="0"/>
        <v>802512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1231327</v>
      </c>
      <c r="L5" s="24">
        <f t="shared" si="0"/>
        <v>0</v>
      </c>
      <c r="M5" s="24">
        <f t="shared" si="0"/>
        <v>0</v>
      </c>
      <c r="N5" s="25">
        <f t="shared" ref="N5:N19" si="1">SUM(D5:M5)</f>
        <v>5841293</v>
      </c>
      <c r="O5" s="30">
        <f t="shared" ref="O5:O19" si="2">(N5/O$21)</f>
        <v>7220.3868974042025</v>
      </c>
      <c r="P5" s="6"/>
    </row>
    <row r="6" spans="1:133">
      <c r="A6" s="12"/>
      <c r="B6" s="42">
        <v>513</v>
      </c>
      <c r="C6" s="19" t="s">
        <v>19</v>
      </c>
      <c r="D6" s="43">
        <v>1906781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1906781</v>
      </c>
      <c r="O6" s="44">
        <f t="shared" si="2"/>
        <v>2356.9604449938197</v>
      </c>
      <c r="P6" s="9"/>
    </row>
    <row r="7" spans="1:133">
      <c r="A7" s="12"/>
      <c r="B7" s="42">
        <v>517</v>
      </c>
      <c r="C7" s="19" t="s">
        <v>20</v>
      </c>
      <c r="D7" s="43">
        <v>0</v>
      </c>
      <c r="E7" s="43">
        <v>0</v>
      </c>
      <c r="F7" s="43">
        <v>802512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802512</v>
      </c>
      <c r="O7" s="44">
        <f t="shared" si="2"/>
        <v>991.98022249690973</v>
      </c>
      <c r="P7" s="9"/>
    </row>
    <row r="8" spans="1:133">
      <c r="A8" s="12"/>
      <c r="B8" s="42">
        <v>518</v>
      </c>
      <c r="C8" s="19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1231327</v>
      </c>
      <c r="L8" s="43">
        <v>0</v>
      </c>
      <c r="M8" s="43">
        <v>0</v>
      </c>
      <c r="N8" s="43">
        <f t="shared" si="1"/>
        <v>1231327</v>
      </c>
      <c r="O8" s="44">
        <f t="shared" si="2"/>
        <v>1522.0358467243511</v>
      </c>
      <c r="P8" s="9"/>
    </row>
    <row r="9" spans="1:133">
      <c r="A9" s="12"/>
      <c r="B9" s="42">
        <v>519</v>
      </c>
      <c r="C9" s="19" t="s">
        <v>51</v>
      </c>
      <c r="D9" s="43">
        <v>1123570</v>
      </c>
      <c r="E9" s="43">
        <v>777103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1900673</v>
      </c>
      <c r="O9" s="44">
        <f t="shared" si="2"/>
        <v>2349.4103831891225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3741857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3741857</v>
      </c>
      <c r="O10" s="41">
        <f t="shared" si="2"/>
        <v>4625.2867737948081</v>
      </c>
      <c r="P10" s="10"/>
    </row>
    <row r="11" spans="1:133">
      <c r="A11" s="12"/>
      <c r="B11" s="42">
        <v>529</v>
      </c>
      <c r="C11" s="19" t="s">
        <v>24</v>
      </c>
      <c r="D11" s="43">
        <v>3741857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3741857</v>
      </c>
      <c r="O11" s="44">
        <f t="shared" si="2"/>
        <v>4625.2867737948081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1144409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10313581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11457990</v>
      </c>
      <c r="O12" s="41">
        <f t="shared" si="2"/>
        <v>14163.152039555007</v>
      </c>
      <c r="P12" s="10"/>
    </row>
    <row r="13" spans="1:133">
      <c r="A13" s="12"/>
      <c r="B13" s="42">
        <v>534</v>
      </c>
      <c r="C13" s="19" t="s">
        <v>52</v>
      </c>
      <c r="D13" s="43">
        <v>1144409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1144409</v>
      </c>
      <c r="O13" s="44">
        <f t="shared" si="2"/>
        <v>1414.5970333745365</v>
      </c>
      <c r="P13" s="9"/>
    </row>
    <row r="14" spans="1:133">
      <c r="A14" s="12"/>
      <c r="B14" s="42">
        <v>536</v>
      </c>
      <c r="C14" s="19" t="s">
        <v>53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10313581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10313581</v>
      </c>
      <c r="O14" s="44">
        <f t="shared" si="2"/>
        <v>12748.55500618047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52151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52151</v>
      </c>
      <c r="O15" s="41">
        <f t="shared" si="2"/>
        <v>64.463535228677372</v>
      </c>
      <c r="P15" s="10"/>
    </row>
    <row r="16" spans="1:133">
      <c r="A16" s="12"/>
      <c r="B16" s="42">
        <v>541</v>
      </c>
      <c r="C16" s="19" t="s">
        <v>54</v>
      </c>
      <c r="D16" s="43">
        <v>52151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52151</v>
      </c>
      <c r="O16" s="44">
        <f t="shared" si="2"/>
        <v>64.463535228677372</v>
      </c>
      <c r="P16" s="9"/>
    </row>
    <row r="17" spans="1:119" ht="15.75">
      <c r="A17" s="26" t="s">
        <v>55</v>
      </c>
      <c r="B17" s="27"/>
      <c r="C17" s="28"/>
      <c r="D17" s="29">
        <f t="shared" ref="D17:M17" si="6">SUM(D18:D18)</f>
        <v>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8013</v>
      </c>
      <c r="M17" s="29">
        <f t="shared" si="6"/>
        <v>0</v>
      </c>
      <c r="N17" s="29">
        <f t="shared" si="1"/>
        <v>8013</v>
      </c>
      <c r="O17" s="41">
        <f t="shared" si="2"/>
        <v>9.9048207663782453</v>
      </c>
      <c r="P17" s="9"/>
    </row>
    <row r="18" spans="1:119" ht="15.75" thickBot="1">
      <c r="A18" s="12"/>
      <c r="B18" s="42">
        <v>590</v>
      </c>
      <c r="C18" s="19" t="s">
        <v>56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8013</v>
      </c>
      <c r="M18" s="43">
        <v>0</v>
      </c>
      <c r="N18" s="43">
        <f t="shared" si="1"/>
        <v>8013</v>
      </c>
      <c r="O18" s="44">
        <f t="shared" si="2"/>
        <v>9.9048207663782453</v>
      </c>
      <c r="P18" s="9"/>
    </row>
    <row r="19" spans="1:119" ht="16.5" thickBot="1">
      <c r="A19" s="13" t="s">
        <v>10</v>
      </c>
      <c r="B19" s="21"/>
      <c r="C19" s="20"/>
      <c r="D19" s="14">
        <f>SUM(D5,D10,D12,D15,D17)</f>
        <v>7968768</v>
      </c>
      <c r="E19" s="14">
        <f t="shared" ref="E19:M19" si="7">SUM(E5,E10,E12,E15,E17)</f>
        <v>777103</v>
      </c>
      <c r="F19" s="14">
        <f t="shared" si="7"/>
        <v>802512</v>
      </c>
      <c r="G19" s="14">
        <f t="shared" si="7"/>
        <v>0</v>
      </c>
      <c r="H19" s="14">
        <f t="shared" si="7"/>
        <v>0</v>
      </c>
      <c r="I19" s="14">
        <f t="shared" si="7"/>
        <v>10313581</v>
      </c>
      <c r="J19" s="14">
        <f t="shared" si="7"/>
        <v>0</v>
      </c>
      <c r="K19" s="14">
        <f t="shared" si="7"/>
        <v>1231327</v>
      </c>
      <c r="L19" s="14">
        <f t="shared" si="7"/>
        <v>8013</v>
      </c>
      <c r="M19" s="14">
        <f t="shared" si="7"/>
        <v>0</v>
      </c>
      <c r="N19" s="14">
        <f t="shared" si="1"/>
        <v>21101304</v>
      </c>
      <c r="O19" s="35">
        <f t="shared" si="2"/>
        <v>26083.194066749074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72</v>
      </c>
      <c r="M21" s="90"/>
      <c r="N21" s="90"/>
      <c r="O21" s="39">
        <v>809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38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2651591</v>
      </c>
      <c r="E5" s="24">
        <f t="shared" si="0"/>
        <v>20374711</v>
      </c>
      <c r="F5" s="24">
        <f t="shared" si="0"/>
        <v>802512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1211823</v>
      </c>
      <c r="L5" s="24">
        <f t="shared" si="0"/>
        <v>0</v>
      </c>
      <c r="M5" s="24">
        <f t="shared" si="0"/>
        <v>0</v>
      </c>
      <c r="N5" s="25">
        <f t="shared" ref="N5:N19" si="1">SUM(D5:M5)</f>
        <v>25040637</v>
      </c>
      <c r="O5" s="30">
        <f t="shared" ref="O5:O19" si="2">(N5/O$21)</f>
        <v>30838.222906403942</v>
      </c>
      <c r="P5" s="6"/>
    </row>
    <row r="6" spans="1:133">
      <c r="A6" s="12"/>
      <c r="B6" s="42">
        <v>513</v>
      </c>
      <c r="C6" s="19" t="s">
        <v>19</v>
      </c>
      <c r="D6" s="43">
        <v>1491018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1491018</v>
      </c>
      <c r="O6" s="44">
        <f t="shared" si="2"/>
        <v>1836.229064039409</v>
      </c>
      <c r="P6" s="9"/>
    </row>
    <row r="7" spans="1:133">
      <c r="A7" s="12"/>
      <c r="B7" s="42">
        <v>517</v>
      </c>
      <c r="C7" s="19" t="s">
        <v>20</v>
      </c>
      <c r="D7" s="43">
        <v>0</v>
      </c>
      <c r="E7" s="43">
        <v>50296</v>
      </c>
      <c r="F7" s="43">
        <v>802512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852808</v>
      </c>
      <c r="O7" s="44">
        <f t="shared" si="2"/>
        <v>1050.2561576354681</v>
      </c>
      <c r="P7" s="9"/>
    </row>
    <row r="8" spans="1:133">
      <c r="A8" s="12"/>
      <c r="B8" s="42">
        <v>518</v>
      </c>
      <c r="C8" s="19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1211823</v>
      </c>
      <c r="L8" s="43">
        <v>0</v>
      </c>
      <c r="M8" s="43">
        <v>0</v>
      </c>
      <c r="N8" s="43">
        <f t="shared" si="1"/>
        <v>1211823</v>
      </c>
      <c r="O8" s="44">
        <f t="shared" si="2"/>
        <v>1492.3928571428571</v>
      </c>
      <c r="P8" s="9"/>
    </row>
    <row r="9" spans="1:133">
      <c r="A9" s="12"/>
      <c r="B9" s="42">
        <v>519</v>
      </c>
      <c r="C9" s="19" t="s">
        <v>51</v>
      </c>
      <c r="D9" s="43">
        <v>1160573</v>
      </c>
      <c r="E9" s="43">
        <v>20324415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21484988</v>
      </c>
      <c r="O9" s="44">
        <f t="shared" si="2"/>
        <v>26459.344827586207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3725351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3725351</v>
      </c>
      <c r="O10" s="41">
        <f t="shared" si="2"/>
        <v>4587.8706896551721</v>
      </c>
      <c r="P10" s="10"/>
    </row>
    <row r="11" spans="1:133">
      <c r="A11" s="12"/>
      <c r="B11" s="42">
        <v>529</v>
      </c>
      <c r="C11" s="19" t="s">
        <v>24</v>
      </c>
      <c r="D11" s="43">
        <v>3725351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3725351</v>
      </c>
      <c r="O11" s="44">
        <f t="shared" si="2"/>
        <v>4587.8706896551721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893223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9563506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10456729</v>
      </c>
      <c r="O12" s="41">
        <f t="shared" si="2"/>
        <v>12877.745073891625</v>
      </c>
      <c r="P12" s="10"/>
    </row>
    <row r="13" spans="1:133">
      <c r="A13" s="12"/>
      <c r="B13" s="42">
        <v>534</v>
      </c>
      <c r="C13" s="19" t="s">
        <v>52</v>
      </c>
      <c r="D13" s="43">
        <v>893223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893223</v>
      </c>
      <c r="O13" s="44">
        <f t="shared" si="2"/>
        <v>1100.0283251231526</v>
      </c>
      <c r="P13" s="9"/>
    </row>
    <row r="14" spans="1:133">
      <c r="A14" s="12"/>
      <c r="B14" s="42">
        <v>536</v>
      </c>
      <c r="C14" s="19" t="s">
        <v>53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9563506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9563506</v>
      </c>
      <c r="O14" s="44">
        <f t="shared" si="2"/>
        <v>11777.716748768473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50538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50538</v>
      </c>
      <c r="O15" s="41">
        <f t="shared" si="2"/>
        <v>62.238916256157637</v>
      </c>
      <c r="P15" s="10"/>
    </row>
    <row r="16" spans="1:133">
      <c r="A16" s="12"/>
      <c r="B16" s="42">
        <v>541</v>
      </c>
      <c r="C16" s="19" t="s">
        <v>54</v>
      </c>
      <c r="D16" s="43">
        <v>50538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50538</v>
      </c>
      <c r="O16" s="44">
        <f t="shared" si="2"/>
        <v>62.238916256157637</v>
      </c>
      <c r="P16" s="9"/>
    </row>
    <row r="17" spans="1:119" ht="15.75">
      <c r="A17" s="26" t="s">
        <v>55</v>
      </c>
      <c r="B17" s="27"/>
      <c r="C17" s="28"/>
      <c r="D17" s="29">
        <f t="shared" ref="D17:M17" si="6">SUM(D18:D18)</f>
        <v>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7015</v>
      </c>
      <c r="M17" s="29">
        <f t="shared" si="6"/>
        <v>0</v>
      </c>
      <c r="N17" s="29">
        <f t="shared" si="1"/>
        <v>7015</v>
      </c>
      <c r="O17" s="41">
        <f t="shared" si="2"/>
        <v>8.6391625615763541</v>
      </c>
      <c r="P17" s="9"/>
    </row>
    <row r="18" spans="1:119" ht="15.75" thickBot="1">
      <c r="A18" s="12"/>
      <c r="B18" s="42">
        <v>590</v>
      </c>
      <c r="C18" s="19" t="s">
        <v>56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7015</v>
      </c>
      <c r="M18" s="43">
        <v>0</v>
      </c>
      <c r="N18" s="43">
        <f t="shared" si="1"/>
        <v>7015</v>
      </c>
      <c r="O18" s="44">
        <f t="shared" si="2"/>
        <v>8.6391625615763541</v>
      </c>
      <c r="P18" s="9"/>
    </row>
    <row r="19" spans="1:119" ht="16.5" thickBot="1">
      <c r="A19" s="13" t="s">
        <v>10</v>
      </c>
      <c r="B19" s="21"/>
      <c r="C19" s="20"/>
      <c r="D19" s="14">
        <f>SUM(D5,D10,D12,D15,D17)</f>
        <v>7320703</v>
      </c>
      <c r="E19" s="14">
        <f t="shared" ref="E19:M19" si="7">SUM(E5,E10,E12,E15,E17)</f>
        <v>20374711</v>
      </c>
      <c r="F19" s="14">
        <f t="shared" si="7"/>
        <v>802512</v>
      </c>
      <c r="G19" s="14">
        <f t="shared" si="7"/>
        <v>0</v>
      </c>
      <c r="H19" s="14">
        <f t="shared" si="7"/>
        <v>0</v>
      </c>
      <c r="I19" s="14">
        <f t="shared" si="7"/>
        <v>9563506</v>
      </c>
      <c r="J19" s="14">
        <f t="shared" si="7"/>
        <v>0</v>
      </c>
      <c r="K19" s="14">
        <f t="shared" si="7"/>
        <v>1211823</v>
      </c>
      <c r="L19" s="14">
        <f t="shared" si="7"/>
        <v>7015</v>
      </c>
      <c r="M19" s="14">
        <f t="shared" si="7"/>
        <v>0</v>
      </c>
      <c r="N19" s="14">
        <f t="shared" si="1"/>
        <v>39280270</v>
      </c>
      <c r="O19" s="35">
        <f t="shared" si="2"/>
        <v>48374.716748768471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70</v>
      </c>
      <c r="M21" s="90"/>
      <c r="N21" s="90"/>
      <c r="O21" s="39">
        <v>812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38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2518915</v>
      </c>
      <c r="E5" s="24">
        <f t="shared" si="0"/>
        <v>832747</v>
      </c>
      <c r="F5" s="24">
        <f t="shared" si="0"/>
        <v>802511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1097526</v>
      </c>
      <c r="L5" s="24">
        <f t="shared" si="0"/>
        <v>0</v>
      </c>
      <c r="M5" s="24">
        <f t="shared" si="0"/>
        <v>0</v>
      </c>
      <c r="N5" s="25">
        <f t="shared" ref="N5:N19" si="1">SUM(D5:M5)</f>
        <v>5251699</v>
      </c>
      <c r="O5" s="30">
        <f t="shared" ref="O5:O19" si="2">(N5/O$21)</f>
        <v>6483.5790123456791</v>
      </c>
      <c r="P5" s="6"/>
    </row>
    <row r="6" spans="1:133">
      <c r="A6" s="12"/>
      <c r="B6" s="42">
        <v>513</v>
      </c>
      <c r="C6" s="19" t="s">
        <v>19</v>
      </c>
      <c r="D6" s="43">
        <v>1466303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1466303</v>
      </c>
      <c r="O6" s="44">
        <f t="shared" si="2"/>
        <v>1810.2506172839505</v>
      </c>
      <c r="P6" s="9"/>
    </row>
    <row r="7" spans="1:133">
      <c r="A7" s="12"/>
      <c r="B7" s="42">
        <v>517</v>
      </c>
      <c r="C7" s="19" t="s">
        <v>20</v>
      </c>
      <c r="D7" s="43">
        <v>0</v>
      </c>
      <c r="E7" s="43">
        <v>155</v>
      </c>
      <c r="F7" s="43">
        <v>802511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802666</v>
      </c>
      <c r="O7" s="44">
        <f t="shared" si="2"/>
        <v>990.94567901234564</v>
      </c>
      <c r="P7" s="9"/>
    </row>
    <row r="8" spans="1:133">
      <c r="A8" s="12"/>
      <c r="B8" s="42">
        <v>518</v>
      </c>
      <c r="C8" s="19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1097526</v>
      </c>
      <c r="L8" s="43">
        <v>0</v>
      </c>
      <c r="M8" s="43">
        <v>0</v>
      </c>
      <c r="N8" s="43">
        <f t="shared" si="1"/>
        <v>1097526</v>
      </c>
      <c r="O8" s="44">
        <f t="shared" si="2"/>
        <v>1354.9703703703703</v>
      </c>
      <c r="P8" s="9"/>
    </row>
    <row r="9" spans="1:133">
      <c r="A9" s="12"/>
      <c r="B9" s="42">
        <v>519</v>
      </c>
      <c r="C9" s="19" t="s">
        <v>51</v>
      </c>
      <c r="D9" s="43">
        <v>1052612</v>
      </c>
      <c r="E9" s="43">
        <v>832592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1885204</v>
      </c>
      <c r="O9" s="44">
        <f t="shared" si="2"/>
        <v>2327.4123456790126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3515441</v>
      </c>
      <c r="E10" s="29">
        <f t="shared" si="3"/>
        <v>4955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3520396</v>
      </c>
      <c r="O10" s="41">
        <f t="shared" si="2"/>
        <v>4346.1679012345676</v>
      </c>
      <c r="P10" s="10"/>
    </row>
    <row r="11" spans="1:133">
      <c r="A11" s="12"/>
      <c r="B11" s="42">
        <v>529</v>
      </c>
      <c r="C11" s="19" t="s">
        <v>24</v>
      </c>
      <c r="D11" s="43">
        <v>3515441</v>
      </c>
      <c r="E11" s="43">
        <v>4955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3520396</v>
      </c>
      <c r="O11" s="44">
        <f t="shared" si="2"/>
        <v>4346.1679012345676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1045597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9490726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10536323</v>
      </c>
      <c r="O12" s="41">
        <f t="shared" si="2"/>
        <v>13007.806172839506</v>
      </c>
      <c r="P12" s="10"/>
    </row>
    <row r="13" spans="1:133">
      <c r="A13" s="12"/>
      <c r="B13" s="42">
        <v>534</v>
      </c>
      <c r="C13" s="19" t="s">
        <v>52</v>
      </c>
      <c r="D13" s="43">
        <v>1045597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1045597</v>
      </c>
      <c r="O13" s="44">
        <f t="shared" si="2"/>
        <v>1290.8604938271606</v>
      </c>
      <c r="P13" s="9"/>
    </row>
    <row r="14" spans="1:133">
      <c r="A14" s="12"/>
      <c r="B14" s="42">
        <v>536</v>
      </c>
      <c r="C14" s="19" t="s">
        <v>53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9490726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9490726</v>
      </c>
      <c r="O14" s="44">
        <f t="shared" si="2"/>
        <v>11716.945679012346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253190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253190</v>
      </c>
      <c r="O15" s="41">
        <f t="shared" si="2"/>
        <v>312.58024691358025</v>
      </c>
      <c r="P15" s="10"/>
    </row>
    <row r="16" spans="1:133">
      <c r="A16" s="12"/>
      <c r="B16" s="42">
        <v>541</v>
      </c>
      <c r="C16" s="19" t="s">
        <v>54</v>
      </c>
      <c r="D16" s="43">
        <v>253190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253190</v>
      </c>
      <c r="O16" s="44">
        <f t="shared" si="2"/>
        <v>312.58024691358025</v>
      </c>
      <c r="P16" s="9"/>
    </row>
    <row r="17" spans="1:119" ht="15.75">
      <c r="A17" s="26" t="s">
        <v>55</v>
      </c>
      <c r="B17" s="27"/>
      <c r="C17" s="28"/>
      <c r="D17" s="29">
        <f t="shared" ref="D17:M17" si="6">SUM(D18:D18)</f>
        <v>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9715</v>
      </c>
      <c r="M17" s="29">
        <f t="shared" si="6"/>
        <v>0</v>
      </c>
      <c r="N17" s="29">
        <f t="shared" si="1"/>
        <v>9715</v>
      </c>
      <c r="O17" s="41">
        <f t="shared" si="2"/>
        <v>11.993827160493828</v>
      </c>
      <c r="P17" s="9"/>
    </row>
    <row r="18" spans="1:119" ht="15.75" thickBot="1">
      <c r="A18" s="12"/>
      <c r="B18" s="42">
        <v>590</v>
      </c>
      <c r="C18" s="19" t="s">
        <v>56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9715</v>
      </c>
      <c r="M18" s="43">
        <v>0</v>
      </c>
      <c r="N18" s="43">
        <f t="shared" si="1"/>
        <v>9715</v>
      </c>
      <c r="O18" s="44">
        <f t="shared" si="2"/>
        <v>11.993827160493828</v>
      </c>
      <c r="P18" s="9"/>
    </row>
    <row r="19" spans="1:119" ht="16.5" thickBot="1">
      <c r="A19" s="13" t="s">
        <v>10</v>
      </c>
      <c r="B19" s="21"/>
      <c r="C19" s="20"/>
      <c r="D19" s="14">
        <f>SUM(D5,D10,D12,D15,D17)</f>
        <v>7333143</v>
      </c>
      <c r="E19" s="14">
        <f t="shared" ref="E19:M19" si="7">SUM(E5,E10,E12,E15,E17)</f>
        <v>837702</v>
      </c>
      <c r="F19" s="14">
        <f t="shared" si="7"/>
        <v>802511</v>
      </c>
      <c r="G19" s="14">
        <f t="shared" si="7"/>
        <v>0</v>
      </c>
      <c r="H19" s="14">
        <f t="shared" si="7"/>
        <v>0</v>
      </c>
      <c r="I19" s="14">
        <f t="shared" si="7"/>
        <v>9490726</v>
      </c>
      <c r="J19" s="14">
        <f t="shared" si="7"/>
        <v>0</v>
      </c>
      <c r="K19" s="14">
        <f t="shared" si="7"/>
        <v>1097526</v>
      </c>
      <c r="L19" s="14">
        <f t="shared" si="7"/>
        <v>9715</v>
      </c>
      <c r="M19" s="14">
        <f t="shared" si="7"/>
        <v>0</v>
      </c>
      <c r="N19" s="14">
        <f t="shared" si="1"/>
        <v>19571323</v>
      </c>
      <c r="O19" s="35">
        <f t="shared" si="2"/>
        <v>24162.127160493827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68</v>
      </c>
      <c r="M21" s="90"/>
      <c r="N21" s="90"/>
      <c r="O21" s="39">
        <v>810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38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34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SUM(D6:D9)</f>
        <v>2534147</v>
      </c>
      <c r="E5" s="56">
        <f t="shared" si="0"/>
        <v>956080</v>
      </c>
      <c r="F5" s="56">
        <f t="shared" si="0"/>
        <v>802512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958008</v>
      </c>
      <c r="L5" s="56">
        <f t="shared" si="0"/>
        <v>0</v>
      </c>
      <c r="M5" s="56">
        <f t="shared" si="0"/>
        <v>0</v>
      </c>
      <c r="N5" s="57">
        <f t="shared" ref="N5:N19" si="1">SUM(D5:M5)</f>
        <v>5250747</v>
      </c>
      <c r="O5" s="58">
        <f t="shared" ref="O5:O19" si="2">(N5/O$21)</f>
        <v>6434.7389705882351</v>
      </c>
      <c r="P5" s="59"/>
    </row>
    <row r="6" spans="1:133">
      <c r="A6" s="61"/>
      <c r="B6" s="62">
        <v>513</v>
      </c>
      <c r="C6" s="63" t="s">
        <v>19</v>
      </c>
      <c r="D6" s="64">
        <v>1471602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1471602</v>
      </c>
      <c r="O6" s="65">
        <f t="shared" si="2"/>
        <v>1803.4338235294117</v>
      </c>
      <c r="P6" s="66"/>
    </row>
    <row r="7" spans="1:133">
      <c r="A7" s="61"/>
      <c r="B7" s="62">
        <v>517</v>
      </c>
      <c r="C7" s="63" t="s">
        <v>20</v>
      </c>
      <c r="D7" s="64">
        <v>17606</v>
      </c>
      <c r="E7" s="64">
        <v>0</v>
      </c>
      <c r="F7" s="64">
        <v>802512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820118</v>
      </c>
      <c r="O7" s="65">
        <f t="shared" si="2"/>
        <v>1005.0465686274509</v>
      </c>
      <c r="P7" s="66"/>
    </row>
    <row r="8" spans="1:133">
      <c r="A8" s="61"/>
      <c r="B8" s="62">
        <v>518</v>
      </c>
      <c r="C8" s="63" t="s">
        <v>21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958008</v>
      </c>
      <c r="L8" s="64">
        <v>0</v>
      </c>
      <c r="M8" s="64">
        <v>0</v>
      </c>
      <c r="N8" s="64">
        <f t="shared" si="1"/>
        <v>958008</v>
      </c>
      <c r="O8" s="65">
        <f t="shared" si="2"/>
        <v>1174.0294117647059</v>
      </c>
      <c r="P8" s="66"/>
    </row>
    <row r="9" spans="1:133">
      <c r="A9" s="61"/>
      <c r="B9" s="62">
        <v>519</v>
      </c>
      <c r="C9" s="63" t="s">
        <v>51</v>
      </c>
      <c r="D9" s="64">
        <v>1044939</v>
      </c>
      <c r="E9" s="64">
        <v>956080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2001019</v>
      </c>
      <c r="O9" s="65">
        <f t="shared" si="2"/>
        <v>2452.2291666666665</v>
      </c>
      <c r="P9" s="66"/>
    </row>
    <row r="10" spans="1:133" ht="15.75">
      <c r="A10" s="67" t="s">
        <v>23</v>
      </c>
      <c r="B10" s="68"/>
      <c r="C10" s="69"/>
      <c r="D10" s="70">
        <f t="shared" ref="D10:M10" si="3">SUM(D11:D11)</f>
        <v>3452754</v>
      </c>
      <c r="E10" s="70">
        <f t="shared" si="3"/>
        <v>15360</v>
      </c>
      <c r="F10" s="70">
        <f t="shared" si="3"/>
        <v>0</v>
      </c>
      <c r="G10" s="70">
        <f t="shared" si="3"/>
        <v>0</v>
      </c>
      <c r="H10" s="70">
        <f t="shared" si="3"/>
        <v>0</v>
      </c>
      <c r="I10" s="70">
        <f t="shared" si="3"/>
        <v>0</v>
      </c>
      <c r="J10" s="70">
        <f t="shared" si="3"/>
        <v>0</v>
      </c>
      <c r="K10" s="70">
        <f t="shared" si="3"/>
        <v>0</v>
      </c>
      <c r="L10" s="70">
        <f t="shared" si="3"/>
        <v>0</v>
      </c>
      <c r="M10" s="70">
        <f t="shared" si="3"/>
        <v>0</v>
      </c>
      <c r="N10" s="71">
        <f t="shared" si="1"/>
        <v>3468114</v>
      </c>
      <c r="O10" s="72">
        <f t="shared" si="2"/>
        <v>4250.1397058823532</v>
      </c>
      <c r="P10" s="73"/>
    </row>
    <row r="11" spans="1:133">
      <c r="A11" s="61"/>
      <c r="B11" s="62">
        <v>529</v>
      </c>
      <c r="C11" s="63" t="s">
        <v>24</v>
      </c>
      <c r="D11" s="64">
        <v>3452754</v>
      </c>
      <c r="E11" s="64">
        <v>15360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3468114</v>
      </c>
      <c r="O11" s="65">
        <f t="shared" si="2"/>
        <v>4250.1397058823532</v>
      </c>
      <c r="P11" s="66"/>
    </row>
    <row r="12" spans="1:133" ht="15.75">
      <c r="A12" s="67" t="s">
        <v>25</v>
      </c>
      <c r="B12" s="68"/>
      <c r="C12" s="69"/>
      <c r="D12" s="70">
        <f t="shared" ref="D12:M12" si="4">SUM(D13:D14)</f>
        <v>962822</v>
      </c>
      <c r="E12" s="70">
        <f t="shared" si="4"/>
        <v>0</v>
      </c>
      <c r="F12" s="70">
        <f t="shared" si="4"/>
        <v>0</v>
      </c>
      <c r="G12" s="70">
        <f t="shared" si="4"/>
        <v>0</v>
      </c>
      <c r="H12" s="70">
        <f t="shared" si="4"/>
        <v>0</v>
      </c>
      <c r="I12" s="70">
        <f t="shared" si="4"/>
        <v>9372225</v>
      </c>
      <c r="J12" s="70">
        <f t="shared" si="4"/>
        <v>0</v>
      </c>
      <c r="K12" s="70">
        <f t="shared" si="4"/>
        <v>0</v>
      </c>
      <c r="L12" s="70">
        <f t="shared" si="4"/>
        <v>0</v>
      </c>
      <c r="M12" s="70">
        <f t="shared" si="4"/>
        <v>0</v>
      </c>
      <c r="N12" s="71">
        <f t="shared" si="1"/>
        <v>10335047</v>
      </c>
      <c r="O12" s="72">
        <f t="shared" si="2"/>
        <v>12665.498774509804</v>
      </c>
      <c r="P12" s="73"/>
    </row>
    <row r="13" spans="1:133">
      <c r="A13" s="61"/>
      <c r="B13" s="62">
        <v>534</v>
      </c>
      <c r="C13" s="63" t="s">
        <v>52</v>
      </c>
      <c r="D13" s="64">
        <v>962822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962822</v>
      </c>
      <c r="O13" s="65">
        <f t="shared" si="2"/>
        <v>1179.9289215686274</v>
      </c>
      <c r="P13" s="66"/>
    </row>
    <row r="14" spans="1:133">
      <c r="A14" s="61"/>
      <c r="B14" s="62">
        <v>536</v>
      </c>
      <c r="C14" s="63" t="s">
        <v>53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9372225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9372225</v>
      </c>
      <c r="O14" s="65">
        <f t="shared" si="2"/>
        <v>11485.569852941177</v>
      </c>
      <c r="P14" s="66"/>
    </row>
    <row r="15" spans="1:133" ht="15.75">
      <c r="A15" s="67" t="s">
        <v>29</v>
      </c>
      <c r="B15" s="68"/>
      <c r="C15" s="69"/>
      <c r="D15" s="70">
        <f t="shared" ref="D15:M15" si="5">SUM(D16:D16)</f>
        <v>32847</v>
      </c>
      <c r="E15" s="70">
        <f t="shared" si="5"/>
        <v>0</v>
      </c>
      <c r="F15" s="70">
        <f t="shared" si="5"/>
        <v>0</v>
      </c>
      <c r="G15" s="70">
        <f t="shared" si="5"/>
        <v>0</v>
      </c>
      <c r="H15" s="70">
        <f t="shared" si="5"/>
        <v>0</v>
      </c>
      <c r="I15" s="70">
        <f t="shared" si="5"/>
        <v>0</v>
      </c>
      <c r="J15" s="70">
        <f t="shared" si="5"/>
        <v>0</v>
      </c>
      <c r="K15" s="70">
        <f t="shared" si="5"/>
        <v>0</v>
      </c>
      <c r="L15" s="70">
        <f t="shared" si="5"/>
        <v>0</v>
      </c>
      <c r="M15" s="70">
        <f t="shared" si="5"/>
        <v>0</v>
      </c>
      <c r="N15" s="70">
        <f t="shared" si="1"/>
        <v>32847</v>
      </c>
      <c r="O15" s="72">
        <f t="shared" si="2"/>
        <v>40.253676470588232</v>
      </c>
      <c r="P15" s="73"/>
    </row>
    <row r="16" spans="1:133">
      <c r="A16" s="61"/>
      <c r="B16" s="62">
        <v>541</v>
      </c>
      <c r="C16" s="63" t="s">
        <v>54</v>
      </c>
      <c r="D16" s="64">
        <v>32847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32847</v>
      </c>
      <c r="O16" s="65">
        <f t="shared" si="2"/>
        <v>40.253676470588232</v>
      </c>
      <c r="P16" s="66"/>
    </row>
    <row r="17" spans="1:119" ht="15.75">
      <c r="A17" s="67" t="s">
        <v>55</v>
      </c>
      <c r="B17" s="68"/>
      <c r="C17" s="69"/>
      <c r="D17" s="70">
        <f t="shared" ref="D17:M17" si="6">SUM(D18:D18)</f>
        <v>0</v>
      </c>
      <c r="E17" s="70">
        <f t="shared" si="6"/>
        <v>0</v>
      </c>
      <c r="F17" s="70">
        <f t="shared" si="6"/>
        <v>0</v>
      </c>
      <c r="G17" s="70">
        <f t="shared" si="6"/>
        <v>0</v>
      </c>
      <c r="H17" s="70">
        <f t="shared" si="6"/>
        <v>0</v>
      </c>
      <c r="I17" s="70">
        <f t="shared" si="6"/>
        <v>0</v>
      </c>
      <c r="J17" s="70">
        <f t="shared" si="6"/>
        <v>0</v>
      </c>
      <c r="K17" s="70">
        <f t="shared" si="6"/>
        <v>0</v>
      </c>
      <c r="L17" s="70">
        <f t="shared" si="6"/>
        <v>10015</v>
      </c>
      <c r="M17" s="70">
        <f t="shared" si="6"/>
        <v>0</v>
      </c>
      <c r="N17" s="70">
        <f t="shared" si="1"/>
        <v>10015</v>
      </c>
      <c r="O17" s="72">
        <f t="shared" si="2"/>
        <v>12.27328431372549</v>
      </c>
      <c r="P17" s="66"/>
    </row>
    <row r="18" spans="1:119" ht="15.75" thickBot="1">
      <c r="A18" s="61"/>
      <c r="B18" s="62">
        <v>590</v>
      </c>
      <c r="C18" s="63" t="s">
        <v>56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10015</v>
      </c>
      <c r="M18" s="64">
        <v>0</v>
      </c>
      <c r="N18" s="64">
        <f t="shared" si="1"/>
        <v>10015</v>
      </c>
      <c r="O18" s="65">
        <f t="shared" si="2"/>
        <v>12.27328431372549</v>
      </c>
      <c r="P18" s="66"/>
    </row>
    <row r="19" spans="1:119" ht="16.5" thickBot="1">
      <c r="A19" s="74" t="s">
        <v>10</v>
      </c>
      <c r="B19" s="75"/>
      <c r="C19" s="76"/>
      <c r="D19" s="77">
        <f>SUM(D5,D10,D12,D15,D17)</f>
        <v>6982570</v>
      </c>
      <c r="E19" s="77">
        <f t="shared" ref="E19:M19" si="7">SUM(E5,E10,E12,E15,E17)</f>
        <v>971440</v>
      </c>
      <c r="F19" s="77">
        <f t="shared" si="7"/>
        <v>802512</v>
      </c>
      <c r="G19" s="77">
        <f t="shared" si="7"/>
        <v>0</v>
      </c>
      <c r="H19" s="77">
        <f t="shared" si="7"/>
        <v>0</v>
      </c>
      <c r="I19" s="77">
        <f t="shared" si="7"/>
        <v>9372225</v>
      </c>
      <c r="J19" s="77">
        <f t="shared" si="7"/>
        <v>0</v>
      </c>
      <c r="K19" s="77">
        <f t="shared" si="7"/>
        <v>958008</v>
      </c>
      <c r="L19" s="77">
        <f t="shared" si="7"/>
        <v>10015</v>
      </c>
      <c r="M19" s="77">
        <f t="shared" si="7"/>
        <v>0</v>
      </c>
      <c r="N19" s="77">
        <f t="shared" si="1"/>
        <v>19096770</v>
      </c>
      <c r="O19" s="78">
        <f t="shared" si="2"/>
        <v>23402.904411764706</v>
      </c>
      <c r="P19" s="59"/>
      <c r="Q19" s="79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</row>
    <row r="20" spans="1:119">
      <c r="A20" s="81"/>
      <c r="B20" s="82"/>
      <c r="C20" s="82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4"/>
    </row>
    <row r="21" spans="1:119">
      <c r="A21" s="85"/>
      <c r="B21" s="86"/>
      <c r="C21" s="86"/>
      <c r="D21" s="87"/>
      <c r="E21" s="87"/>
      <c r="F21" s="87"/>
      <c r="G21" s="87"/>
      <c r="H21" s="87"/>
      <c r="I21" s="87"/>
      <c r="J21" s="87"/>
      <c r="K21" s="87"/>
      <c r="L21" s="114" t="s">
        <v>57</v>
      </c>
      <c r="M21" s="114"/>
      <c r="N21" s="114"/>
      <c r="O21" s="88">
        <v>816</v>
      </c>
    </row>
    <row r="22" spans="1:119">
      <c r="A22" s="115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7"/>
    </row>
    <row r="23" spans="1:119" ht="15.75" customHeight="1" thickBot="1">
      <c r="A23" s="118" t="s">
        <v>38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20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2190956</v>
      </c>
      <c r="E5" s="24">
        <f t="shared" si="0"/>
        <v>992120</v>
      </c>
      <c r="F5" s="24">
        <f t="shared" si="0"/>
        <v>802827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755687</v>
      </c>
      <c r="L5" s="24">
        <f t="shared" si="0"/>
        <v>0</v>
      </c>
      <c r="M5" s="24">
        <f t="shared" si="0"/>
        <v>0</v>
      </c>
      <c r="N5" s="25">
        <f t="shared" ref="N5:N19" si="1">SUM(D5:M5)</f>
        <v>4741590</v>
      </c>
      <c r="O5" s="30">
        <f t="shared" ref="O5:O19" si="2">(N5/O$21)</f>
        <v>5810.7720588235297</v>
      </c>
      <c r="P5" s="6"/>
    </row>
    <row r="6" spans="1:133">
      <c r="A6" s="12"/>
      <c r="B6" s="42">
        <v>513</v>
      </c>
      <c r="C6" s="19" t="s">
        <v>19</v>
      </c>
      <c r="D6" s="43">
        <v>1249913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1249913</v>
      </c>
      <c r="O6" s="44">
        <f t="shared" si="2"/>
        <v>1531.7561274509803</v>
      </c>
      <c r="P6" s="9"/>
    </row>
    <row r="7" spans="1:133">
      <c r="A7" s="12"/>
      <c r="B7" s="42">
        <v>517</v>
      </c>
      <c r="C7" s="19" t="s">
        <v>20</v>
      </c>
      <c r="D7" s="43">
        <v>35212</v>
      </c>
      <c r="E7" s="43">
        <v>0</v>
      </c>
      <c r="F7" s="43">
        <v>802512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837724</v>
      </c>
      <c r="O7" s="44">
        <f t="shared" si="2"/>
        <v>1026.6225490196077</v>
      </c>
      <c r="P7" s="9"/>
    </row>
    <row r="8" spans="1:133">
      <c r="A8" s="12"/>
      <c r="B8" s="42">
        <v>518</v>
      </c>
      <c r="C8" s="19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755687</v>
      </c>
      <c r="L8" s="43">
        <v>0</v>
      </c>
      <c r="M8" s="43">
        <v>0</v>
      </c>
      <c r="N8" s="43">
        <f t="shared" si="1"/>
        <v>755687</v>
      </c>
      <c r="O8" s="44">
        <f t="shared" si="2"/>
        <v>926.08700980392155</v>
      </c>
      <c r="P8" s="9"/>
    </row>
    <row r="9" spans="1:133">
      <c r="A9" s="12"/>
      <c r="B9" s="42">
        <v>519</v>
      </c>
      <c r="C9" s="19" t="s">
        <v>22</v>
      </c>
      <c r="D9" s="43">
        <v>905831</v>
      </c>
      <c r="E9" s="43">
        <v>992120</v>
      </c>
      <c r="F9" s="43">
        <v>315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1898266</v>
      </c>
      <c r="O9" s="44">
        <f t="shared" si="2"/>
        <v>2326.3063725490197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3424634</v>
      </c>
      <c r="E10" s="29">
        <f t="shared" si="3"/>
        <v>5889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3430523</v>
      </c>
      <c r="O10" s="41">
        <f t="shared" si="2"/>
        <v>4204.0723039215691</v>
      </c>
      <c r="P10" s="10"/>
    </row>
    <row r="11" spans="1:133">
      <c r="A11" s="12"/>
      <c r="B11" s="42">
        <v>529</v>
      </c>
      <c r="C11" s="19" t="s">
        <v>24</v>
      </c>
      <c r="D11" s="43">
        <v>3424634</v>
      </c>
      <c r="E11" s="43">
        <v>5889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3430523</v>
      </c>
      <c r="O11" s="44">
        <f t="shared" si="2"/>
        <v>4204.0723039215691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899932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9116523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10016455</v>
      </c>
      <c r="O12" s="41">
        <f t="shared" si="2"/>
        <v>12275.067401960785</v>
      </c>
      <c r="P12" s="10"/>
    </row>
    <row r="13" spans="1:133">
      <c r="A13" s="12"/>
      <c r="B13" s="42">
        <v>534</v>
      </c>
      <c r="C13" s="19" t="s">
        <v>27</v>
      </c>
      <c r="D13" s="43">
        <v>899932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899932</v>
      </c>
      <c r="O13" s="44">
        <f t="shared" si="2"/>
        <v>1102.8578431372548</v>
      </c>
      <c r="P13" s="9"/>
    </row>
    <row r="14" spans="1:133">
      <c r="A14" s="12"/>
      <c r="B14" s="42">
        <v>536</v>
      </c>
      <c r="C14" s="19" t="s">
        <v>36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9116523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9116523</v>
      </c>
      <c r="O14" s="44">
        <f t="shared" si="2"/>
        <v>11172.20955882353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887983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887983</v>
      </c>
      <c r="O15" s="41">
        <f t="shared" si="2"/>
        <v>1088.2144607843138</v>
      </c>
      <c r="P15" s="10"/>
    </row>
    <row r="16" spans="1:133">
      <c r="A16" s="12"/>
      <c r="B16" s="42">
        <v>541</v>
      </c>
      <c r="C16" s="19" t="s">
        <v>30</v>
      </c>
      <c r="D16" s="43">
        <v>887983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887983</v>
      </c>
      <c r="O16" s="44">
        <f t="shared" si="2"/>
        <v>1088.2144607843138</v>
      </c>
      <c r="P16" s="9"/>
    </row>
    <row r="17" spans="1:119" ht="15.75">
      <c r="A17" s="26" t="s">
        <v>32</v>
      </c>
      <c r="B17" s="27"/>
      <c r="C17" s="28"/>
      <c r="D17" s="29">
        <f t="shared" ref="D17:M17" si="6">SUM(D18:D18)</f>
        <v>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12016</v>
      </c>
      <c r="M17" s="29">
        <f t="shared" si="6"/>
        <v>0</v>
      </c>
      <c r="N17" s="29">
        <f t="shared" si="1"/>
        <v>12016</v>
      </c>
      <c r="O17" s="41">
        <f t="shared" si="2"/>
        <v>14.725490196078431</v>
      </c>
      <c r="P17" s="9"/>
    </row>
    <row r="18" spans="1:119" ht="15.75" thickBot="1">
      <c r="A18" s="12"/>
      <c r="B18" s="42">
        <v>590</v>
      </c>
      <c r="C18" s="19" t="s">
        <v>42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12016</v>
      </c>
      <c r="M18" s="43">
        <v>0</v>
      </c>
      <c r="N18" s="43">
        <f t="shared" si="1"/>
        <v>12016</v>
      </c>
      <c r="O18" s="44">
        <f t="shared" si="2"/>
        <v>14.725490196078431</v>
      </c>
      <c r="P18" s="9"/>
    </row>
    <row r="19" spans="1:119" ht="16.5" thickBot="1">
      <c r="A19" s="13" t="s">
        <v>10</v>
      </c>
      <c r="B19" s="21"/>
      <c r="C19" s="20"/>
      <c r="D19" s="14">
        <f>SUM(D5,D10,D12,D15,D17)</f>
        <v>7403505</v>
      </c>
      <c r="E19" s="14">
        <f t="shared" ref="E19:M19" si="7">SUM(E5,E10,E12,E15,E17)</f>
        <v>998009</v>
      </c>
      <c r="F19" s="14">
        <f t="shared" si="7"/>
        <v>802827</v>
      </c>
      <c r="G19" s="14">
        <f t="shared" si="7"/>
        <v>0</v>
      </c>
      <c r="H19" s="14">
        <f t="shared" si="7"/>
        <v>0</v>
      </c>
      <c r="I19" s="14">
        <f t="shared" si="7"/>
        <v>9116523</v>
      </c>
      <c r="J19" s="14">
        <f t="shared" si="7"/>
        <v>0</v>
      </c>
      <c r="K19" s="14">
        <f t="shared" si="7"/>
        <v>755687</v>
      </c>
      <c r="L19" s="14">
        <f t="shared" si="7"/>
        <v>12016</v>
      </c>
      <c r="M19" s="14">
        <f t="shared" si="7"/>
        <v>0</v>
      </c>
      <c r="N19" s="14">
        <f t="shared" si="1"/>
        <v>19088567</v>
      </c>
      <c r="O19" s="35">
        <f t="shared" si="2"/>
        <v>23392.851715686276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49</v>
      </c>
      <c r="M21" s="90"/>
      <c r="N21" s="90"/>
      <c r="O21" s="39">
        <v>816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38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2361695</v>
      </c>
      <c r="E5" s="24">
        <f t="shared" si="0"/>
        <v>12547714</v>
      </c>
      <c r="F5" s="24">
        <f t="shared" si="0"/>
        <v>835067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736088</v>
      </c>
      <c r="L5" s="24">
        <f t="shared" si="0"/>
        <v>0</v>
      </c>
      <c r="M5" s="24">
        <f t="shared" si="0"/>
        <v>0</v>
      </c>
      <c r="N5" s="25">
        <f t="shared" ref="N5:N19" si="1">SUM(D5:M5)</f>
        <v>16480564</v>
      </c>
      <c r="O5" s="30">
        <f t="shared" ref="O5:O19" si="2">(N5/O$21)</f>
        <v>20172.048959608324</v>
      </c>
      <c r="P5" s="6"/>
    </row>
    <row r="6" spans="1:133">
      <c r="A6" s="12"/>
      <c r="B6" s="42">
        <v>513</v>
      </c>
      <c r="C6" s="19" t="s">
        <v>19</v>
      </c>
      <c r="D6" s="43">
        <v>1312662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1312662</v>
      </c>
      <c r="O6" s="44">
        <f t="shared" si="2"/>
        <v>1606.6854345165239</v>
      </c>
      <c r="P6" s="9"/>
    </row>
    <row r="7" spans="1:133">
      <c r="A7" s="12"/>
      <c r="B7" s="42">
        <v>517</v>
      </c>
      <c r="C7" s="19" t="s">
        <v>20</v>
      </c>
      <c r="D7" s="43">
        <v>35212</v>
      </c>
      <c r="E7" s="43">
        <v>50791</v>
      </c>
      <c r="F7" s="43">
        <v>802511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888514</v>
      </c>
      <c r="O7" s="44">
        <f t="shared" si="2"/>
        <v>1087.5324357405141</v>
      </c>
      <c r="P7" s="9"/>
    </row>
    <row r="8" spans="1:133">
      <c r="A8" s="12"/>
      <c r="B8" s="42">
        <v>518</v>
      </c>
      <c r="C8" s="19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736088</v>
      </c>
      <c r="L8" s="43">
        <v>0</v>
      </c>
      <c r="M8" s="43">
        <v>0</v>
      </c>
      <c r="N8" s="43">
        <f t="shared" si="1"/>
        <v>736088</v>
      </c>
      <c r="O8" s="44">
        <f t="shared" si="2"/>
        <v>900.96450428396577</v>
      </c>
      <c r="P8" s="9"/>
    </row>
    <row r="9" spans="1:133">
      <c r="A9" s="12"/>
      <c r="B9" s="42">
        <v>519</v>
      </c>
      <c r="C9" s="19" t="s">
        <v>22</v>
      </c>
      <c r="D9" s="43">
        <v>1013821</v>
      </c>
      <c r="E9" s="43">
        <v>12496923</v>
      </c>
      <c r="F9" s="43">
        <v>32556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13543300</v>
      </c>
      <c r="O9" s="44">
        <f t="shared" si="2"/>
        <v>16576.866585067321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3264384</v>
      </c>
      <c r="E10" s="29">
        <f t="shared" si="3"/>
        <v>7036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3271420</v>
      </c>
      <c r="O10" s="41">
        <f t="shared" si="2"/>
        <v>4004.1860465116279</v>
      </c>
      <c r="P10" s="10"/>
    </row>
    <row r="11" spans="1:133">
      <c r="A11" s="12"/>
      <c r="B11" s="42">
        <v>529</v>
      </c>
      <c r="C11" s="19" t="s">
        <v>24</v>
      </c>
      <c r="D11" s="43">
        <v>3264384</v>
      </c>
      <c r="E11" s="43">
        <v>7036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3271420</v>
      </c>
      <c r="O11" s="44">
        <f t="shared" si="2"/>
        <v>4004.1860465116279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932787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10248723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11181510</v>
      </c>
      <c r="O12" s="41">
        <f t="shared" si="2"/>
        <v>13686.058751529989</v>
      </c>
      <c r="P12" s="10"/>
    </row>
    <row r="13" spans="1:133">
      <c r="A13" s="12"/>
      <c r="B13" s="42">
        <v>534</v>
      </c>
      <c r="C13" s="19" t="s">
        <v>27</v>
      </c>
      <c r="D13" s="43">
        <v>932787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932787</v>
      </c>
      <c r="O13" s="44">
        <f t="shared" si="2"/>
        <v>1141.7221542227662</v>
      </c>
      <c r="P13" s="9"/>
    </row>
    <row r="14" spans="1:133">
      <c r="A14" s="12"/>
      <c r="B14" s="42">
        <v>536</v>
      </c>
      <c r="C14" s="19" t="s">
        <v>36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10248723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10248723</v>
      </c>
      <c r="O14" s="44">
        <f t="shared" si="2"/>
        <v>12544.336597307221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33005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33005</v>
      </c>
      <c r="O15" s="41">
        <f t="shared" si="2"/>
        <v>40.397796817625462</v>
      </c>
      <c r="P15" s="10"/>
    </row>
    <row r="16" spans="1:133">
      <c r="A16" s="12"/>
      <c r="B16" s="42">
        <v>541</v>
      </c>
      <c r="C16" s="19" t="s">
        <v>30</v>
      </c>
      <c r="D16" s="43">
        <v>33005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33005</v>
      </c>
      <c r="O16" s="44">
        <f t="shared" si="2"/>
        <v>40.397796817625462</v>
      </c>
      <c r="P16" s="9"/>
    </row>
    <row r="17" spans="1:119" ht="15.75">
      <c r="A17" s="26" t="s">
        <v>32</v>
      </c>
      <c r="B17" s="27"/>
      <c r="C17" s="28"/>
      <c r="D17" s="29">
        <f t="shared" ref="D17:M17" si="6">SUM(D18:D18)</f>
        <v>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4015</v>
      </c>
      <c r="M17" s="29">
        <f t="shared" si="6"/>
        <v>0</v>
      </c>
      <c r="N17" s="29">
        <f t="shared" si="1"/>
        <v>4015</v>
      </c>
      <c r="O17" s="41">
        <f t="shared" si="2"/>
        <v>4.9143206854345163</v>
      </c>
      <c r="P17" s="9"/>
    </row>
    <row r="18" spans="1:119" ht="15.75" thickBot="1">
      <c r="A18" s="12"/>
      <c r="B18" s="42">
        <v>590</v>
      </c>
      <c r="C18" s="19" t="s">
        <v>42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4015</v>
      </c>
      <c r="M18" s="43">
        <v>0</v>
      </c>
      <c r="N18" s="43">
        <f t="shared" si="1"/>
        <v>4015</v>
      </c>
      <c r="O18" s="44">
        <f t="shared" si="2"/>
        <v>4.9143206854345163</v>
      </c>
      <c r="P18" s="9"/>
    </row>
    <row r="19" spans="1:119" ht="16.5" thickBot="1">
      <c r="A19" s="13" t="s">
        <v>10</v>
      </c>
      <c r="B19" s="21"/>
      <c r="C19" s="20"/>
      <c r="D19" s="14">
        <f>SUM(D5,D10,D12,D15,D17)</f>
        <v>6591871</v>
      </c>
      <c r="E19" s="14">
        <f t="shared" ref="E19:M19" si="7">SUM(E5,E10,E12,E15,E17)</f>
        <v>12554750</v>
      </c>
      <c r="F19" s="14">
        <f t="shared" si="7"/>
        <v>835067</v>
      </c>
      <c r="G19" s="14">
        <f t="shared" si="7"/>
        <v>0</v>
      </c>
      <c r="H19" s="14">
        <f t="shared" si="7"/>
        <v>0</v>
      </c>
      <c r="I19" s="14">
        <f t="shared" si="7"/>
        <v>10248723</v>
      </c>
      <c r="J19" s="14">
        <f t="shared" si="7"/>
        <v>0</v>
      </c>
      <c r="K19" s="14">
        <f t="shared" si="7"/>
        <v>736088</v>
      </c>
      <c r="L19" s="14">
        <f t="shared" si="7"/>
        <v>4015</v>
      </c>
      <c r="M19" s="14">
        <f t="shared" si="7"/>
        <v>0</v>
      </c>
      <c r="N19" s="14">
        <f t="shared" si="1"/>
        <v>30970514</v>
      </c>
      <c r="O19" s="35">
        <f t="shared" si="2"/>
        <v>37907.605875153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43</v>
      </c>
      <c r="M21" s="90"/>
      <c r="N21" s="90"/>
      <c r="O21" s="39">
        <v>817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38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2288817</v>
      </c>
      <c r="E5" s="24">
        <f t="shared" si="0"/>
        <v>812789</v>
      </c>
      <c r="F5" s="24">
        <f t="shared" si="0"/>
        <v>999298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673926</v>
      </c>
      <c r="L5" s="24">
        <f t="shared" si="0"/>
        <v>0</v>
      </c>
      <c r="M5" s="24">
        <f t="shared" si="0"/>
        <v>0</v>
      </c>
      <c r="N5" s="25">
        <f t="shared" ref="N5:N19" si="1">SUM(D5:M5)</f>
        <v>4774830</v>
      </c>
      <c r="O5" s="30">
        <f t="shared" ref="O5:O19" si="2">(N5/O$21)</f>
        <v>5858.687116564417</v>
      </c>
      <c r="P5" s="6"/>
    </row>
    <row r="6" spans="1:133">
      <c r="A6" s="12"/>
      <c r="B6" s="42">
        <v>513</v>
      </c>
      <c r="C6" s="19" t="s">
        <v>19</v>
      </c>
      <c r="D6" s="43">
        <v>1387084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1387084</v>
      </c>
      <c r="O6" s="44">
        <f t="shared" si="2"/>
        <v>1701.9435582822086</v>
      </c>
      <c r="P6" s="9"/>
    </row>
    <row r="7" spans="1:133">
      <c r="A7" s="12"/>
      <c r="B7" s="42">
        <v>517</v>
      </c>
      <c r="C7" s="19" t="s">
        <v>20</v>
      </c>
      <c r="D7" s="43">
        <v>35212</v>
      </c>
      <c r="E7" s="43">
        <v>30409</v>
      </c>
      <c r="F7" s="43">
        <v>802512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868133</v>
      </c>
      <c r="O7" s="44">
        <f t="shared" si="2"/>
        <v>1065.1938650306749</v>
      </c>
      <c r="P7" s="9"/>
    </row>
    <row r="8" spans="1:133">
      <c r="A8" s="12"/>
      <c r="B8" s="42">
        <v>518</v>
      </c>
      <c r="C8" s="19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673926</v>
      </c>
      <c r="L8" s="43">
        <v>0</v>
      </c>
      <c r="M8" s="43">
        <v>0</v>
      </c>
      <c r="N8" s="43">
        <f t="shared" si="1"/>
        <v>673926</v>
      </c>
      <c r="O8" s="44">
        <f t="shared" si="2"/>
        <v>826.90306748466253</v>
      </c>
      <c r="P8" s="9"/>
    </row>
    <row r="9" spans="1:133">
      <c r="A9" s="12"/>
      <c r="B9" s="42">
        <v>519</v>
      </c>
      <c r="C9" s="19" t="s">
        <v>22</v>
      </c>
      <c r="D9" s="43">
        <v>866521</v>
      </c>
      <c r="E9" s="43">
        <v>782380</v>
      </c>
      <c r="F9" s="43">
        <v>196786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1845687</v>
      </c>
      <c r="O9" s="44">
        <f t="shared" si="2"/>
        <v>2264.6466257668712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3177980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3177980</v>
      </c>
      <c r="O10" s="41">
        <f t="shared" si="2"/>
        <v>3899.3619631901843</v>
      </c>
      <c r="P10" s="10"/>
    </row>
    <row r="11" spans="1:133">
      <c r="A11" s="12"/>
      <c r="B11" s="42">
        <v>529</v>
      </c>
      <c r="C11" s="19" t="s">
        <v>24</v>
      </c>
      <c r="D11" s="43">
        <v>3177980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3177980</v>
      </c>
      <c r="O11" s="44">
        <f t="shared" si="2"/>
        <v>3899.3619631901843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SUM(D13:D14)</f>
        <v>926625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9557321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10483946</v>
      </c>
      <c r="O12" s="41">
        <f t="shared" si="2"/>
        <v>12863.737423312883</v>
      </c>
      <c r="P12" s="10"/>
    </row>
    <row r="13" spans="1:133">
      <c r="A13" s="12"/>
      <c r="B13" s="42">
        <v>534</v>
      </c>
      <c r="C13" s="19" t="s">
        <v>27</v>
      </c>
      <c r="D13" s="43">
        <v>926625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926625</v>
      </c>
      <c r="O13" s="44">
        <f t="shared" si="2"/>
        <v>1136.9631901840492</v>
      </c>
      <c r="P13" s="9"/>
    </row>
    <row r="14" spans="1:133">
      <c r="A14" s="12"/>
      <c r="B14" s="42">
        <v>536</v>
      </c>
      <c r="C14" s="19" t="s">
        <v>36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9557321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9557321</v>
      </c>
      <c r="O14" s="44">
        <f t="shared" si="2"/>
        <v>11726.774233128834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126205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126205</v>
      </c>
      <c r="O15" s="41">
        <f t="shared" si="2"/>
        <v>154.85276073619633</v>
      </c>
      <c r="P15" s="10"/>
    </row>
    <row r="16" spans="1:133">
      <c r="A16" s="12"/>
      <c r="B16" s="42">
        <v>541</v>
      </c>
      <c r="C16" s="19" t="s">
        <v>30</v>
      </c>
      <c r="D16" s="43">
        <v>126205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126205</v>
      </c>
      <c r="O16" s="44">
        <f t="shared" si="2"/>
        <v>154.85276073619633</v>
      </c>
      <c r="P16" s="9"/>
    </row>
    <row r="17" spans="1:119" ht="15.75">
      <c r="A17" s="26" t="s">
        <v>32</v>
      </c>
      <c r="B17" s="27"/>
      <c r="C17" s="28"/>
      <c r="D17" s="29">
        <f t="shared" ref="D17:M17" si="6">SUM(D18:D18)</f>
        <v>12485</v>
      </c>
      <c r="E17" s="29">
        <f t="shared" si="6"/>
        <v>847577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860062</v>
      </c>
      <c r="O17" s="41">
        <f t="shared" si="2"/>
        <v>1055.2907975460123</v>
      </c>
      <c r="P17" s="9"/>
    </row>
    <row r="18" spans="1:119" ht="15.75" thickBot="1">
      <c r="A18" s="12"/>
      <c r="B18" s="42">
        <v>581</v>
      </c>
      <c r="C18" s="19" t="s">
        <v>31</v>
      </c>
      <c r="D18" s="43">
        <v>12485</v>
      </c>
      <c r="E18" s="43">
        <v>847577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860062</v>
      </c>
      <c r="O18" s="44">
        <f t="shared" si="2"/>
        <v>1055.2907975460123</v>
      </c>
      <c r="P18" s="9"/>
    </row>
    <row r="19" spans="1:119" ht="16.5" thickBot="1">
      <c r="A19" s="13" t="s">
        <v>10</v>
      </c>
      <c r="B19" s="21"/>
      <c r="C19" s="20"/>
      <c r="D19" s="14">
        <f>SUM(D5,D10,D12,D15,D17)</f>
        <v>6532112</v>
      </c>
      <c r="E19" s="14">
        <f t="shared" ref="E19:M19" si="7">SUM(E5,E10,E12,E15,E17)</f>
        <v>1660366</v>
      </c>
      <c r="F19" s="14">
        <f t="shared" si="7"/>
        <v>999298</v>
      </c>
      <c r="G19" s="14">
        <f t="shared" si="7"/>
        <v>0</v>
      </c>
      <c r="H19" s="14">
        <f t="shared" si="7"/>
        <v>0</v>
      </c>
      <c r="I19" s="14">
        <f t="shared" si="7"/>
        <v>9557321</v>
      </c>
      <c r="J19" s="14">
        <f t="shared" si="7"/>
        <v>0</v>
      </c>
      <c r="K19" s="14">
        <f t="shared" si="7"/>
        <v>673926</v>
      </c>
      <c r="L19" s="14">
        <f t="shared" si="7"/>
        <v>0</v>
      </c>
      <c r="M19" s="14">
        <f t="shared" si="7"/>
        <v>0</v>
      </c>
      <c r="N19" s="14">
        <f t="shared" si="1"/>
        <v>19423023</v>
      </c>
      <c r="O19" s="35">
        <f t="shared" si="2"/>
        <v>23831.930061349693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40</v>
      </c>
      <c r="M21" s="90"/>
      <c r="N21" s="90"/>
      <c r="O21" s="39">
        <v>815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38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2596053</v>
      </c>
      <c r="E5" s="24">
        <f t="shared" si="0"/>
        <v>332223</v>
      </c>
      <c r="F5" s="24">
        <f t="shared" si="0"/>
        <v>0</v>
      </c>
      <c r="G5" s="24">
        <f t="shared" si="0"/>
        <v>1775299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534591</v>
      </c>
      <c r="L5" s="24">
        <f t="shared" si="0"/>
        <v>0</v>
      </c>
      <c r="M5" s="24">
        <f t="shared" si="0"/>
        <v>0</v>
      </c>
      <c r="N5" s="25">
        <f t="shared" ref="N5:N20" si="1">SUM(D5:M5)</f>
        <v>5238166</v>
      </c>
      <c r="O5" s="30">
        <f t="shared" ref="O5:O20" si="2">(N5/O$22)</f>
        <v>6411.4638922888616</v>
      </c>
      <c r="P5" s="6"/>
    </row>
    <row r="6" spans="1:133">
      <c r="A6" s="12"/>
      <c r="B6" s="42">
        <v>513</v>
      </c>
      <c r="C6" s="19" t="s">
        <v>19</v>
      </c>
      <c r="D6" s="43">
        <v>1517929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1517929</v>
      </c>
      <c r="O6" s="44">
        <f t="shared" si="2"/>
        <v>1857.9302325581396</v>
      </c>
      <c r="P6" s="9"/>
    </row>
    <row r="7" spans="1:133">
      <c r="A7" s="12"/>
      <c r="B7" s="42">
        <v>517</v>
      </c>
      <c r="C7" s="19" t="s">
        <v>20</v>
      </c>
      <c r="D7" s="43">
        <v>35212</v>
      </c>
      <c r="E7" s="43">
        <v>0</v>
      </c>
      <c r="F7" s="43">
        <v>0</v>
      </c>
      <c r="G7" s="43">
        <v>802511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837723</v>
      </c>
      <c r="O7" s="44">
        <f t="shared" si="2"/>
        <v>1025.3647490820074</v>
      </c>
      <c r="P7" s="9"/>
    </row>
    <row r="8" spans="1:133">
      <c r="A8" s="12"/>
      <c r="B8" s="42">
        <v>518</v>
      </c>
      <c r="C8" s="19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534591</v>
      </c>
      <c r="L8" s="43">
        <v>0</v>
      </c>
      <c r="M8" s="43">
        <v>0</v>
      </c>
      <c r="N8" s="43">
        <f t="shared" si="1"/>
        <v>534591</v>
      </c>
      <c r="O8" s="44">
        <f t="shared" si="2"/>
        <v>654.33414932680535</v>
      </c>
      <c r="P8" s="9"/>
    </row>
    <row r="9" spans="1:133">
      <c r="A9" s="12"/>
      <c r="B9" s="42">
        <v>519</v>
      </c>
      <c r="C9" s="19" t="s">
        <v>22</v>
      </c>
      <c r="D9" s="43">
        <v>1042912</v>
      </c>
      <c r="E9" s="43">
        <v>332223</v>
      </c>
      <c r="F9" s="43">
        <v>0</v>
      </c>
      <c r="G9" s="43">
        <v>972788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2347923</v>
      </c>
      <c r="O9" s="44">
        <f t="shared" si="2"/>
        <v>2873.8347613219094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3454868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3454868</v>
      </c>
      <c r="O10" s="41">
        <f t="shared" si="2"/>
        <v>4228.7246022031823</v>
      </c>
      <c r="P10" s="10"/>
    </row>
    <row r="11" spans="1:133">
      <c r="A11" s="12"/>
      <c r="B11" s="42">
        <v>529</v>
      </c>
      <c r="C11" s="19" t="s">
        <v>24</v>
      </c>
      <c r="D11" s="43">
        <v>3454868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3454868</v>
      </c>
      <c r="O11" s="44">
        <f t="shared" si="2"/>
        <v>4228.7246022031823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987001</v>
      </c>
      <c r="E12" s="29">
        <f t="shared" si="4"/>
        <v>286960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9332815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10606776</v>
      </c>
      <c r="O12" s="41">
        <f t="shared" si="2"/>
        <v>12982.589963280294</v>
      </c>
      <c r="P12" s="10"/>
    </row>
    <row r="13" spans="1:133">
      <c r="A13" s="12"/>
      <c r="B13" s="42">
        <v>534</v>
      </c>
      <c r="C13" s="19" t="s">
        <v>27</v>
      </c>
      <c r="D13" s="43">
        <v>987001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987001</v>
      </c>
      <c r="O13" s="44">
        <f t="shared" si="2"/>
        <v>1208.079559363525</v>
      </c>
      <c r="P13" s="9"/>
    </row>
    <row r="14" spans="1:133">
      <c r="A14" s="12"/>
      <c r="B14" s="42">
        <v>536</v>
      </c>
      <c r="C14" s="19" t="s">
        <v>36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9332815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9332815</v>
      </c>
      <c r="O14" s="44">
        <f t="shared" si="2"/>
        <v>11423.274173806609</v>
      </c>
      <c r="P14" s="9"/>
    </row>
    <row r="15" spans="1:133">
      <c r="A15" s="12"/>
      <c r="B15" s="42">
        <v>539</v>
      </c>
      <c r="C15" s="19" t="s">
        <v>28</v>
      </c>
      <c r="D15" s="43">
        <v>0</v>
      </c>
      <c r="E15" s="43">
        <v>286960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286960</v>
      </c>
      <c r="O15" s="44">
        <f t="shared" si="2"/>
        <v>351.23623011015911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64820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64820</v>
      </c>
      <c r="O16" s="41">
        <f t="shared" si="2"/>
        <v>79.339045287637703</v>
      </c>
      <c r="P16" s="10"/>
    </row>
    <row r="17" spans="1:119">
      <c r="A17" s="12"/>
      <c r="B17" s="42">
        <v>541</v>
      </c>
      <c r="C17" s="19" t="s">
        <v>30</v>
      </c>
      <c r="D17" s="43">
        <v>64820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64820</v>
      </c>
      <c r="O17" s="44">
        <f t="shared" si="2"/>
        <v>79.339045287637703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SUM(D19:D19)</f>
        <v>0</v>
      </c>
      <c r="E18" s="29">
        <f t="shared" si="6"/>
        <v>50000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261410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311410</v>
      </c>
      <c r="O18" s="41">
        <f t="shared" si="2"/>
        <v>381.16279069767444</v>
      </c>
      <c r="P18" s="9"/>
    </row>
    <row r="19" spans="1:119" ht="15.75" thickBot="1">
      <c r="A19" s="12"/>
      <c r="B19" s="42">
        <v>581</v>
      </c>
      <c r="C19" s="19" t="s">
        <v>31</v>
      </c>
      <c r="D19" s="43">
        <v>0</v>
      </c>
      <c r="E19" s="43">
        <v>50000</v>
      </c>
      <c r="F19" s="43">
        <v>0</v>
      </c>
      <c r="G19" s="43">
        <v>0</v>
      </c>
      <c r="H19" s="43">
        <v>0</v>
      </c>
      <c r="I19" s="43">
        <v>261410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311410</v>
      </c>
      <c r="O19" s="44">
        <f t="shared" si="2"/>
        <v>381.16279069767444</v>
      </c>
      <c r="P19" s="9"/>
    </row>
    <row r="20" spans="1:119" ht="16.5" thickBot="1">
      <c r="A20" s="13" t="s">
        <v>10</v>
      </c>
      <c r="B20" s="21"/>
      <c r="C20" s="20"/>
      <c r="D20" s="14">
        <f>SUM(D5,D10,D12,D16,D18)</f>
        <v>7102742</v>
      </c>
      <c r="E20" s="14">
        <f t="shared" ref="E20:M20" si="7">SUM(E5,E10,E12,E16,E18)</f>
        <v>669183</v>
      </c>
      <c r="F20" s="14">
        <f t="shared" si="7"/>
        <v>0</v>
      </c>
      <c r="G20" s="14">
        <f t="shared" si="7"/>
        <v>1775299</v>
      </c>
      <c r="H20" s="14">
        <f t="shared" si="7"/>
        <v>0</v>
      </c>
      <c r="I20" s="14">
        <f t="shared" si="7"/>
        <v>9594225</v>
      </c>
      <c r="J20" s="14">
        <f t="shared" si="7"/>
        <v>0</v>
      </c>
      <c r="K20" s="14">
        <f t="shared" si="7"/>
        <v>534591</v>
      </c>
      <c r="L20" s="14">
        <f t="shared" si="7"/>
        <v>0</v>
      </c>
      <c r="M20" s="14">
        <f t="shared" si="7"/>
        <v>0</v>
      </c>
      <c r="N20" s="14">
        <f t="shared" si="1"/>
        <v>19676040</v>
      </c>
      <c r="O20" s="35">
        <f t="shared" si="2"/>
        <v>24083.280293757649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37</v>
      </c>
      <c r="M22" s="90"/>
      <c r="N22" s="90"/>
      <c r="O22" s="39">
        <v>817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thickBot="1">
      <c r="A24" s="94" t="s">
        <v>38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A24:O24"/>
    <mergeCell ref="L22:N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3282950</v>
      </c>
      <c r="E5" s="24">
        <f t="shared" si="0"/>
        <v>439821</v>
      </c>
      <c r="F5" s="24">
        <f t="shared" si="0"/>
        <v>0</v>
      </c>
      <c r="G5" s="24">
        <f t="shared" si="0"/>
        <v>4971221</v>
      </c>
      <c r="H5" s="24">
        <f t="shared" si="0"/>
        <v>0</v>
      </c>
      <c r="I5" s="24">
        <f t="shared" si="0"/>
        <v>2066623</v>
      </c>
      <c r="J5" s="24">
        <f t="shared" si="0"/>
        <v>0</v>
      </c>
      <c r="K5" s="24">
        <f t="shared" si="0"/>
        <v>649780</v>
      </c>
      <c r="L5" s="24">
        <f t="shared" si="0"/>
        <v>0</v>
      </c>
      <c r="M5" s="24">
        <f t="shared" si="0"/>
        <v>0</v>
      </c>
      <c r="N5" s="25">
        <f t="shared" ref="N5:N20" si="1">SUM(D5:M5)</f>
        <v>11410395</v>
      </c>
      <c r="O5" s="30">
        <f t="shared" ref="O5:O20" si="2">(N5/O$22)</f>
        <v>16441.49135446686</v>
      </c>
      <c r="P5" s="6"/>
    </row>
    <row r="6" spans="1:133">
      <c r="A6" s="12"/>
      <c r="B6" s="42">
        <v>513</v>
      </c>
      <c r="C6" s="19" t="s">
        <v>19</v>
      </c>
      <c r="D6" s="43">
        <v>539391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539391</v>
      </c>
      <c r="O6" s="44">
        <f t="shared" si="2"/>
        <v>777.22046109510086</v>
      </c>
      <c r="P6" s="9"/>
    </row>
    <row r="7" spans="1:133">
      <c r="A7" s="12"/>
      <c r="B7" s="42">
        <v>517</v>
      </c>
      <c r="C7" s="19" t="s">
        <v>20</v>
      </c>
      <c r="D7" s="43">
        <v>271259</v>
      </c>
      <c r="E7" s="43">
        <v>0</v>
      </c>
      <c r="F7" s="43">
        <v>0</v>
      </c>
      <c r="G7" s="43">
        <v>353450</v>
      </c>
      <c r="H7" s="43">
        <v>0</v>
      </c>
      <c r="I7" s="43">
        <v>2066623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2691332</v>
      </c>
      <c r="O7" s="44">
        <f t="shared" si="2"/>
        <v>3878</v>
      </c>
      <c r="P7" s="9"/>
    </row>
    <row r="8" spans="1:133">
      <c r="A8" s="12"/>
      <c r="B8" s="42">
        <v>518</v>
      </c>
      <c r="C8" s="19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649780</v>
      </c>
      <c r="L8" s="43">
        <v>0</v>
      </c>
      <c r="M8" s="43">
        <v>0</v>
      </c>
      <c r="N8" s="43">
        <f t="shared" si="1"/>
        <v>649780</v>
      </c>
      <c r="O8" s="44">
        <f t="shared" si="2"/>
        <v>936.28242074927959</v>
      </c>
      <c r="P8" s="9"/>
    </row>
    <row r="9" spans="1:133">
      <c r="A9" s="12"/>
      <c r="B9" s="42">
        <v>519</v>
      </c>
      <c r="C9" s="19" t="s">
        <v>22</v>
      </c>
      <c r="D9" s="43">
        <v>2472300</v>
      </c>
      <c r="E9" s="43">
        <v>439821</v>
      </c>
      <c r="F9" s="43">
        <v>0</v>
      </c>
      <c r="G9" s="43">
        <v>4617771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7529892</v>
      </c>
      <c r="O9" s="44">
        <f t="shared" si="2"/>
        <v>10849.988472622479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2642206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2642206</v>
      </c>
      <c r="O10" s="41">
        <f t="shared" si="2"/>
        <v>3807.21325648415</v>
      </c>
      <c r="P10" s="10"/>
    </row>
    <row r="11" spans="1:133">
      <c r="A11" s="12"/>
      <c r="B11" s="42">
        <v>529</v>
      </c>
      <c r="C11" s="19" t="s">
        <v>24</v>
      </c>
      <c r="D11" s="43">
        <v>2642206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2642206</v>
      </c>
      <c r="O11" s="44">
        <f t="shared" si="2"/>
        <v>3807.21325648415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1313529</v>
      </c>
      <c r="E12" s="29">
        <f t="shared" si="4"/>
        <v>519896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8185217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10018642</v>
      </c>
      <c r="O12" s="41">
        <f t="shared" si="2"/>
        <v>14436.083573487032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8185217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8185217</v>
      </c>
      <c r="O13" s="44">
        <f t="shared" si="2"/>
        <v>11794.260806916427</v>
      </c>
      <c r="P13" s="9"/>
    </row>
    <row r="14" spans="1:133">
      <c r="A14" s="12"/>
      <c r="B14" s="42">
        <v>534</v>
      </c>
      <c r="C14" s="19" t="s">
        <v>27</v>
      </c>
      <c r="D14" s="43">
        <v>635919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635919</v>
      </c>
      <c r="O14" s="44">
        <f t="shared" si="2"/>
        <v>916.30979827089334</v>
      </c>
      <c r="P14" s="9"/>
    </row>
    <row r="15" spans="1:133">
      <c r="A15" s="12"/>
      <c r="B15" s="42">
        <v>539</v>
      </c>
      <c r="C15" s="19" t="s">
        <v>28</v>
      </c>
      <c r="D15" s="43">
        <v>677610</v>
      </c>
      <c r="E15" s="43">
        <v>519896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1197506</v>
      </c>
      <c r="O15" s="44">
        <f t="shared" si="2"/>
        <v>1725.5129682997119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27952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27952</v>
      </c>
      <c r="O16" s="41">
        <f t="shared" si="2"/>
        <v>40.27665706051873</v>
      </c>
      <c r="P16" s="10"/>
    </row>
    <row r="17" spans="1:119">
      <c r="A17" s="12"/>
      <c r="B17" s="42">
        <v>541</v>
      </c>
      <c r="C17" s="19" t="s">
        <v>30</v>
      </c>
      <c r="D17" s="43">
        <v>27952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27952</v>
      </c>
      <c r="O17" s="44">
        <f t="shared" si="2"/>
        <v>40.27665706051873</v>
      </c>
      <c r="P17" s="9"/>
    </row>
    <row r="18" spans="1:119" ht="15.75">
      <c r="A18" s="26" t="s">
        <v>32</v>
      </c>
      <c r="B18" s="27"/>
      <c r="C18" s="28"/>
      <c r="D18" s="29">
        <f t="shared" ref="D18:M18" si="6">SUM(D19:D19)</f>
        <v>0</v>
      </c>
      <c r="E18" s="29">
        <f t="shared" si="6"/>
        <v>25000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264690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289690</v>
      </c>
      <c r="O18" s="41">
        <f t="shared" si="2"/>
        <v>417.42074927953888</v>
      </c>
      <c r="P18" s="9"/>
    </row>
    <row r="19" spans="1:119" ht="15.75" thickBot="1">
      <c r="A19" s="12"/>
      <c r="B19" s="42">
        <v>581</v>
      </c>
      <c r="C19" s="19" t="s">
        <v>31</v>
      </c>
      <c r="D19" s="43">
        <v>0</v>
      </c>
      <c r="E19" s="43">
        <v>25000</v>
      </c>
      <c r="F19" s="43">
        <v>0</v>
      </c>
      <c r="G19" s="43">
        <v>0</v>
      </c>
      <c r="H19" s="43">
        <v>0</v>
      </c>
      <c r="I19" s="43">
        <v>264690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289690</v>
      </c>
      <c r="O19" s="44">
        <f t="shared" si="2"/>
        <v>417.42074927953888</v>
      </c>
      <c r="P19" s="9"/>
    </row>
    <row r="20" spans="1:119" ht="16.5" thickBot="1">
      <c r="A20" s="13" t="s">
        <v>10</v>
      </c>
      <c r="B20" s="21"/>
      <c r="C20" s="20"/>
      <c r="D20" s="14">
        <f>SUM(D5,D10,D12,D16,D18)</f>
        <v>7266637</v>
      </c>
      <c r="E20" s="14">
        <f t="shared" ref="E20:M20" si="7">SUM(E5,E10,E12,E16,E18)</f>
        <v>984717</v>
      </c>
      <c r="F20" s="14">
        <f t="shared" si="7"/>
        <v>0</v>
      </c>
      <c r="G20" s="14">
        <f t="shared" si="7"/>
        <v>4971221</v>
      </c>
      <c r="H20" s="14">
        <f t="shared" si="7"/>
        <v>0</v>
      </c>
      <c r="I20" s="14">
        <f t="shared" si="7"/>
        <v>10516530</v>
      </c>
      <c r="J20" s="14">
        <f t="shared" si="7"/>
        <v>0</v>
      </c>
      <c r="K20" s="14">
        <f t="shared" si="7"/>
        <v>649780</v>
      </c>
      <c r="L20" s="14">
        <f t="shared" si="7"/>
        <v>0</v>
      </c>
      <c r="M20" s="14">
        <f t="shared" si="7"/>
        <v>0</v>
      </c>
      <c r="N20" s="14">
        <f t="shared" si="1"/>
        <v>24388885</v>
      </c>
      <c r="O20" s="35">
        <f t="shared" si="2"/>
        <v>35142.485590778095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33</v>
      </c>
      <c r="M22" s="90"/>
      <c r="N22" s="90"/>
      <c r="O22" s="39">
        <v>694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thickBot="1">
      <c r="A24" s="94" t="s">
        <v>38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A24:O24"/>
    <mergeCell ref="A23:O23"/>
    <mergeCell ref="L22:N2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2795575</v>
      </c>
      <c r="E5" s="24">
        <f t="shared" si="0"/>
        <v>351101</v>
      </c>
      <c r="F5" s="24">
        <f t="shared" si="0"/>
        <v>0</v>
      </c>
      <c r="G5" s="24">
        <f t="shared" si="0"/>
        <v>2788792</v>
      </c>
      <c r="H5" s="24">
        <f t="shared" si="0"/>
        <v>0</v>
      </c>
      <c r="I5" s="24">
        <f t="shared" si="0"/>
        <v>2256192</v>
      </c>
      <c r="J5" s="24">
        <f t="shared" si="0"/>
        <v>0</v>
      </c>
      <c r="K5" s="24">
        <f t="shared" si="0"/>
        <v>531579</v>
      </c>
      <c r="L5" s="24">
        <f t="shared" si="0"/>
        <v>0</v>
      </c>
      <c r="M5" s="24">
        <f t="shared" si="0"/>
        <v>0</v>
      </c>
      <c r="N5" s="25">
        <f t="shared" ref="N5:N22" si="1">SUM(D5:M5)</f>
        <v>8723239</v>
      </c>
      <c r="O5" s="30">
        <f t="shared" ref="O5:O22" si="2">(N5/O$24)</f>
        <v>12923.317037037037</v>
      </c>
      <c r="P5" s="6"/>
    </row>
    <row r="6" spans="1:133">
      <c r="A6" s="12"/>
      <c r="B6" s="42">
        <v>513</v>
      </c>
      <c r="C6" s="19" t="s">
        <v>19</v>
      </c>
      <c r="D6" s="43">
        <v>488857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488857</v>
      </c>
      <c r="O6" s="44">
        <f t="shared" si="2"/>
        <v>724.2325925925926</v>
      </c>
      <c r="P6" s="9"/>
    </row>
    <row r="7" spans="1:133">
      <c r="A7" s="12"/>
      <c r="B7" s="42">
        <v>517</v>
      </c>
      <c r="C7" s="19" t="s">
        <v>20</v>
      </c>
      <c r="D7" s="43">
        <v>268889</v>
      </c>
      <c r="E7" s="43">
        <v>0</v>
      </c>
      <c r="F7" s="43">
        <v>0</v>
      </c>
      <c r="G7" s="43">
        <v>427109</v>
      </c>
      <c r="H7" s="43">
        <v>0</v>
      </c>
      <c r="I7" s="43">
        <v>2256192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2952190</v>
      </c>
      <c r="O7" s="44">
        <f t="shared" si="2"/>
        <v>4373.614814814815</v>
      </c>
      <c r="P7" s="9"/>
    </row>
    <row r="8" spans="1:133">
      <c r="A8" s="12"/>
      <c r="B8" s="42">
        <v>518</v>
      </c>
      <c r="C8" s="19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531579</v>
      </c>
      <c r="L8" s="43">
        <v>0</v>
      </c>
      <c r="M8" s="43">
        <v>0</v>
      </c>
      <c r="N8" s="43">
        <f t="shared" si="1"/>
        <v>531579</v>
      </c>
      <c r="O8" s="44">
        <f t="shared" si="2"/>
        <v>787.5244444444445</v>
      </c>
      <c r="P8" s="9"/>
    </row>
    <row r="9" spans="1:133">
      <c r="A9" s="12"/>
      <c r="B9" s="42">
        <v>519</v>
      </c>
      <c r="C9" s="19" t="s">
        <v>22</v>
      </c>
      <c r="D9" s="43">
        <v>2037829</v>
      </c>
      <c r="E9" s="43">
        <v>351101</v>
      </c>
      <c r="F9" s="43">
        <v>0</v>
      </c>
      <c r="G9" s="43">
        <v>2361683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4750613</v>
      </c>
      <c r="O9" s="44">
        <f t="shared" si="2"/>
        <v>7037.9451851851854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2309208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2309208</v>
      </c>
      <c r="O10" s="41">
        <f t="shared" si="2"/>
        <v>3421.048888888889</v>
      </c>
      <c r="P10" s="10"/>
    </row>
    <row r="11" spans="1:133">
      <c r="A11" s="12"/>
      <c r="B11" s="42">
        <v>529</v>
      </c>
      <c r="C11" s="19" t="s">
        <v>24</v>
      </c>
      <c r="D11" s="43">
        <v>2309208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2309208</v>
      </c>
      <c r="O11" s="44">
        <f t="shared" si="2"/>
        <v>3421.048888888889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SUM(D13:D15)</f>
        <v>1196990</v>
      </c>
      <c r="E12" s="29">
        <f t="shared" si="4"/>
        <v>293411</v>
      </c>
      <c r="F12" s="29">
        <f t="shared" si="4"/>
        <v>0</v>
      </c>
      <c r="G12" s="29">
        <f t="shared" si="4"/>
        <v>107068</v>
      </c>
      <c r="H12" s="29">
        <f t="shared" si="4"/>
        <v>0</v>
      </c>
      <c r="I12" s="29">
        <f t="shared" si="4"/>
        <v>6904125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8501594</v>
      </c>
      <c r="O12" s="41">
        <f t="shared" si="2"/>
        <v>12594.954074074074</v>
      </c>
      <c r="P12" s="10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6904125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6904125</v>
      </c>
      <c r="O13" s="44">
        <f t="shared" si="2"/>
        <v>10228.333333333334</v>
      </c>
      <c r="P13" s="9"/>
    </row>
    <row r="14" spans="1:133">
      <c r="A14" s="12"/>
      <c r="B14" s="42">
        <v>534</v>
      </c>
      <c r="C14" s="19" t="s">
        <v>27</v>
      </c>
      <c r="D14" s="43">
        <v>682586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682586</v>
      </c>
      <c r="O14" s="44">
        <f t="shared" si="2"/>
        <v>1011.2385185185185</v>
      </c>
      <c r="P14" s="9"/>
    </row>
    <row r="15" spans="1:133">
      <c r="A15" s="12"/>
      <c r="B15" s="42">
        <v>539</v>
      </c>
      <c r="C15" s="19" t="s">
        <v>28</v>
      </c>
      <c r="D15" s="43">
        <v>514404</v>
      </c>
      <c r="E15" s="43">
        <v>293411</v>
      </c>
      <c r="F15" s="43">
        <v>0</v>
      </c>
      <c r="G15" s="43">
        <v>107068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914883</v>
      </c>
      <c r="O15" s="44">
        <f t="shared" si="2"/>
        <v>1355.3822222222223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43315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43315</v>
      </c>
      <c r="O16" s="41">
        <f t="shared" si="2"/>
        <v>64.170370370370364</v>
      </c>
      <c r="P16" s="10"/>
    </row>
    <row r="17" spans="1:119">
      <c r="A17" s="12"/>
      <c r="B17" s="42">
        <v>541</v>
      </c>
      <c r="C17" s="19" t="s">
        <v>30</v>
      </c>
      <c r="D17" s="43">
        <v>43315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43315</v>
      </c>
      <c r="O17" s="44">
        <f t="shared" si="2"/>
        <v>64.170370370370364</v>
      </c>
      <c r="P17" s="9"/>
    </row>
    <row r="18" spans="1:119" ht="15.75">
      <c r="A18" s="26" t="s">
        <v>45</v>
      </c>
      <c r="B18" s="27"/>
      <c r="C18" s="28"/>
      <c r="D18" s="29">
        <f t="shared" ref="D18:M18" si="6">SUM(D19:D19)</f>
        <v>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898</v>
      </c>
      <c r="M18" s="29">
        <f t="shared" si="6"/>
        <v>0</v>
      </c>
      <c r="N18" s="29">
        <f t="shared" si="1"/>
        <v>898</v>
      </c>
      <c r="O18" s="41">
        <f t="shared" si="2"/>
        <v>1.3303703703703704</v>
      </c>
      <c r="P18" s="10"/>
    </row>
    <row r="19" spans="1:119">
      <c r="A19" s="12"/>
      <c r="B19" s="42">
        <v>569</v>
      </c>
      <c r="C19" s="19" t="s">
        <v>46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898</v>
      </c>
      <c r="M19" s="43">
        <v>0</v>
      </c>
      <c r="N19" s="43">
        <f t="shared" si="1"/>
        <v>898</v>
      </c>
      <c r="O19" s="44">
        <f t="shared" si="2"/>
        <v>1.3303703703703704</v>
      </c>
      <c r="P19" s="9"/>
    </row>
    <row r="20" spans="1:119" ht="15.75">
      <c r="A20" s="26" t="s">
        <v>32</v>
      </c>
      <c r="B20" s="27"/>
      <c r="C20" s="28"/>
      <c r="D20" s="29">
        <f t="shared" ref="D20:M20" si="7">SUM(D21:D21)</f>
        <v>0</v>
      </c>
      <c r="E20" s="29">
        <f t="shared" si="7"/>
        <v>25000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206684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231684</v>
      </c>
      <c r="O20" s="41">
        <f t="shared" si="2"/>
        <v>343.23555555555555</v>
      </c>
      <c r="P20" s="9"/>
    </row>
    <row r="21" spans="1:119" ht="15.75" thickBot="1">
      <c r="A21" s="12"/>
      <c r="B21" s="42">
        <v>581</v>
      </c>
      <c r="C21" s="19" t="s">
        <v>31</v>
      </c>
      <c r="D21" s="43">
        <v>0</v>
      </c>
      <c r="E21" s="43">
        <v>25000</v>
      </c>
      <c r="F21" s="43">
        <v>0</v>
      </c>
      <c r="G21" s="43">
        <v>0</v>
      </c>
      <c r="H21" s="43">
        <v>0</v>
      </c>
      <c r="I21" s="43">
        <v>206684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231684</v>
      </c>
      <c r="O21" s="44">
        <f t="shared" si="2"/>
        <v>343.23555555555555</v>
      </c>
      <c r="P21" s="9"/>
    </row>
    <row r="22" spans="1:119" ht="16.5" thickBot="1">
      <c r="A22" s="13" t="s">
        <v>10</v>
      </c>
      <c r="B22" s="21"/>
      <c r="C22" s="20"/>
      <c r="D22" s="14">
        <f>SUM(D5,D10,D12,D16,D18,D20)</f>
        <v>6345088</v>
      </c>
      <c r="E22" s="14">
        <f t="shared" ref="E22:M22" si="8">SUM(E5,E10,E12,E16,E18,E20)</f>
        <v>669512</v>
      </c>
      <c r="F22" s="14">
        <f t="shared" si="8"/>
        <v>0</v>
      </c>
      <c r="G22" s="14">
        <f t="shared" si="8"/>
        <v>2895860</v>
      </c>
      <c r="H22" s="14">
        <f t="shared" si="8"/>
        <v>0</v>
      </c>
      <c r="I22" s="14">
        <f t="shared" si="8"/>
        <v>9367001</v>
      </c>
      <c r="J22" s="14">
        <f t="shared" si="8"/>
        <v>0</v>
      </c>
      <c r="K22" s="14">
        <f t="shared" si="8"/>
        <v>531579</v>
      </c>
      <c r="L22" s="14">
        <f t="shared" si="8"/>
        <v>898</v>
      </c>
      <c r="M22" s="14">
        <f t="shared" si="8"/>
        <v>0</v>
      </c>
      <c r="N22" s="14">
        <f t="shared" si="1"/>
        <v>19809938</v>
      </c>
      <c r="O22" s="35">
        <f t="shared" si="2"/>
        <v>29348.056296296298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90" t="s">
        <v>47</v>
      </c>
      <c r="M24" s="90"/>
      <c r="N24" s="90"/>
      <c r="O24" s="39">
        <v>675</v>
      </c>
    </row>
    <row r="25" spans="1:119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/>
    </row>
    <row r="26" spans="1:119" ht="15.75" customHeight="1" thickBot="1">
      <c r="A26" s="94" t="s">
        <v>38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  <ignoredErrors>
    <ignoredError sqref="N19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2976535</v>
      </c>
      <c r="E5" s="24">
        <f t="shared" si="0"/>
        <v>49804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514043</v>
      </c>
      <c r="L5" s="24">
        <f t="shared" si="0"/>
        <v>7088</v>
      </c>
      <c r="M5" s="24">
        <f t="shared" si="0"/>
        <v>0</v>
      </c>
      <c r="N5" s="25">
        <f>SUM(D5:M5)</f>
        <v>3547470</v>
      </c>
      <c r="O5" s="30">
        <f t="shared" ref="O5:O24" si="1">(N5/O$26)</f>
        <v>5278.9732142857147</v>
      </c>
      <c r="P5" s="6"/>
    </row>
    <row r="6" spans="1:133">
      <c r="A6" s="12"/>
      <c r="B6" s="42">
        <v>511</v>
      </c>
      <c r="C6" s="19" t="s">
        <v>59</v>
      </c>
      <c r="D6" s="43">
        <v>15051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15051</v>
      </c>
      <c r="O6" s="44">
        <f t="shared" si="1"/>
        <v>22.397321428571427</v>
      </c>
      <c r="P6" s="9"/>
    </row>
    <row r="7" spans="1:133">
      <c r="A7" s="12"/>
      <c r="B7" s="42">
        <v>512</v>
      </c>
      <c r="C7" s="19" t="s">
        <v>60</v>
      </c>
      <c r="D7" s="43">
        <v>459914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459914</v>
      </c>
      <c r="O7" s="44">
        <f t="shared" si="1"/>
        <v>684.39583333333337</v>
      </c>
      <c r="P7" s="9"/>
    </row>
    <row r="8" spans="1:133">
      <c r="A8" s="12"/>
      <c r="B8" s="42">
        <v>513</v>
      </c>
      <c r="C8" s="19" t="s">
        <v>19</v>
      </c>
      <c r="D8" s="43">
        <v>39511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39511</v>
      </c>
      <c r="O8" s="44">
        <f t="shared" si="1"/>
        <v>58.796130952380949</v>
      </c>
      <c r="P8" s="9"/>
    </row>
    <row r="9" spans="1:133">
      <c r="A9" s="12"/>
      <c r="B9" s="42">
        <v>514</v>
      </c>
      <c r="C9" s="19" t="s">
        <v>61</v>
      </c>
      <c r="D9" s="43">
        <v>235291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235291</v>
      </c>
      <c r="O9" s="44">
        <f t="shared" si="1"/>
        <v>350.13541666666669</v>
      </c>
      <c r="P9" s="9"/>
    </row>
    <row r="10" spans="1:133">
      <c r="A10" s="12"/>
      <c r="B10" s="42">
        <v>515</v>
      </c>
      <c r="C10" s="19" t="s">
        <v>62</v>
      </c>
      <c r="D10" s="43">
        <v>236350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236350</v>
      </c>
      <c r="O10" s="44">
        <f t="shared" si="1"/>
        <v>351.71130952380952</v>
      </c>
      <c r="P10" s="9"/>
    </row>
    <row r="11" spans="1:133">
      <c r="A11" s="12"/>
      <c r="B11" s="42">
        <v>518</v>
      </c>
      <c r="C11" s="19" t="s">
        <v>21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500751</v>
      </c>
      <c r="L11" s="43">
        <v>0</v>
      </c>
      <c r="M11" s="43">
        <v>0</v>
      </c>
      <c r="N11" s="43">
        <f t="shared" si="2"/>
        <v>500751</v>
      </c>
      <c r="O11" s="44">
        <f t="shared" si="1"/>
        <v>745.16517857142856</v>
      </c>
      <c r="P11" s="9"/>
    </row>
    <row r="12" spans="1:133">
      <c r="A12" s="12"/>
      <c r="B12" s="42">
        <v>519</v>
      </c>
      <c r="C12" s="19" t="s">
        <v>22</v>
      </c>
      <c r="D12" s="43">
        <v>1990418</v>
      </c>
      <c r="E12" s="43">
        <v>49804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13292</v>
      </c>
      <c r="L12" s="43">
        <v>7088</v>
      </c>
      <c r="M12" s="43">
        <v>0</v>
      </c>
      <c r="N12" s="43">
        <f t="shared" si="2"/>
        <v>2060602</v>
      </c>
      <c r="O12" s="44">
        <f t="shared" si="1"/>
        <v>3066.3720238095239</v>
      </c>
      <c r="P12" s="9"/>
    </row>
    <row r="13" spans="1:133" ht="15.75">
      <c r="A13" s="26" t="s">
        <v>23</v>
      </c>
      <c r="B13" s="27"/>
      <c r="C13" s="28"/>
      <c r="D13" s="29">
        <f t="shared" ref="D13:M13" si="3">SUM(D14:D16)</f>
        <v>1818525</v>
      </c>
      <c r="E13" s="29">
        <f t="shared" si="3"/>
        <v>34108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4" si="4">SUM(D13:M13)</f>
        <v>1852633</v>
      </c>
      <c r="O13" s="41">
        <f t="shared" si="1"/>
        <v>2756.8943452380954</v>
      </c>
      <c r="P13" s="10"/>
    </row>
    <row r="14" spans="1:133">
      <c r="A14" s="12"/>
      <c r="B14" s="42">
        <v>521</v>
      </c>
      <c r="C14" s="19" t="s">
        <v>63</v>
      </c>
      <c r="D14" s="43">
        <v>1406586</v>
      </c>
      <c r="E14" s="43">
        <v>34108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1440694</v>
      </c>
      <c r="O14" s="44">
        <f t="shared" si="1"/>
        <v>2143.8898809523807</v>
      </c>
      <c r="P14" s="9"/>
    </row>
    <row r="15" spans="1:133">
      <c r="A15" s="12"/>
      <c r="B15" s="42">
        <v>522</v>
      </c>
      <c r="C15" s="19" t="s">
        <v>64</v>
      </c>
      <c r="D15" s="43">
        <v>9939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9939</v>
      </c>
      <c r="O15" s="44">
        <f t="shared" si="1"/>
        <v>14.790178571428571</v>
      </c>
      <c r="P15" s="9"/>
    </row>
    <row r="16" spans="1:133">
      <c r="A16" s="12"/>
      <c r="B16" s="42">
        <v>526</v>
      </c>
      <c r="C16" s="19" t="s">
        <v>65</v>
      </c>
      <c r="D16" s="43">
        <v>402000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402000</v>
      </c>
      <c r="O16" s="44">
        <f t="shared" si="1"/>
        <v>598.21428571428567</v>
      </c>
      <c r="P16" s="9"/>
    </row>
    <row r="17" spans="1:119" ht="15.75">
      <c r="A17" s="26" t="s">
        <v>25</v>
      </c>
      <c r="B17" s="27"/>
      <c r="C17" s="28"/>
      <c r="D17" s="29">
        <f t="shared" ref="D17:M17" si="5">SUM(D18:D21)</f>
        <v>1444097</v>
      </c>
      <c r="E17" s="29">
        <f t="shared" si="5"/>
        <v>7639861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9403683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18487641</v>
      </c>
      <c r="O17" s="41">
        <f t="shared" si="1"/>
        <v>27511.370535714286</v>
      </c>
      <c r="P17" s="10"/>
    </row>
    <row r="18" spans="1:119">
      <c r="A18" s="12"/>
      <c r="B18" s="42">
        <v>533</v>
      </c>
      <c r="C18" s="19" t="s">
        <v>26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6135721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6135721</v>
      </c>
      <c r="O18" s="44">
        <f t="shared" si="1"/>
        <v>9130.5372023809523</v>
      </c>
      <c r="P18" s="9"/>
    </row>
    <row r="19" spans="1:119">
      <c r="A19" s="12"/>
      <c r="B19" s="42">
        <v>534</v>
      </c>
      <c r="C19" s="19" t="s">
        <v>27</v>
      </c>
      <c r="D19" s="43">
        <v>782824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782824</v>
      </c>
      <c r="O19" s="44">
        <f t="shared" si="1"/>
        <v>1164.9166666666667</v>
      </c>
      <c r="P19" s="9"/>
    </row>
    <row r="20" spans="1:119">
      <c r="A20" s="12"/>
      <c r="B20" s="42">
        <v>536</v>
      </c>
      <c r="C20" s="19" t="s">
        <v>36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3267962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3267962</v>
      </c>
      <c r="O20" s="44">
        <f t="shared" si="1"/>
        <v>4863.0386904761908</v>
      </c>
      <c r="P20" s="9"/>
    </row>
    <row r="21" spans="1:119">
      <c r="A21" s="12"/>
      <c r="B21" s="42">
        <v>539</v>
      </c>
      <c r="C21" s="19" t="s">
        <v>28</v>
      </c>
      <c r="D21" s="43">
        <v>661273</v>
      </c>
      <c r="E21" s="43">
        <v>7639861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8301134</v>
      </c>
      <c r="O21" s="44">
        <f t="shared" si="1"/>
        <v>12352.877976190477</v>
      </c>
      <c r="P21" s="9"/>
    </row>
    <row r="22" spans="1:119" ht="15.75">
      <c r="A22" s="26" t="s">
        <v>29</v>
      </c>
      <c r="B22" s="27"/>
      <c r="C22" s="28"/>
      <c r="D22" s="29">
        <f t="shared" ref="D22:M22" si="6">SUM(D23:D23)</f>
        <v>30241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30241</v>
      </c>
      <c r="O22" s="41">
        <f t="shared" si="1"/>
        <v>45.001488095238095</v>
      </c>
      <c r="P22" s="10"/>
    </row>
    <row r="23" spans="1:119" ht="15.75" thickBot="1">
      <c r="A23" s="12"/>
      <c r="B23" s="42">
        <v>541</v>
      </c>
      <c r="C23" s="19" t="s">
        <v>30</v>
      </c>
      <c r="D23" s="43">
        <v>30241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30241</v>
      </c>
      <c r="O23" s="44">
        <f t="shared" si="1"/>
        <v>45.001488095238095</v>
      </c>
      <c r="P23" s="9"/>
    </row>
    <row r="24" spans="1:119" ht="16.5" thickBot="1">
      <c r="A24" s="13" t="s">
        <v>10</v>
      </c>
      <c r="B24" s="21"/>
      <c r="C24" s="20"/>
      <c r="D24" s="14">
        <f>SUM(D5,D13,D17,D22)</f>
        <v>6269398</v>
      </c>
      <c r="E24" s="14">
        <f t="shared" ref="E24:M24" si="7">SUM(E5,E13,E17,E22)</f>
        <v>7723773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9403683</v>
      </c>
      <c r="J24" s="14">
        <f t="shared" si="7"/>
        <v>0</v>
      </c>
      <c r="K24" s="14">
        <f t="shared" si="7"/>
        <v>514043</v>
      </c>
      <c r="L24" s="14">
        <f t="shared" si="7"/>
        <v>7088</v>
      </c>
      <c r="M24" s="14">
        <f t="shared" si="7"/>
        <v>0</v>
      </c>
      <c r="N24" s="14">
        <f t="shared" si="4"/>
        <v>23917985</v>
      </c>
      <c r="O24" s="35">
        <f t="shared" si="1"/>
        <v>35592.239583333336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0" t="s">
        <v>66</v>
      </c>
      <c r="M26" s="90"/>
      <c r="N26" s="90"/>
      <c r="O26" s="39">
        <v>672</v>
      </c>
    </row>
    <row r="27" spans="1:119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19" ht="15.75" customHeight="1" thickBot="1">
      <c r="A28" s="94" t="s">
        <v>38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2024-07-19T15:12:04Z</cp:lastPrinted>
  <dcterms:created xsi:type="dcterms:W3CDTF">2000-08-31T21:26:31Z</dcterms:created>
  <dcterms:modified xsi:type="dcterms:W3CDTF">2024-07-19T15:26:45Z</dcterms:modified>
</cp:coreProperties>
</file>