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8" documentId="11_63B0066A50B4043D741514894F1461735E5FE731" xr6:coauthVersionLast="47" xr6:coauthVersionMax="47" xr10:uidLastSave="{6BC8B4DF-B468-4386-8436-AE255F23436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'2008'!$A$1:$O$25</definedName>
    <definedName name="_xlnm.Print_Area" localSheetId="14">'2009'!$A$1:$O$25</definedName>
    <definedName name="_xlnm.Print_Area" localSheetId="13">'2010'!$A$1:$O$25</definedName>
    <definedName name="_xlnm.Print_Area" localSheetId="12">'2011'!$A$1:$O$28</definedName>
    <definedName name="_xlnm.Print_Area" localSheetId="11">'2012'!$A$1:$O$29</definedName>
    <definedName name="_xlnm.Print_Area" localSheetId="10">'2013'!$A$1:$O$30</definedName>
    <definedName name="_xlnm.Print_Area" localSheetId="9">'2014'!$A$1:$O$31</definedName>
    <definedName name="_xlnm.Print_Area" localSheetId="8">'2015'!$A$1:$O$30</definedName>
    <definedName name="_xlnm.Print_Area" localSheetId="7">'2016'!$A$1:$O$29</definedName>
    <definedName name="_xlnm.Print_Area" localSheetId="6">'2017'!$A$1:$O$32</definedName>
    <definedName name="_xlnm.Print_Area" localSheetId="5">'2018'!$A$1:$O$29</definedName>
    <definedName name="_xlnm.Print_Area" localSheetId="4">'2019'!$A$1:$O$30</definedName>
    <definedName name="_xlnm.Print_Area" localSheetId="3">'2020'!$A$1:$O$30</definedName>
    <definedName name="_xlnm.Print_Area" localSheetId="2">'2021'!$A$1:$P$36</definedName>
    <definedName name="_xlnm.Print_Area" localSheetId="1">'2022'!$A$1:$P$33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8" i="49" s="1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4" i="49" l="1"/>
  <c r="P24" i="49" s="1"/>
  <c r="O22" i="49"/>
  <c r="P22" i="49" s="1"/>
  <c r="N30" i="49"/>
  <c r="K30" i="49"/>
  <c r="J30" i="49"/>
  <c r="O20" i="49"/>
  <c r="P20" i="49" s="1"/>
  <c r="L30" i="49"/>
  <c r="O14" i="49"/>
  <c r="P14" i="49" s="1"/>
  <c r="M30" i="49"/>
  <c r="O10" i="49"/>
  <c r="P10" i="49" s="1"/>
  <c r="E30" i="49"/>
  <c r="O5" i="49"/>
  <c r="P5" i="49" s="1"/>
  <c r="F30" i="49"/>
  <c r="D30" i="49"/>
  <c r="G30" i="49"/>
  <c r="H30" i="49"/>
  <c r="I30" i="49"/>
  <c r="O27" i="48"/>
  <c r="P27" i="48" s="1"/>
  <c r="O23" i="48"/>
  <c r="P23" i="48" s="1"/>
  <c r="O21" i="48"/>
  <c r="P21" i="48" s="1"/>
  <c r="O19" i="48"/>
  <c r="P19" i="48" s="1"/>
  <c r="K29" i="48"/>
  <c r="M29" i="48"/>
  <c r="L29" i="48"/>
  <c r="O14" i="48"/>
  <c r="P14" i="48" s="1"/>
  <c r="F29" i="48"/>
  <c r="H29" i="48"/>
  <c r="D29" i="48"/>
  <c r="I29" i="48"/>
  <c r="O10" i="48"/>
  <c r="P10" i="48" s="1"/>
  <c r="N29" i="48"/>
  <c r="J29" i="48"/>
  <c r="G29" i="48"/>
  <c r="E29" i="48"/>
  <c r="O5" i="48"/>
  <c r="P5" i="48" s="1"/>
  <c r="O31" i="47"/>
  <c r="P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O26" i="47"/>
  <c r="P26" i="47" s="1"/>
  <c r="N25" i="47"/>
  <c r="M25" i="47"/>
  <c r="O25" i="47" s="1"/>
  <c r="P25" i="47" s="1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O19" i="47"/>
  <c r="P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L5" i="47"/>
  <c r="K5" i="47"/>
  <c r="K32" i="47" s="1"/>
  <c r="J5" i="47"/>
  <c r="I5" i="47"/>
  <c r="H5" i="47"/>
  <c r="G5" i="47"/>
  <c r="F5" i="47"/>
  <c r="E5" i="47"/>
  <c r="D5" i="47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N19" i="45" s="1"/>
  <c r="O19" i="45" s="1"/>
  <c r="G19" i="45"/>
  <c r="F19" i="45"/>
  <c r="E19" i="45"/>
  <c r="D19" i="45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E26" i="45" s="1"/>
  <c r="D5" i="45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 s="1"/>
  <c r="M14" i="44"/>
  <c r="L14" i="44"/>
  <c r="N14" i="44" s="1"/>
  <c r="O14" i="44" s="1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M10" i="44"/>
  <c r="M26" i="44" s="1"/>
  <c r="L10" i="44"/>
  <c r="K10" i="44"/>
  <c r="J10" i="44"/>
  <c r="I10" i="44"/>
  <c r="H10" i="44"/>
  <c r="G10" i="44"/>
  <c r="F10" i="44"/>
  <c r="E10" i="44"/>
  <c r="E26" i="44" s="1"/>
  <c r="D10" i="44"/>
  <c r="N10" i="44" s="1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L14" i="43"/>
  <c r="K14" i="43"/>
  <c r="J14" i="43"/>
  <c r="J25" i="43" s="1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M10" i="43"/>
  <c r="L10" i="43"/>
  <c r="K10" i="43"/>
  <c r="J10" i="43"/>
  <c r="I10" i="43"/>
  <c r="I25" i="43" s="1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25" i="43" s="1"/>
  <c r="E5" i="43"/>
  <c r="D5" i="43"/>
  <c r="D25" i="43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I28" i="42" s="1"/>
  <c r="H5" i="42"/>
  <c r="G5" i="42"/>
  <c r="G28" i="42" s="1"/>
  <c r="F5" i="42"/>
  <c r="E5" i="42"/>
  <c r="D5" i="42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N11" i="41" s="1"/>
  <c r="O11" i="41" s="1"/>
  <c r="H11" i="41"/>
  <c r="G11" i="41"/>
  <c r="F11" i="41"/>
  <c r="E11" i="41"/>
  <c r="D11" i="4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L25" i="41" s="1"/>
  <c r="K5" i="41"/>
  <c r="J5" i="41"/>
  <c r="I5" i="41"/>
  <c r="I25" i="41" s="1"/>
  <c r="H5" i="41"/>
  <c r="G5" i="41"/>
  <c r="G25" i="41" s="1"/>
  <c r="F5" i="41"/>
  <c r="E5" i="41"/>
  <c r="D5" i="4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K26" i="40" s="1"/>
  <c r="J5" i="40"/>
  <c r="I5" i="40"/>
  <c r="I26" i="40" s="1"/>
  <c r="H5" i="40"/>
  <c r="G5" i="40"/>
  <c r="F5" i="40"/>
  <c r="E5" i="40"/>
  <c r="D5" i="40"/>
  <c r="N26" i="39"/>
  <c r="O26" i="39"/>
  <c r="M25" i="39"/>
  <c r="L25" i="39"/>
  <c r="K25" i="39"/>
  <c r="J25" i="39"/>
  <c r="I25" i="39"/>
  <c r="H25" i="39"/>
  <c r="G25" i="39"/>
  <c r="F25" i="39"/>
  <c r="N25" i="39"/>
  <c r="O25" i="39" s="1"/>
  <c r="E25" i="39"/>
  <c r="D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N19" i="39" s="1"/>
  <c r="O19" i="39" s="1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D27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L27" i="39" s="1"/>
  <c r="K5" i="39"/>
  <c r="J5" i="39"/>
  <c r="I5" i="39"/>
  <c r="H5" i="39"/>
  <c r="H27" i="39" s="1"/>
  <c r="G5" i="39"/>
  <c r="F5" i="39"/>
  <c r="F27" i="39" s="1"/>
  <c r="E5" i="39"/>
  <c r="D5" i="39"/>
  <c r="N5" i="39" s="1"/>
  <c r="O5" i="39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M15" i="38"/>
  <c r="L15" i="38"/>
  <c r="K15" i="38"/>
  <c r="K26" i="38" s="1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F26" i="38" s="1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0" i="37"/>
  <c r="O20" i="37" s="1"/>
  <c r="M19" i="37"/>
  <c r="M21" i="37" s="1"/>
  <c r="L19" i="37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 s="1"/>
  <c r="N10" i="37"/>
  <c r="O10" i="37" s="1"/>
  <c r="M9" i="37"/>
  <c r="L9" i="37"/>
  <c r="K9" i="37"/>
  <c r="J9" i="37"/>
  <c r="I9" i="37"/>
  <c r="H9" i="37"/>
  <c r="G9" i="37"/>
  <c r="F9" i="37"/>
  <c r="F21" i="37" s="1"/>
  <c r="E9" i="37"/>
  <c r="D9" i="37"/>
  <c r="N9" i="37" s="1"/>
  <c r="O9" i="37" s="1"/>
  <c r="N8" i="37"/>
  <c r="O8" i="37" s="1"/>
  <c r="N7" i="37"/>
  <c r="O7" i="37"/>
  <c r="N6" i="37"/>
  <c r="O6" i="37" s="1"/>
  <c r="M5" i="37"/>
  <c r="L5" i="37"/>
  <c r="K5" i="37"/>
  <c r="K21" i="37" s="1"/>
  <c r="J5" i="37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E25" i="36" s="1"/>
  <c r="D14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H25" i="36" s="1"/>
  <c r="G5" i="36"/>
  <c r="F5" i="36"/>
  <c r="F25" i="36" s="1"/>
  <c r="E5" i="36"/>
  <c r="D5" i="36"/>
  <c r="D25" i="36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M24" i="35" s="1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L5" i="35"/>
  <c r="K5" i="35"/>
  <c r="K24" i="35" s="1"/>
  <c r="J5" i="35"/>
  <c r="I5" i="35"/>
  <c r="H5" i="35"/>
  <c r="G5" i="35"/>
  <c r="F5" i="35"/>
  <c r="F24" i="35" s="1"/>
  <c r="E5" i="35"/>
  <c r="D5" i="35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M13" i="34"/>
  <c r="L13" i="34"/>
  <c r="K13" i="34"/>
  <c r="J13" i="34"/>
  <c r="I13" i="34"/>
  <c r="H13" i="34"/>
  <c r="H21" i="34" s="1"/>
  <c r="G13" i="34"/>
  <c r="F13" i="34"/>
  <c r="E13" i="34"/>
  <c r="D13" i="34"/>
  <c r="N12" i="34"/>
  <c r="O12" i="34" s="1"/>
  <c r="N11" i="34"/>
  <c r="O11" i="34" s="1"/>
  <c r="N10" i="34"/>
  <c r="O10" i="34"/>
  <c r="M9" i="34"/>
  <c r="L9" i="34"/>
  <c r="L21" i="34" s="1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/>
  <c r="M5" i="34"/>
  <c r="L5" i="34"/>
  <c r="K5" i="34"/>
  <c r="J5" i="34"/>
  <c r="I5" i="34"/>
  <c r="I21" i="34" s="1"/>
  <c r="H5" i="34"/>
  <c r="G5" i="34"/>
  <c r="F5" i="34"/>
  <c r="E5" i="34"/>
  <c r="D5" i="34"/>
  <c r="N14" i="33"/>
  <c r="O14" i="33" s="1"/>
  <c r="N15" i="33"/>
  <c r="O15" i="33" s="1"/>
  <c r="N16" i="33"/>
  <c r="O16" i="33" s="1"/>
  <c r="E13" i="33"/>
  <c r="F13" i="33"/>
  <c r="G13" i="33"/>
  <c r="H13" i="33"/>
  <c r="I13" i="33"/>
  <c r="J13" i="33"/>
  <c r="K13" i="33"/>
  <c r="L13" i="33"/>
  <c r="M13" i="33"/>
  <c r="D13" i="33"/>
  <c r="E9" i="33"/>
  <c r="F9" i="33"/>
  <c r="G9" i="33"/>
  <c r="H9" i="33"/>
  <c r="I9" i="33"/>
  <c r="J9" i="33"/>
  <c r="K9" i="33"/>
  <c r="L9" i="33"/>
  <c r="L21" i="33" s="1"/>
  <c r="M9" i="33"/>
  <c r="D9" i="33"/>
  <c r="N9" i="33" s="1"/>
  <c r="O9" i="33" s="1"/>
  <c r="E5" i="33"/>
  <c r="F5" i="33"/>
  <c r="G5" i="33"/>
  <c r="H5" i="33"/>
  <c r="I5" i="33"/>
  <c r="J5" i="33"/>
  <c r="K5" i="33"/>
  <c r="L5" i="33"/>
  <c r="M5" i="33"/>
  <c r="D5" i="33"/>
  <c r="N20" i="33"/>
  <c r="O20" i="33" s="1"/>
  <c r="E19" i="33"/>
  <c r="F19" i="33"/>
  <c r="G19" i="33"/>
  <c r="H19" i="33"/>
  <c r="I19" i="33"/>
  <c r="J19" i="33"/>
  <c r="K19" i="33"/>
  <c r="L19" i="33"/>
  <c r="M19" i="33"/>
  <c r="M21" i="33" s="1"/>
  <c r="D19" i="33"/>
  <c r="E17" i="33"/>
  <c r="F17" i="33"/>
  <c r="G17" i="33"/>
  <c r="H17" i="33"/>
  <c r="I17" i="33"/>
  <c r="J17" i="33"/>
  <c r="K17" i="33"/>
  <c r="L17" i="33"/>
  <c r="M17" i="33"/>
  <c r="D17" i="33"/>
  <c r="N18" i="33"/>
  <c r="O18" i="33" s="1"/>
  <c r="N11" i="33"/>
  <c r="O11" i="33"/>
  <c r="N12" i="33"/>
  <c r="O12" i="33" s="1"/>
  <c r="N7" i="33"/>
  <c r="O7" i="33"/>
  <c r="N8" i="33"/>
  <c r="O8" i="33"/>
  <c r="N6" i="33"/>
  <c r="O6" i="33"/>
  <c r="N10" i="33"/>
  <c r="O10" i="33" s="1"/>
  <c r="N10" i="42"/>
  <c r="O10" i="42" s="1"/>
  <c r="N21" i="45"/>
  <c r="O21" i="45" s="1"/>
  <c r="J32" i="47"/>
  <c r="F32" i="47"/>
  <c r="G32" i="47"/>
  <c r="O30" i="49" l="1"/>
  <c r="P30" i="49" s="1"/>
  <c r="N17" i="37"/>
  <c r="O17" i="37" s="1"/>
  <c r="N15" i="39"/>
  <c r="O15" i="39" s="1"/>
  <c r="E26" i="40"/>
  <c r="H25" i="41"/>
  <c r="N5" i="42"/>
  <c r="O5" i="42" s="1"/>
  <c r="K28" i="42"/>
  <c r="N10" i="43"/>
  <c r="O10" i="43" s="1"/>
  <c r="N17" i="33"/>
  <c r="O17" i="33" s="1"/>
  <c r="N19" i="33"/>
  <c r="O19" i="33" s="1"/>
  <c r="H26" i="38"/>
  <c r="N18" i="38"/>
  <c r="O18" i="38" s="1"/>
  <c r="E27" i="39"/>
  <c r="N27" i="39" s="1"/>
  <c r="O27" i="39" s="1"/>
  <c r="N18" i="40"/>
  <c r="O18" i="40" s="1"/>
  <c r="D28" i="42"/>
  <c r="N28" i="42" s="1"/>
  <c r="O28" i="42" s="1"/>
  <c r="H25" i="43"/>
  <c r="F26" i="44"/>
  <c r="J25" i="41"/>
  <c r="N32" i="47"/>
  <c r="E26" i="38"/>
  <c r="F21" i="34"/>
  <c r="M28" i="42"/>
  <c r="N14" i="43"/>
  <c r="O14" i="43" s="1"/>
  <c r="N23" i="41"/>
  <c r="O23" i="41" s="1"/>
  <c r="N20" i="38"/>
  <c r="O20" i="38" s="1"/>
  <c r="M25" i="36"/>
  <c r="J26" i="38"/>
  <c r="I27" i="39"/>
  <c r="N5" i="45"/>
  <c r="O5" i="45" s="1"/>
  <c r="N19" i="37"/>
  <c r="O19" i="37" s="1"/>
  <c r="L26" i="38"/>
  <c r="L25" i="43"/>
  <c r="J26" i="44"/>
  <c r="G26" i="45"/>
  <c r="O29" i="47"/>
  <c r="P29" i="47" s="1"/>
  <c r="K21" i="33"/>
  <c r="E24" i="35"/>
  <c r="G25" i="36"/>
  <c r="N25" i="36" s="1"/>
  <c r="O25" i="36" s="1"/>
  <c r="M26" i="38"/>
  <c r="N11" i="39"/>
  <c r="O11" i="39" s="1"/>
  <c r="M25" i="43"/>
  <c r="K26" i="44"/>
  <c r="N10" i="45"/>
  <c r="O10" i="45" s="1"/>
  <c r="I32" i="47"/>
  <c r="E21" i="37"/>
  <c r="I21" i="37"/>
  <c r="L21" i="37"/>
  <c r="K27" i="39"/>
  <c r="M27" i="39"/>
  <c r="N11" i="40"/>
  <c r="O11" i="40" s="1"/>
  <c r="J28" i="42"/>
  <c r="N18" i="43"/>
  <c r="O18" i="43" s="1"/>
  <c r="L26" i="44"/>
  <c r="N19" i="44"/>
  <c r="O19" i="44" s="1"/>
  <c r="M26" i="45"/>
  <c r="O11" i="47"/>
  <c r="P11" i="47" s="1"/>
  <c r="G21" i="37"/>
  <c r="N15" i="41"/>
  <c r="O15" i="41" s="1"/>
  <c r="J26" i="45"/>
  <c r="D21" i="34"/>
  <c r="N13" i="35"/>
  <c r="O13" i="35" s="1"/>
  <c r="H26" i="45"/>
  <c r="E21" i="34"/>
  <c r="N19" i="41"/>
  <c r="O19" i="41" s="1"/>
  <c r="K25" i="36"/>
  <c r="D26" i="45"/>
  <c r="N9" i="34"/>
  <c r="O9" i="34" s="1"/>
  <c r="N9" i="35"/>
  <c r="O9" i="35" s="1"/>
  <c r="I26" i="45"/>
  <c r="J27" i="39"/>
  <c r="K25" i="43"/>
  <c r="N5" i="40"/>
  <c r="O5" i="40" s="1"/>
  <c r="J21" i="33"/>
  <c r="I21" i="33"/>
  <c r="N24" i="38"/>
  <c r="O24" i="38" s="1"/>
  <c r="D26" i="40"/>
  <c r="N26" i="40" s="1"/>
  <c r="O26" i="40" s="1"/>
  <c r="H21" i="33"/>
  <c r="N13" i="34"/>
  <c r="O13" i="34" s="1"/>
  <c r="G24" i="35"/>
  <c r="N21" i="41"/>
  <c r="O21" i="41" s="1"/>
  <c r="N21" i="42"/>
  <c r="O21" i="42" s="1"/>
  <c r="N23" i="43"/>
  <c r="O23" i="43" s="1"/>
  <c r="N24" i="44"/>
  <c r="O24" i="44" s="1"/>
  <c r="K26" i="45"/>
  <c r="L24" i="35"/>
  <c r="E25" i="43"/>
  <c r="N20" i="43"/>
  <c r="O20" i="43" s="1"/>
  <c r="G26" i="38"/>
  <c r="G25" i="43"/>
  <c r="N25" i="43" s="1"/>
  <c r="O25" i="43" s="1"/>
  <c r="L25" i="36"/>
  <c r="M26" i="40"/>
  <c r="D24" i="35"/>
  <c r="D21" i="37"/>
  <c r="N21" i="37" s="1"/>
  <c r="O21" i="37" s="1"/>
  <c r="N5" i="35"/>
  <c r="O5" i="35" s="1"/>
  <c r="N5" i="36"/>
  <c r="O5" i="36" s="1"/>
  <c r="N15" i="38"/>
  <c r="O15" i="38" s="1"/>
  <c r="G21" i="33"/>
  <c r="N16" i="34"/>
  <c r="O16" i="34" s="1"/>
  <c r="H24" i="35"/>
  <c r="J25" i="36"/>
  <c r="N18" i="36"/>
  <c r="O18" i="36" s="1"/>
  <c r="N5" i="37"/>
  <c r="O5" i="37" s="1"/>
  <c r="F26" i="40"/>
  <c r="D25" i="41"/>
  <c r="L26" i="45"/>
  <c r="L32" i="47"/>
  <c r="J26" i="40"/>
  <c r="G26" i="44"/>
  <c r="D21" i="33"/>
  <c r="G27" i="39"/>
  <c r="N5" i="34"/>
  <c r="O5" i="34" s="1"/>
  <c r="I24" i="35"/>
  <c r="N16" i="35"/>
  <c r="O16" i="35" s="1"/>
  <c r="N21" i="35"/>
  <c r="O21" i="35" s="1"/>
  <c r="G26" i="40"/>
  <c r="E25" i="41"/>
  <c r="N25" i="41" s="1"/>
  <c r="O25" i="41" s="1"/>
  <c r="E28" i="42"/>
  <c r="M32" i="47"/>
  <c r="D26" i="38"/>
  <c r="N26" i="38" s="1"/>
  <c r="O26" i="38" s="1"/>
  <c r="L26" i="40"/>
  <c r="K25" i="41"/>
  <c r="L28" i="42"/>
  <c r="N21" i="44"/>
  <c r="O21" i="44" s="1"/>
  <c r="G21" i="34"/>
  <c r="I25" i="36"/>
  <c r="N5" i="38"/>
  <c r="O5" i="38" s="1"/>
  <c r="M25" i="41"/>
  <c r="N18" i="35"/>
  <c r="O18" i="35" s="1"/>
  <c r="I26" i="44"/>
  <c r="I26" i="38"/>
  <c r="N24" i="45"/>
  <c r="O24" i="45" s="1"/>
  <c r="J21" i="34"/>
  <c r="H26" i="44"/>
  <c r="O23" i="47"/>
  <c r="P23" i="47" s="1"/>
  <c r="F21" i="33"/>
  <c r="E21" i="33"/>
  <c r="N21" i="33" s="1"/>
  <c r="O21" i="33" s="1"/>
  <c r="N13" i="33"/>
  <c r="O13" i="33" s="1"/>
  <c r="J24" i="35"/>
  <c r="J21" i="37"/>
  <c r="N11" i="38"/>
  <c r="O11" i="38" s="1"/>
  <c r="H26" i="40"/>
  <c r="N20" i="40"/>
  <c r="O20" i="40" s="1"/>
  <c r="F28" i="42"/>
  <c r="N25" i="42"/>
  <c r="O25" i="42" s="1"/>
  <c r="O29" i="48"/>
  <c r="P29" i="48" s="1"/>
  <c r="F26" i="45"/>
  <c r="N26" i="45" s="1"/>
  <c r="O26" i="45" s="1"/>
  <c r="D32" i="47"/>
  <c r="O15" i="47"/>
  <c r="P15" i="47" s="1"/>
  <c r="N5" i="44"/>
  <c r="O5" i="44" s="1"/>
  <c r="N14" i="42"/>
  <c r="O14" i="42" s="1"/>
  <c r="N5" i="41"/>
  <c r="O5" i="41" s="1"/>
  <c r="H21" i="37"/>
  <c r="N5" i="33"/>
  <c r="O5" i="33" s="1"/>
  <c r="H32" i="47"/>
  <c r="D26" i="44"/>
  <c r="N23" i="40"/>
  <c r="O23" i="40" s="1"/>
  <c r="M21" i="34"/>
  <c r="N14" i="36"/>
  <c r="O14" i="36" s="1"/>
  <c r="E32" i="47"/>
  <c r="K21" i="34"/>
  <c r="N5" i="43"/>
  <c r="O5" i="43" s="1"/>
  <c r="O5" i="47"/>
  <c r="P5" i="47" s="1"/>
  <c r="F25" i="41"/>
  <c r="H28" i="42"/>
  <c r="N14" i="45"/>
  <c r="O14" i="45" s="1"/>
  <c r="N21" i="34" l="1"/>
  <c r="O21" i="34" s="1"/>
  <c r="N24" i="35"/>
  <c r="O24" i="35" s="1"/>
  <c r="N26" i="44"/>
  <c r="O26" i="44" s="1"/>
  <c r="O32" i="47"/>
  <c r="P32" i="47" s="1"/>
</calcChain>
</file>

<file path=xl/sharedStrings.xml><?xml version="1.0" encoding="utf-8"?>
<sst xmlns="http://schemas.openxmlformats.org/spreadsheetml/2006/main" count="671" uniqueCount="106">
  <si>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</si>
  <si>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</si>
  <si>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</si>
  <si>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</si>
  <si>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</si>
  <si>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</si>
  <si>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</si>
  <si>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</si>
  <si>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</si>
  <si>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</si>
  <si>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</si>
  <si>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</si>
  <si>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</si>
  <si>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</si>
  <si>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</si>
  <si>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</si>
  <si>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State Shared Revenues - General Gov't - Local Gov't Half-Cent Sales Tax</t>
  </si>
  <si>
    <t>Grants from Other Local Units - Transportation</t>
  </si>
  <si>
    <t>Grants from Other Local Units - Other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</si>
  <si>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</si>
  <si>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</si>
  <si>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</si>
  <si>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</si>
  <si>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</si>
  <si>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</si>
  <si>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</si>
  <si>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Other Judgments, Fines, and Forfeits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</si>
  <si>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</si>
  <si>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</si>
  <si>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</si>
  <si>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</si>
  <si>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</si>
  <si>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</si>
  <si>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</si>
  <si>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</si>
  <si>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Jupiter Inlet Colony Revenues Reported by Account Code and Fund Type</t>
  </si>
  <si>
    <t>Local Fiscal Year Ended September 30, 2010</t>
  </si>
  <si>
    <t>Interest and Other Earnings - Gain or Loss on Sale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</si>
  <si>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</si>
  <si>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</si>
  <si>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</si>
  <si>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Sources</t>
  </si>
  <si>
    <t>Non-Operating - Inter-Fund Group Transfers In</t>
  </si>
  <si>
    <t>Proceeds - Debt Proceeds</t>
  </si>
  <si>
    <t>2011 Municipal Population:</t>
  </si>
  <si>
    <t>Local Fiscal Year Ended September 30, 2012</t>
  </si>
  <si>
    <t>First Local Option Fuel Tax (1 to 6 Cents)</t>
  </si>
  <si>
    <t>Second Local Option Fuel Tax (1 to 5 Cents)</t>
  </si>
  <si>
    <t>Federal Grant - Public Safety</t>
  </si>
  <si>
    <t>State Shared Revenues - General Gov't - Revenue Sharing Proceeds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</si>
  <si>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</si>
  <si>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</si>
  <si>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</si>
  <si>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</si>
  <si>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</si>
  <si>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</si>
  <si>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</si>
  <si>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</si>
  <si>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</si>
  <si>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</si>
  <si>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Interest and Other Earnings - Gain (Loss) on Sale of Investments</t>
  </si>
  <si>
    <t>Sales - Sale of Surplus Materials and Scrap</t>
  </si>
  <si>
    <t>2013 Municipal Population:</t>
  </si>
  <si>
    <t>Local Fiscal Year Ended September 30, 2014</t>
  </si>
  <si>
    <t>Shared Revenue from Other Local Units</t>
  </si>
  <si>
    <t>Contributions and Donations from Private Sources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</si>
  <si>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</si>
  <si>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</si>
  <si>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</si>
  <si>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</si>
  <si>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</si>
  <si>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</si>
  <si>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Physical Environment - Sewer / Wastewater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</si>
  <si>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</si>
  <si>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</si>
  <si>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</si>
  <si>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</si>
  <si>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</si>
  <si>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</si>
  <si>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State Shared Revenues - General Government - Alcoholic Beverage License Tax</t>
  </si>
  <si>
    <t>State Shared Revenues - General Government - Other General Government</t>
  </si>
  <si>
    <t>2020 Municipal Population:</t>
  </si>
  <si>
    <t>Local Fiscal Year Ended September 30, 2021</t>
  </si>
  <si>
    <t>Charges for Services</t>
  </si>
  <si>
    <t>Public Safety - Law Enforcement Services</t>
  </si>
  <si>
    <t>Other Miscellaneous Revenues - Other</t>
  </si>
  <si>
    <t>Proceeds of General Capital Asset Dispositions - Sales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</si>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</sst>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7D6E-02B4-46E0-A692-675B191B0BF5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104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28</v>
      </c>
      <c r="B3" s="108"/>
      <c r="C3" s="109"/>
      <c r="D3" s="113" t="s">
        <v>19</v>
      </c>
      <c r="E3" s="114"/>
      <c r="F3" s="114"/>
      <c r="G3" s="114"/>
      <c r="H3" s="115"/>
      <c r="I3" s="113" t="s">
        <v>20</v>
      </c>
      <c r="J3" s="115"/>
      <c r="K3" s="113" t="s">
        <v>22</v>
      </c>
      <c r="L3" s="114"/>
      <c r="M3" s="115"/>
      <c r="N3" s="49"/>
      <c r="O3" s="50"/>
      <c r="P3" s="116" t="s">
        <v>88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29</v>
      </c>
      <c r="F4" s="52" t="s">
        <v>30</v>
      </c>
      <c r="G4" s="52" t="s">
        <v>31</v>
      </c>
      <c r="H4" s="52" t="s">
        <v>5</v>
      </c>
      <c r="I4" s="52" t="s">
        <v>6</v>
      </c>
      <c r="J4" s="53" t="s">
        <v>32</v>
      </c>
      <c r="K4" s="53" t="s">
        <v>7</v>
      </c>
      <c r="L4" s="53" t="s">
        <v>8</v>
      </c>
      <c r="M4" s="53" t="s">
        <v>89</v>
      </c>
      <c r="N4" s="53" t="s">
        <v>9</v>
      </c>
      <c r="O4" s="53" t="s">
        <v>90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91</v>
      </c>
      <c r="B5" s="57"/>
      <c r="C5" s="57"/>
      <c r="D5" s="58">
        <f>SUM(D6:D9)</f>
        <v>2621017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2621017</v>
      </c>
      <c r="P5" s="60">
        <f>(O5/P$32)</f>
        <v>6552.5424999999996</v>
      </c>
      <c r="Q5" s="61"/>
    </row>
    <row r="6" spans="1:134">
      <c r="A6" s="63"/>
      <c r="B6" s="64">
        <v>311</v>
      </c>
      <c r="C6" s="65" t="s">
        <v>2</v>
      </c>
      <c r="D6" s="66">
        <v>2575706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2575706</v>
      </c>
      <c r="P6" s="67">
        <f>(O6/P$32)</f>
        <v>6439.2650000000003</v>
      </c>
      <c r="Q6" s="68"/>
    </row>
    <row r="7" spans="1:134">
      <c r="A7" s="63"/>
      <c r="B7" s="64">
        <v>312.41000000000003</v>
      </c>
      <c r="C7" s="65" t="s">
        <v>92</v>
      </c>
      <c r="D7" s="66">
        <v>14663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14663</v>
      </c>
      <c r="P7" s="67">
        <f>(O7/P$32)</f>
        <v>36.657499999999999</v>
      </c>
      <c r="Q7" s="68"/>
    </row>
    <row r="8" spans="1:134">
      <c r="A8" s="63"/>
      <c r="B8" s="64">
        <v>312.43</v>
      </c>
      <c r="C8" s="65" t="s">
        <v>93</v>
      </c>
      <c r="D8" s="66">
        <v>6670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6670</v>
      </c>
      <c r="P8" s="67">
        <f>(O8/P$32)</f>
        <v>16.675000000000001</v>
      </c>
      <c r="Q8" s="68"/>
    </row>
    <row r="9" spans="1:134">
      <c r="A9" s="63"/>
      <c r="B9" s="64">
        <v>315.10000000000002</v>
      </c>
      <c r="C9" s="65" t="s">
        <v>94</v>
      </c>
      <c r="D9" s="66">
        <v>23978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23978</v>
      </c>
      <c r="P9" s="67">
        <f>(O9/P$32)</f>
        <v>59.945</v>
      </c>
      <c r="Q9" s="68"/>
    </row>
    <row r="10" spans="1:134" ht="15.75">
      <c r="A10" s="69" t="s">
        <v>12</v>
      </c>
      <c r="B10" s="70"/>
      <c r="C10" s="71"/>
      <c r="D10" s="72">
        <f>SUM(D11:D13)</f>
        <v>435843</v>
      </c>
      <c r="E10" s="72">
        <f>SUM(E11:E13)</f>
        <v>557412</v>
      </c>
      <c r="F10" s="72">
        <f>SUM(F11:F13)</f>
        <v>177298</v>
      </c>
      <c r="G10" s="72">
        <f>SUM(G11:G13)</f>
        <v>0</v>
      </c>
      <c r="H10" s="72">
        <f>SUM(H11:H13)</f>
        <v>0</v>
      </c>
      <c r="I10" s="72">
        <f>SUM(I11:I13)</f>
        <v>0</v>
      </c>
      <c r="J10" s="72">
        <f>SUM(J11:J13)</f>
        <v>0</v>
      </c>
      <c r="K10" s="72">
        <f>SUM(K11:K13)</f>
        <v>0</v>
      </c>
      <c r="L10" s="72">
        <f>SUM(L11:L13)</f>
        <v>0</v>
      </c>
      <c r="M10" s="72">
        <f>SUM(M11:M13)</f>
        <v>0</v>
      </c>
      <c r="N10" s="72">
        <f>SUM(N11:N13)</f>
        <v>0</v>
      </c>
      <c r="O10" s="73">
        <f>SUM(D10:N10)</f>
        <v>1170553</v>
      </c>
      <c r="P10" s="74">
        <f>(O10/P$32)</f>
        <v>2926.3825000000002</v>
      </c>
      <c r="Q10" s="75"/>
    </row>
    <row r="11" spans="1:134">
      <c r="A11" s="63"/>
      <c r="B11" s="64">
        <v>322</v>
      </c>
      <c r="C11" s="65" t="s">
        <v>95</v>
      </c>
      <c r="D11" s="66">
        <v>383177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383177</v>
      </c>
      <c r="P11" s="67">
        <f>(O11/P$32)</f>
        <v>957.9425</v>
      </c>
      <c r="Q11" s="68"/>
    </row>
    <row r="12" spans="1:134">
      <c r="A12" s="63"/>
      <c r="B12" s="64">
        <v>323.10000000000002</v>
      </c>
      <c r="C12" s="65" t="s">
        <v>13</v>
      </c>
      <c r="D12" s="66">
        <v>52666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3" si="1">SUM(D12:N12)</f>
        <v>52666</v>
      </c>
      <c r="P12" s="67">
        <f>(O12/P$32)</f>
        <v>131.66499999999999</v>
      </c>
      <c r="Q12" s="68"/>
    </row>
    <row r="13" spans="1:134">
      <c r="A13" s="63"/>
      <c r="B13" s="64">
        <v>329.5</v>
      </c>
      <c r="C13" s="65" t="s">
        <v>96</v>
      </c>
      <c r="D13" s="66">
        <v>0</v>
      </c>
      <c r="E13" s="66">
        <v>557412</v>
      </c>
      <c r="F13" s="66">
        <v>177298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734710</v>
      </c>
      <c r="P13" s="67">
        <f>(O13/P$32)</f>
        <v>1836.7750000000001</v>
      </c>
      <c r="Q13" s="68"/>
    </row>
    <row r="14" spans="1:134" ht="15.75">
      <c r="A14" s="69" t="s">
        <v>97</v>
      </c>
      <c r="B14" s="70"/>
      <c r="C14" s="71"/>
      <c r="D14" s="72">
        <f>SUM(D15:D19)</f>
        <v>287672</v>
      </c>
      <c r="E14" s="72">
        <f>SUM(E15:E19)</f>
        <v>0</v>
      </c>
      <c r="F14" s="72">
        <f>SUM(F15:F19)</f>
        <v>0</v>
      </c>
      <c r="G14" s="72">
        <f>SUM(G15:G19)</f>
        <v>0</v>
      </c>
      <c r="H14" s="72">
        <f>SUM(H15:H19)</f>
        <v>0</v>
      </c>
      <c r="I14" s="72">
        <f>SUM(I15:I19)</f>
        <v>0</v>
      </c>
      <c r="J14" s="72">
        <f>SUM(J15:J19)</f>
        <v>0</v>
      </c>
      <c r="K14" s="72">
        <f>SUM(K15:K19)</f>
        <v>0</v>
      </c>
      <c r="L14" s="72">
        <f>SUM(L15:L19)</f>
        <v>0</v>
      </c>
      <c r="M14" s="72">
        <f>SUM(M15:M19)</f>
        <v>0</v>
      </c>
      <c r="N14" s="72">
        <f>SUM(N15:N19)</f>
        <v>0</v>
      </c>
      <c r="O14" s="73">
        <f>SUM(D14:N14)</f>
        <v>287672</v>
      </c>
      <c r="P14" s="74">
        <f>(O14/P$32)</f>
        <v>719.18</v>
      </c>
      <c r="Q14" s="75"/>
    </row>
    <row r="15" spans="1:134">
      <c r="A15" s="63"/>
      <c r="B15" s="64">
        <v>331.2</v>
      </c>
      <c r="C15" s="65" t="s">
        <v>48</v>
      </c>
      <c r="D15" s="66">
        <v>432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432</v>
      </c>
      <c r="P15" s="67">
        <f>(O15/P$32)</f>
        <v>1.08</v>
      </c>
      <c r="Q15" s="68"/>
    </row>
    <row r="16" spans="1:134">
      <c r="A16" s="63"/>
      <c r="B16" s="64">
        <v>331.51</v>
      </c>
      <c r="C16" s="65" t="s">
        <v>102</v>
      </c>
      <c r="D16" s="66">
        <v>191937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2">SUM(D16:N16)</f>
        <v>191937</v>
      </c>
      <c r="P16" s="67">
        <f>(O16/P$32)</f>
        <v>479.84249999999997</v>
      </c>
      <c r="Q16" s="68"/>
    </row>
    <row r="17" spans="1:120">
      <c r="A17" s="63"/>
      <c r="B17" s="64">
        <v>335.125</v>
      </c>
      <c r="C17" s="65" t="s">
        <v>98</v>
      </c>
      <c r="D17" s="66">
        <v>14239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14239</v>
      </c>
      <c r="P17" s="67">
        <f>(O17/P$32)</f>
        <v>35.597499999999997</v>
      </c>
      <c r="Q17" s="68"/>
    </row>
    <row r="18" spans="1:120">
      <c r="A18" s="63"/>
      <c r="B18" s="64">
        <v>335.18</v>
      </c>
      <c r="C18" s="65" t="s">
        <v>99</v>
      </c>
      <c r="D18" s="66">
        <v>41621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41621</v>
      </c>
      <c r="P18" s="67">
        <f>(O18/P$32)</f>
        <v>104.05249999999999</v>
      </c>
      <c r="Q18" s="68"/>
    </row>
    <row r="19" spans="1:120">
      <c r="A19" s="63"/>
      <c r="B19" s="64">
        <v>335.19</v>
      </c>
      <c r="C19" s="65" t="s">
        <v>80</v>
      </c>
      <c r="D19" s="66">
        <v>39443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39443</v>
      </c>
      <c r="P19" s="67">
        <f>(O19/P$32)</f>
        <v>98.607500000000002</v>
      </c>
      <c r="Q19" s="68"/>
    </row>
    <row r="20" spans="1:120" ht="15.75">
      <c r="A20" s="69" t="s">
        <v>83</v>
      </c>
      <c r="B20" s="70"/>
      <c r="C20" s="71"/>
      <c r="D20" s="72">
        <f>SUM(D21:D21)</f>
        <v>4121</v>
      </c>
      <c r="E20" s="72">
        <f>SUM(E21:E21)</f>
        <v>0</v>
      </c>
      <c r="F20" s="72">
        <f>SUM(F21:F21)</f>
        <v>0</v>
      </c>
      <c r="G20" s="72">
        <f>SUM(G21:G21)</f>
        <v>0</v>
      </c>
      <c r="H20" s="72">
        <f>SUM(H21:H21)</f>
        <v>0</v>
      </c>
      <c r="I20" s="72">
        <f>SUM(I21:I21)</f>
        <v>0</v>
      </c>
      <c r="J20" s="72">
        <f>SUM(J21:J21)</f>
        <v>0</v>
      </c>
      <c r="K20" s="72">
        <f>SUM(K21:K21)</f>
        <v>0</v>
      </c>
      <c r="L20" s="72">
        <f>SUM(L21:L21)</f>
        <v>0</v>
      </c>
      <c r="M20" s="72">
        <f>SUM(M21:M21)</f>
        <v>0</v>
      </c>
      <c r="N20" s="72">
        <f>SUM(N21:N21)</f>
        <v>0</v>
      </c>
      <c r="O20" s="72">
        <f>SUM(D20:N20)</f>
        <v>4121</v>
      </c>
      <c r="P20" s="74">
        <f>(O20/P$32)</f>
        <v>10.3025</v>
      </c>
      <c r="Q20" s="75"/>
    </row>
    <row r="21" spans="1:120">
      <c r="A21" s="63"/>
      <c r="B21" s="64">
        <v>342.1</v>
      </c>
      <c r="C21" s="65" t="s">
        <v>84</v>
      </c>
      <c r="D21" s="66">
        <v>4121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" si="3">SUM(D21:N21)</f>
        <v>4121</v>
      </c>
      <c r="P21" s="67">
        <f>(O21/P$32)</f>
        <v>10.3025</v>
      </c>
      <c r="Q21" s="68"/>
    </row>
    <row r="22" spans="1:120" ht="15.75">
      <c r="A22" s="69" t="s">
        <v>23</v>
      </c>
      <c r="B22" s="70"/>
      <c r="C22" s="71"/>
      <c r="D22" s="72">
        <f>SUM(D23:D23)</f>
        <v>434</v>
      </c>
      <c r="E22" s="72">
        <f>SUM(E23:E23)</f>
        <v>0</v>
      </c>
      <c r="F22" s="72">
        <f>SUM(F23:F23)</f>
        <v>0</v>
      </c>
      <c r="G22" s="72">
        <f>SUM(G23:G23)</f>
        <v>0</v>
      </c>
      <c r="H22" s="72">
        <f>SUM(H23:H23)</f>
        <v>0</v>
      </c>
      <c r="I22" s="72">
        <f>SUM(I23:I23)</f>
        <v>0</v>
      </c>
      <c r="J22" s="72">
        <f>SUM(J23:J23)</f>
        <v>0</v>
      </c>
      <c r="K22" s="72">
        <f>SUM(K23:K23)</f>
        <v>0</v>
      </c>
      <c r="L22" s="72">
        <f>SUM(L23:L23)</f>
        <v>0</v>
      </c>
      <c r="M22" s="72">
        <f>SUM(M23:M23)</f>
        <v>0</v>
      </c>
      <c r="N22" s="72">
        <f>SUM(N23:N23)</f>
        <v>0</v>
      </c>
      <c r="O22" s="72">
        <f>SUM(D22:N22)</f>
        <v>434</v>
      </c>
      <c r="P22" s="74">
        <f>(O22/P$32)</f>
        <v>1.085</v>
      </c>
      <c r="Q22" s="75"/>
    </row>
    <row r="23" spans="1:120">
      <c r="A23" s="76"/>
      <c r="B23" s="77">
        <v>351.9</v>
      </c>
      <c r="C23" s="78" t="s">
        <v>100</v>
      </c>
      <c r="D23" s="66">
        <v>434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4">SUM(D23:N23)</f>
        <v>434</v>
      </c>
      <c r="P23" s="67">
        <f>(O23/P$32)</f>
        <v>1.085</v>
      </c>
      <c r="Q23" s="68"/>
    </row>
    <row r="24" spans="1:120" ht="15.75">
      <c r="A24" s="69" t="s">
        <v>3</v>
      </c>
      <c r="B24" s="70"/>
      <c r="C24" s="71"/>
      <c r="D24" s="72">
        <f>SUM(D25:D27)</f>
        <v>58738</v>
      </c>
      <c r="E24" s="72">
        <f>SUM(E25:E27)</f>
        <v>170486</v>
      </c>
      <c r="F24" s="72">
        <f>SUM(F25:F27)</f>
        <v>44171</v>
      </c>
      <c r="G24" s="72">
        <f>SUM(G25:G27)</f>
        <v>0</v>
      </c>
      <c r="H24" s="72">
        <f>SUM(H25:H27)</f>
        <v>0</v>
      </c>
      <c r="I24" s="72">
        <f>SUM(I25:I27)</f>
        <v>0</v>
      </c>
      <c r="J24" s="72">
        <f>SUM(J25:J27)</f>
        <v>0</v>
      </c>
      <c r="K24" s="72">
        <f>SUM(K25:K27)</f>
        <v>0</v>
      </c>
      <c r="L24" s="72">
        <f>SUM(L25:L27)</f>
        <v>0</v>
      </c>
      <c r="M24" s="72">
        <f>SUM(M25:M27)</f>
        <v>0</v>
      </c>
      <c r="N24" s="72">
        <f>SUM(N25:N27)</f>
        <v>0</v>
      </c>
      <c r="O24" s="72">
        <f>SUM(D24:N24)</f>
        <v>273395</v>
      </c>
      <c r="P24" s="74">
        <f>(O24/P$32)</f>
        <v>683.48749999999995</v>
      </c>
      <c r="Q24" s="75"/>
    </row>
    <row r="25" spans="1:120">
      <c r="A25" s="63"/>
      <c r="B25" s="64">
        <v>361.1</v>
      </c>
      <c r="C25" s="65" t="s">
        <v>27</v>
      </c>
      <c r="D25" s="66">
        <v>47050</v>
      </c>
      <c r="E25" s="66">
        <v>170486</v>
      </c>
      <c r="F25" s="66">
        <v>44171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261707</v>
      </c>
      <c r="P25" s="67">
        <f>(O25/P$32)</f>
        <v>654.26750000000004</v>
      </c>
      <c r="Q25" s="68"/>
    </row>
    <row r="26" spans="1:120">
      <c r="A26" s="63"/>
      <c r="B26" s="64">
        <v>366</v>
      </c>
      <c r="C26" s="65" t="s">
        <v>65</v>
      </c>
      <c r="D26" s="66">
        <v>8900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9" si="5">SUM(D26:N26)</f>
        <v>8900</v>
      </c>
      <c r="P26" s="67">
        <f>(O26/P$32)</f>
        <v>22.25</v>
      </c>
      <c r="Q26" s="68"/>
    </row>
    <row r="27" spans="1:120">
      <c r="A27" s="63"/>
      <c r="B27" s="64">
        <v>369.9</v>
      </c>
      <c r="C27" s="65" t="s">
        <v>85</v>
      </c>
      <c r="D27" s="66">
        <v>2788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5"/>
        <v>2788</v>
      </c>
      <c r="P27" s="67">
        <f>(O27/P$32)</f>
        <v>6.97</v>
      </c>
      <c r="Q27" s="68"/>
    </row>
    <row r="28" spans="1:120" ht="15.75">
      <c r="A28" s="69" t="s">
        <v>41</v>
      </c>
      <c r="B28" s="70"/>
      <c r="C28" s="71"/>
      <c r="D28" s="72">
        <f>SUM(D29:D29)</f>
        <v>0</v>
      </c>
      <c r="E28" s="72">
        <f>SUM(E29:E29)</f>
        <v>1120</v>
      </c>
      <c r="F28" s="72">
        <f>SUM(F29:F29)</f>
        <v>420</v>
      </c>
      <c r="G28" s="72">
        <f>SUM(G29:G29)</f>
        <v>0</v>
      </c>
      <c r="H28" s="72">
        <f>SUM(H29:H29)</f>
        <v>0</v>
      </c>
      <c r="I28" s="72">
        <f>SUM(I29:I29)</f>
        <v>0</v>
      </c>
      <c r="J28" s="72">
        <f>SUM(J29:J29)</f>
        <v>0</v>
      </c>
      <c r="K28" s="72">
        <f>SUM(K29:K29)</f>
        <v>0</v>
      </c>
      <c r="L28" s="72">
        <f>SUM(L29:L29)</f>
        <v>0</v>
      </c>
      <c r="M28" s="72">
        <f>SUM(M29:M29)</f>
        <v>0</v>
      </c>
      <c r="N28" s="72">
        <f>SUM(N29:N29)</f>
        <v>0</v>
      </c>
      <c r="O28" s="72">
        <f t="shared" si="5"/>
        <v>1540</v>
      </c>
      <c r="P28" s="74">
        <f>(O28/P$32)</f>
        <v>3.85</v>
      </c>
      <c r="Q28" s="68"/>
    </row>
    <row r="29" spans="1:120" ht="15.75" thickBot="1">
      <c r="A29" s="63"/>
      <c r="B29" s="64">
        <v>381</v>
      </c>
      <c r="C29" s="65" t="s">
        <v>42</v>
      </c>
      <c r="D29" s="66">
        <v>0</v>
      </c>
      <c r="E29" s="66">
        <v>1120</v>
      </c>
      <c r="F29" s="66">
        <v>420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5"/>
        <v>1540</v>
      </c>
      <c r="P29" s="67">
        <f>(O29/P$32)</f>
        <v>3.85</v>
      </c>
      <c r="Q29" s="68"/>
    </row>
    <row r="30" spans="1:120" ht="16.5" thickBot="1">
      <c r="A30" s="79" t="s">
        <v>24</v>
      </c>
      <c r="B30" s="80"/>
      <c r="C30" s="81"/>
      <c r="D30" s="82">
        <f>SUM(D5,D10,D14,D20,D22,D24,D28)</f>
        <v>3407825</v>
      </c>
      <c r="E30" s="82">
        <f>SUM(E5,E10,E14,E20,E22,E24,E28)</f>
        <v>729018</v>
      </c>
      <c r="F30" s="82">
        <f>SUM(F5,F10,F14,F20,F22,F24,F28)</f>
        <v>221889</v>
      </c>
      <c r="G30" s="82">
        <f>SUM(G5,G10,G14,G20,G22,G24,G28)</f>
        <v>0</v>
      </c>
      <c r="H30" s="82">
        <f>SUM(H5,H10,H14,H20,H22,H24,H28)</f>
        <v>0</v>
      </c>
      <c r="I30" s="82">
        <f>SUM(I5,I10,I14,I20,I22,I24,I28)</f>
        <v>0</v>
      </c>
      <c r="J30" s="82">
        <f>SUM(J5,J10,J14,J20,J22,J24,J28)</f>
        <v>0</v>
      </c>
      <c r="K30" s="82">
        <f>SUM(K5,K10,K14,K20,K22,K24,K28)</f>
        <v>0</v>
      </c>
      <c r="L30" s="82">
        <f>SUM(L5,L10,L14,L20,L22,L24,L28)</f>
        <v>0</v>
      </c>
      <c r="M30" s="82">
        <f>SUM(M5,M10,M14,M20,M22,M24,M28)</f>
        <v>0</v>
      </c>
      <c r="N30" s="82">
        <f>SUM(N5,N10,N14,N20,N22,N24,N28)</f>
        <v>0</v>
      </c>
      <c r="O30" s="82">
        <f>SUM(D30:N30)</f>
        <v>4358732</v>
      </c>
      <c r="P30" s="83">
        <f>(O30/P$32)</f>
        <v>10896.83</v>
      </c>
      <c r="Q30" s="61"/>
      <c r="R30" s="84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</row>
    <row r="31" spans="1:120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8"/>
    </row>
    <row r="32" spans="1:120">
      <c r="A32" s="89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4" t="s">
        <v>105</v>
      </c>
      <c r="N32" s="94"/>
      <c r="O32" s="94"/>
      <c r="P32" s="92">
        <v>400</v>
      </c>
    </row>
    <row r="33" spans="1:16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98" t="s">
        <v>39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1373746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1373746</v>
      </c>
      <c r="O5" s="33">
        <f t="shared" ref="O5:O27" si="2">(N5/O$29)</f>
        <v>3469.0555555555557</v>
      </c>
      <c r="P5" s="6"/>
    </row>
    <row r="6" spans="1:133">
      <c r="A6" s="12"/>
      <c r="B6" s="25">
        <v>311</v>
      </c>
      <c r="C6" s="20" t="s">
        <v>2</v>
      </c>
      <c r="D6" s="46">
        <v>1325070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1325070</v>
      </c>
      <c r="O6" s="47">
        <f t="shared" si="2"/>
        <v>3346.1363636363635</v>
      </c>
      <c r="P6" s="9"/>
    </row>
    <row r="7" spans="1:133">
      <c r="A7" s="12"/>
      <c r="B7" s="25">
        <v>312.41000000000003</v>
      </c>
      <c r="C7" s="20" t="s">
        <v>46</v>
      </c>
      <c r="D7" s="46">
        <v>12687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12687</v>
      </c>
      <c r="O7" s="47">
        <f t="shared" si="2"/>
        <v>32.037878787878789</v>
      </c>
      <c r="P7" s="9"/>
    </row>
    <row r="8" spans="1:133">
      <c r="A8" s="12"/>
      <c r="B8" s="25">
        <v>312.42</v>
      </c>
      <c r="C8" s="20" t="s">
        <v>47</v>
      </c>
      <c r="D8" s="46">
        <v>6154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6154</v>
      </c>
      <c r="O8" s="47">
        <f t="shared" si="2"/>
        <v>15.54040404040404</v>
      </c>
      <c r="P8" s="9"/>
    </row>
    <row r="9" spans="1:133">
      <c r="A9" s="12"/>
      <c r="B9" s="25">
        <v>315</v>
      </c>
      <c r="C9" s="20" t="s">
        <v>56</v>
      </c>
      <c r="D9" s="46">
        <v>23199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23199</v>
      </c>
      <c r="O9" s="47">
        <f t="shared" si="2"/>
        <v>58.583333333333336</v>
      </c>
      <c r="P9" s="9"/>
    </row>
    <row r="10" spans="1:133">
      <c r="A10" s="12"/>
      <c r="B10" s="25">
        <v>316</v>
      </c>
      <c r="C10" s="20" t="s">
        <v>57</v>
      </c>
      <c r="D10" s="46">
        <v>6636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6636</v>
      </c>
      <c r="O10" s="47">
        <f t="shared" si="2"/>
        <v>16.757575757575758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SUM(D12:D14)</f>
        <v>332969</v>
      </c>
      <c r="E11" s="32">
        <f t="shared" si="3"/>
        <v>0</v>
      </c>
      <c r="F11" s="32">
        <f t="shared" si="3"/>
        <v>130390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463359</v>
      </c>
      <c r="O11" s="45">
        <f t="shared" si="2"/>
        <v>1170.0984848484848</v>
      </c>
      <c r="P11" s="10"/>
    </row>
    <row r="12" spans="1:133">
      <c r="A12" s="12"/>
      <c r="B12" s="25">
        <v>322</v>
      </c>
      <c r="C12" s="20" t="s">
        <v>0</v>
      </c>
      <c r="D12" s="46">
        <v>296297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296297</v>
      </c>
      <c r="O12" s="47">
        <f t="shared" si="2"/>
        <v>748.22474747474746</v>
      </c>
      <c r="P12" s="9"/>
    </row>
    <row r="13" spans="1:133">
      <c r="A13" s="12"/>
      <c r="B13" s="25">
        <v>323.10000000000002</v>
      </c>
      <c r="C13" s="20" t="s">
        <v>13</v>
      </c>
      <c r="D13" s="46">
        <v>36672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36672</v>
      </c>
      <c r="O13" s="47">
        <f t="shared" si="2"/>
        <v>92.606060606060609</v>
      </c>
      <c r="P13" s="9"/>
    </row>
    <row r="14" spans="1:133">
      <c r="A14" s="12"/>
      <c r="B14" s="25">
        <v>329</v>
      </c>
      <c r="C14" s="20" t="s">
        <v>14</v>
      </c>
      <c r="D14" s="46">
        <v>0</v>
      </c>
      <c r="E14" s="46">
        <v>0</v>
      </c>
      <c r="F14" s="46">
        <v>130390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130390</v>
      </c>
      <c r="O14" s="47">
        <f t="shared" si="2"/>
        <v>329.26767676767679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SUM(D16:D18)</f>
        <v>45659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45659</v>
      </c>
      <c r="O15" s="45">
        <f t="shared" si="2"/>
        <v>115.30050505050505</v>
      </c>
      <c r="P15" s="10"/>
    </row>
    <row r="16" spans="1:133">
      <c r="A16" s="12"/>
      <c r="B16" s="25">
        <v>335.12</v>
      </c>
      <c r="C16" s="20" t="s">
        <v>58</v>
      </c>
      <c r="D16" s="46">
        <v>9978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9978</v>
      </c>
      <c r="O16" s="47">
        <f t="shared" si="2"/>
        <v>25.196969696969695</v>
      </c>
      <c r="P16" s="9"/>
    </row>
    <row r="17" spans="1:119">
      <c r="A17" s="12"/>
      <c r="B17" s="25">
        <v>335.18</v>
      </c>
      <c r="C17" s="20" t="s">
        <v>59</v>
      </c>
      <c r="D17" s="46">
        <v>29366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29366</v>
      </c>
      <c r="O17" s="47">
        <f t="shared" si="2"/>
        <v>74.156565656565661</v>
      </c>
      <c r="P17" s="9"/>
    </row>
    <row r="18" spans="1:119">
      <c r="A18" s="12"/>
      <c r="B18" s="25">
        <v>338</v>
      </c>
      <c r="C18" s="20" t="s">
        <v>64</v>
      </c>
      <c r="D18" s="46">
        <v>6315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6315</v>
      </c>
      <c r="O18" s="47">
        <f t="shared" si="2"/>
        <v>15.946969696969697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SUM(D20:D20)</f>
        <v>4435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4435</v>
      </c>
      <c r="O19" s="45">
        <f t="shared" si="2"/>
        <v>11.19949494949495</v>
      </c>
      <c r="P19" s="10"/>
    </row>
    <row r="20" spans="1:119">
      <c r="A20" s="13"/>
      <c r="B20" s="39">
        <v>359</v>
      </c>
      <c r="C20" s="21" t="s">
        <v>26</v>
      </c>
      <c r="D20" s="46">
        <v>4435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4435</v>
      </c>
      <c r="O20" s="47">
        <f t="shared" si="2"/>
        <v>11.19949494949495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SUM(D22:D24)</f>
        <v>11753</v>
      </c>
      <c r="E21" s="32">
        <f t="shared" si="6"/>
        <v>238</v>
      </c>
      <c r="F21" s="32">
        <f t="shared" si="6"/>
        <v>88757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100748</v>
      </c>
      <c r="O21" s="45">
        <f t="shared" si="2"/>
        <v>254.41414141414143</v>
      </c>
      <c r="P21" s="10"/>
    </row>
    <row r="22" spans="1:119">
      <c r="A22" s="12"/>
      <c r="B22" s="25">
        <v>361.1</v>
      </c>
      <c r="C22" s="20" t="s">
        <v>27</v>
      </c>
      <c r="D22" s="46">
        <v>602</v>
      </c>
      <c r="E22" s="46">
        <v>238</v>
      </c>
      <c r="F22" s="46">
        <v>88757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89597</v>
      </c>
      <c r="O22" s="47">
        <f t="shared" si="2"/>
        <v>226.25505050505049</v>
      </c>
      <c r="P22" s="9"/>
    </row>
    <row r="23" spans="1:119">
      <c r="A23" s="12"/>
      <c r="B23" s="25">
        <v>365</v>
      </c>
      <c r="C23" s="20" t="s">
        <v>61</v>
      </c>
      <c r="D23" s="46">
        <v>176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176</v>
      </c>
      <c r="O23" s="47">
        <f t="shared" si="2"/>
        <v>0.44444444444444442</v>
      </c>
      <c r="P23" s="9"/>
    </row>
    <row r="24" spans="1:119">
      <c r="A24" s="12"/>
      <c r="B24" s="25">
        <v>366</v>
      </c>
      <c r="C24" s="20" t="s">
        <v>65</v>
      </c>
      <c r="D24" s="46">
        <v>10975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10975</v>
      </c>
      <c r="O24" s="47">
        <f t="shared" si="2"/>
        <v>27.714646464646464</v>
      </c>
      <c r="P24" s="9"/>
    </row>
    <row r="25" spans="1:119" ht="15.75">
      <c r="A25" s="29" t="s">
        <v>41</v>
      </c>
      <c r="B25" s="30"/>
      <c r="C25" s="31"/>
      <c r="D25" s="32">
        <f t="shared" ref="D25:M25" si="7">SUM(D26:D26)</f>
        <v>0</v>
      </c>
      <c r="E25" s="32">
        <f t="shared" si="7"/>
        <v>0</v>
      </c>
      <c r="F25" s="32">
        <f t="shared" si="7"/>
        <v>72895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72895</v>
      </c>
      <c r="O25" s="45">
        <f t="shared" si="2"/>
        <v>184.07828282828282</v>
      </c>
      <c r="P25" s="9"/>
    </row>
    <row r="26" spans="1:119" ht="15.75" thickBot="1">
      <c r="A26" s="12"/>
      <c r="B26" s="25">
        <v>381</v>
      </c>
      <c r="C26" s="20" t="s">
        <v>42</v>
      </c>
      <c r="D26" s="46">
        <v>0</v>
      </c>
      <c r="E26" s="46">
        <v>0</v>
      </c>
      <c r="F26" s="46">
        <v>72895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72895</v>
      </c>
      <c r="O26" s="47">
        <f t="shared" si="2"/>
        <v>184.07828282828282</v>
      </c>
      <c r="P26" s="9"/>
    </row>
    <row r="27" spans="1:119" ht="16.5" thickBot="1">
      <c r="A27" s="14" t="s">
        <v>24</v>
      </c>
      <c r="B27" s="23"/>
      <c r="C27" s="22"/>
      <c r="D27" s="15">
        <f>SUM(D5,D11,D15,D19,D21,D25)</f>
        <v>1768562</v>
      </c>
      <c r="E27" s="15">
        <f t="shared" ref="E27:M27" si="8">SUM(E5,E11,E15,E19,E21,E25)</f>
        <v>238</v>
      </c>
      <c r="F27" s="15">
        <f t="shared" si="8"/>
        <v>292042</v>
      </c>
      <c r="G27" s="15">
        <f t="shared" si="8"/>
        <v>0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2060842</v>
      </c>
      <c r="O27" s="38">
        <f t="shared" si="2"/>
        <v>5204.1464646464647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66</v>
      </c>
      <c r="M29" s="118"/>
      <c r="N29" s="118"/>
      <c r="O29" s="43">
        <v>396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39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1077150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1077150</v>
      </c>
      <c r="O5" s="33">
        <f t="shared" ref="O5:O26" si="2">(N5/O$28)</f>
        <v>2686.1596009975065</v>
      </c>
      <c r="P5" s="6"/>
    </row>
    <row r="6" spans="1:133">
      <c r="A6" s="12"/>
      <c r="B6" s="25">
        <v>311</v>
      </c>
      <c r="C6" s="20" t="s">
        <v>2</v>
      </c>
      <c r="D6" s="46">
        <v>1037764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1037764</v>
      </c>
      <c r="O6" s="47">
        <f t="shared" si="2"/>
        <v>2587.9401496259352</v>
      </c>
      <c r="P6" s="9"/>
    </row>
    <row r="7" spans="1:133">
      <c r="A7" s="12"/>
      <c r="B7" s="25">
        <v>312.41000000000003</v>
      </c>
      <c r="C7" s="20" t="s">
        <v>46</v>
      </c>
      <c r="D7" s="46">
        <v>12728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12728</v>
      </c>
      <c r="O7" s="47">
        <f t="shared" si="2"/>
        <v>31.74064837905237</v>
      </c>
      <c r="P7" s="9"/>
    </row>
    <row r="8" spans="1:133">
      <c r="A8" s="12"/>
      <c r="B8" s="25">
        <v>312.42</v>
      </c>
      <c r="C8" s="20" t="s">
        <v>47</v>
      </c>
      <c r="D8" s="46">
        <v>5886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5886</v>
      </c>
      <c r="O8" s="47">
        <f t="shared" si="2"/>
        <v>14.678304239401497</v>
      </c>
      <c r="P8" s="9"/>
    </row>
    <row r="9" spans="1:133">
      <c r="A9" s="12"/>
      <c r="B9" s="25">
        <v>315</v>
      </c>
      <c r="C9" s="20" t="s">
        <v>56</v>
      </c>
      <c r="D9" s="46">
        <v>14206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14206</v>
      </c>
      <c r="O9" s="47">
        <f t="shared" si="2"/>
        <v>35.426433915211973</v>
      </c>
      <c r="P9" s="9"/>
    </row>
    <row r="10" spans="1:133">
      <c r="A10" s="12"/>
      <c r="B10" s="25">
        <v>316</v>
      </c>
      <c r="C10" s="20" t="s">
        <v>57</v>
      </c>
      <c r="D10" s="46">
        <v>6566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6566</v>
      </c>
      <c r="O10" s="47">
        <f t="shared" si="2"/>
        <v>16.374064837905237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SUM(D12:D14)</f>
        <v>158229</v>
      </c>
      <c r="E11" s="32">
        <f t="shared" si="3"/>
        <v>0</v>
      </c>
      <c r="F11" s="32">
        <f t="shared" si="3"/>
        <v>125476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283705</v>
      </c>
      <c r="O11" s="45">
        <f t="shared" si="2"/>
        <v>707.4937655860349</v>
      </c>
      <c r="P11" s="10"/>
    </row>
    <row r="12" spans="1:133">
      <c r="A12" s="12"/>
      <c r="B12" s="25">
        <v>322</v>
      </c>
      <c r="C12" s="20" t="s">
        <v>0</v>
      </c>
      <c r="D12" s="46">
        <v>118193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118193</v>
      </c>
      <c r="O12" s="47">
        <f t="shared" si="2"/>
        <v>294.74563591022445</v>
      </c>
      <c r="P12" s="9"/>
    </row>
    <row r="13" spans="1:133">
      <c r="A13" s="12"/>
      <c r="B13" s="25">
        <v>323.10000000000002</v>
      </c>
      <c r="C13" s="20" t="s">
        <v>13</v>
      </c>
      <c r="D13" s="46">
        <v>36177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36177</v>
      </c>
      <c r="O13" s="47">
        <f t="shared" si="2"/>
        <v>90.216957605985044</v>
      </c>
      <c r="P13" s="9"/>
    </row>
    <row r="14" spans="1:133">
      <c r="A14" s="12"/>
      <c r="B14" s="25">
        <v>329</v>
      </c>
      <c r="C14" s="20" t="s">
        <v>14</v>
      </c>
      <c r="D14" s="46">
        <v>3859</v>
      </c>
      <c r="E14" s="46">
        <v>0</v>
      </c>
      <c r="F14" s="46">
        <v>125476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129335</v>
      </c>
      <c r="O14" s="47">
        <f t="shared" si="2"/>
        <v>322.53117206982546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SUM(D16:D17)</f>
        <v>36545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36545</v>
      </c>
      <c r="O15" s="45">
        <f t="shared" si="2"/>
        <v>91.13466334164589</v>
      </c>
      <c r="P15" s="10"/>
    </row>
    <row r="16" spans="1:133">
      <c r="A16" s="12"/>
      <c r="B16" s="25">
        <v>335.12</v>
      </c>
      <c r="C16" s="20" t="s">
        <v>58</v>
      </c>
      <c r="D16" s="46">
        <v>8749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8749</v>
      </c>
      <c r="O16" s="47">
        <f t="shared" si="2"/>
        <v>21.817955112219451</v>
      </c>
      <c r="P16" s="9"/>
    </row>
    <row r="17" spans="1:119">
      <c r="A17" s="12"/>
      <c r="B17" s="25">
        <v>335.18</v>
      </c>
      <c r="C17" s="20" t="s">
        <v>59</v>
      </c>
      <c r="D17" s="46">
        <v>27796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27796</v>
      </c>
      <c r="O17" s="47">
        <f t="shared" si="2"/>
        <v>69.316708229426439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SUM(D19:D19)</f>
        <v>4723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4723</v>
      </c>
      <c r="O18" s="45">
        <f t="shared" si="2"/>
        <v>11.778054862842893</v>
      </c>
      <c r="P18" s="10"/>
    </row>
    <row r="19" spans="1:119">
      <c r="A19" s="13"/>
      <c r="B19" s="39">
        <v>359</v>
      </c>
      <c r="C19" s="21" t="s">
        <v>26</v>
      </c>
      <c r="D19" s="46">
        <v>4723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4723</v>
      </c>
      <c r="O19" s="47">
        <f t="shared" si="2"/>
        <v>11.778054862842893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SUM(D21:D23)</f>
        <v>22051</v>
      </c>
      <c r="E20" s="32">
        <f t="shared" si="6"/>
        <v>335</v>
      </c>
      <c r="F20" s="32">
        <f t="shared" si="6"/>
        <v>92595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114981</v>
      </c>
      <c r="O20" s="45">
        <f t="shared" si="2"/>
        <v>286.7356608478803</v>
      </c>
      <c r="P20" s="10"/>
    </row>
    <row r="21" spans="1:119">
      <c r="A21" s="12"/>
      <c r="B21" s="25">
        <v>361.1</v>
      </c>
      <c r="C21" s="20" t="s">
        <v>27</v>
      </c>
      <c r="D21" s="46">
        <v>1297</v>
      </c>
      <c r="E21" s="46">
        <v>335</v>
      </c>
      <c r="F21" s="46">
        <v>92595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94227</v>
      </c>
      <c r="O21" s="47">
        <f t="shared" si="2"/>
        <v>234.98004987531172</v>
      </c>
      <c r="P21" s="9"/>
    </row>
    <row r="22" spans="1:119">
      <c r="A22" s="12"/>
      <c r="B22" s="25">
        <v>361.4</v>
      </c>
      <c r="C22" s="20" t="s">
        <v>60</v>
      </c>
      <c r="D22" s="46">
        <v>1520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1520</v>
      </c>
      <c r="O22" s="47">
        <f t="shared" si="2"/>
        <v>3.7905236907730675</v>
      </c>
      <c r="P22" s="9"/>
    </row>
    <row r="23" spans="1:119">
      <c r="A23" s="12"/>
      <c r="B23" s="25">
        <v>365</v>
      </c>
      <c r="C23" s="20" t="s">
        <v>61</v>
      </c>
      <c r="D23" s="46">
        <v>19234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19234</v>
      </c>
      <c r="O23" s="47">
        <f t="shared" si="2"/>
        <v>47.965087281795512</v>
      </c>
      <c r="P23" s="9"/>
    </row>
    <row r="24" spans="1:119" ht="15.75">
      <c r="A24" s="29" t="s">
        <v>41</v>
      </c>
      <c r="B24" s="30"/>
      <c r="C24" s="31"/>
      <c r="D24" s="32">
        <f t="shared" ref="D24:M24" si="7">SUM(D25:D25)</f>
        <v>0</v>
      </c>
      <c r="E24" s="32">
        <f t="shared" si="7"/>
        <v>0</v>
      </c>
      <c r="F24" s="32">
        <f t="shared" si="7"/>
        <v>273532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273532</v>
      </c>
      <c r="O24" s="45">
        <f t="shared" si="2"/>
        <v>682.12468827930172</v>
      </c>
      <c r="P24" s="9"/>
    </row>
    <row r="25" spans="1:119" ht="15.75" thickBot="1">
      <c r="A25" s="12"/>
      <c r="B25" s="25">
        <v>381</v>
      </c>
      <c r="C25" s="20" t="s">
        <v>42</v>
      </c>
      <c r="D25" s="46">
        <v>0</v>
      </c>
      <c r="E25" s="46">
        <v>0</v>
      </c>
      <c r="F25" s="46">
        <v>273532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273532</v>
      </c>
      <c r="O25" s="47">
        <f t="shared" si="2"/>
        <v>682.12468827930172</v>
      </c>
      <c r="P25" s="9"/>
    </row>
    <row r="26" spans="1:119" ht="16.5" thickBot="1">
      <c r="A26" s="14" t="s">
        <v>24</v>
      </c>
      <c r="B26" s="23"/>
      <c r="C26" s="22"/>
      <c r="D26" s="15">
        <f>SUM(D5,D11,D15,D18,D20,D24)</f>
        <v>1298698</v>
      </c>
      <c r="E26" s="15">
        <f t="shared" ref="E26:M26" si="8">SUM(E5,E11,E15,E18,E20,E24)</f>
        <v>335</v>
      </c>
      <c r="F26" s="15">
        <f t="shared" si="8"/>
        <v>491603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1790636</v>
      </c>
      <c r="O26" s="38">
        <f t="shared" si="2"/>
        <v>4465.4264339152123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62</v>
      </c>
      <c r="M28" s="118"/>
      <c r="N28" s="118"/>
      <c r="O28" s="43">
        <v>401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39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983808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983808</v>
      </c>
      <c r="O5" s="33">
        <f t="shared" ref="O5:O25" si="2">(N5/O$27)</f>
        <v>2471.8793969849248</v>
      </c>
      <c r="P5" s="6"/>
    </row>
    <row r="6" spans="1:133">
      <c r="A6" s="12"/>
      <c r="B6" s="25">
        <v>311</v>
      </c>
      <c r="C6" s="20" t="s">
        <v>2</v>
      </c>
      <c r="D6" s="46">
        <v>962666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962666</v>
      </c>
      <c r="O6" s="47">
        <f t="shared" si="2"/>
        <v>2418.7587939698492</v>
      </c>
      <c r="P6" s="9"/>
    </row>
    <row r="7" spans="1:133">
      <c r="A7" s="12"/>
      <c r="B7" s="25">
        <v>312.41000000000003</v>
      </c>
      <c r="C7" s="20" t="s">
        <v>46</v>
      </c>
      <c r="D7" s="46">
        <v>12727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12727</v>
      </c>
      <c r="O7" s="47">
        <f t="shared" si="2"/>
        <v>31.977386934673365</v>
      </c>
      <c r="P7" s="9"/>
    </row>
    <row r="8" spans="1:133">
      <c r="A8" s="12"/>
      <c r="B8" s="25">
        <v>312.42</v>
      </c>
      <c r="C8" s="20" t="s">
        <v>47</v>
      </c>
      <c r="D8" s="46">
        <v>5932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5932</v>
      </c>
      <c r="O8" s="47">
        <f t="shared" si="2"/>
        <v>14.904522613065327</v>
      </c>
      <c r="P8" s="9"/>
    </row>
    <row r="9" spans="1:133">
      <c r="A9" s="12"/>
      <c r="B9" s="25">
        <v>316</v>
      </c>
      <c r="C9" s="20" t="s">
        <v>11</v>
      </c>
      <c r="D9" s="46">
        <v>2483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2483</v>
      </c>
      <c r="O9" s="47">
        <f t="shared" si="2"/>
        <v>6.2386934673366836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261628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261628</v>
      </c>
      <c r="O10" s="45">
        <f t="shared" si="2"/>
        <v>657.356783919598</v>
      </c>
      <c r="P10" s="10"/>
    </row>
    <row r="11" spans="1:133">
      <c r="A11" s="12"/>
      <c r="B11" s="25">
        <v>322</v>
      </c>
      <c r="C11" s="20" t="s">
        <v>0</v>
      </c>
      <c r="D11" s="46">
        <v>225910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225910</v>
      </c>
      <c r="O11" s="47">
        <f t="shared" si="2"/>
        <v>567.6130653266332</v>
      </c>
      <c r="P11" s="9"/>
    </row>
    <row r="12" spans="1:133">
      <c r="A12" s="12"/>
      <c r="B12" s="25">
        <v>323.10000000000002</v>
      </c>
      <c r="C12" s="20" t="s">
        <v>13</v>
      </c>
      <c r="D12" s="46">
        <v>29798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29798</v>
      </c>
      <c r="O12" s="47">
        <f t="shared" si="2"/>
        <v>74.869346733668337</v>
      </c>
      <c r="P12" s="9"/>
    </row>
    <row r="13" spans="1:133">
      <c r="A13" s="12"/>
      <c r="B13" s="25">
        <v>329</v>
      </c>
      <c r="C13" s="20" t="s">
        <v>14</v>
      </c>
      <c r="D13" s="46">
        <v>5920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5920</v>
      </c>
      <c r="O13" s="47">
        <f t="shared" si="2"/>
        <v>14.874371859296483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SUM(D15:D17)</f>
        <v>37343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37343</v>
      </c>
      <c r="O14" s="45">
        <f t="shared" si="2"/>
        <v>93.826633165829151</v>
      </c>
      <c r="P14" s="10"/>
    </row>
    <row r="15" spans="1:133">
      <c r="A15" s="12"/>
      <c r="B15" s="25">
        <v>331.2</v>
      </c>
      <c r="C15" s="20" t="s">
        <v>48</v>
      </c>
      <c r="D15" s="46">
        <v>2335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2335</v>
      </c>
      <c r="O15" s="47">
        <f t="shared" si="2"/>
        <v>5.8668341708542711</v>
      </c>
      <c r="P15" s="9"/>
    </row>
    <row r="16" spans="1:133">
      <c r="A16" s="12"/>
      <c r="B16" s="25">
        <v>335.12</v>
      </c>
      <c r="C16" s="20" t="s">
        <v>49</v>
      </c>
      <c r="D16" s="46">
        <v>8670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8670</v>
      </c>
      <c r="O16" s="47">
        <f t="shared" si="2"/>
        <v>21.78391959798995</v>
      </c>
      <c r="P16" s="9"/>
    </row>
    <row r="17" spans="1:119">
      <c r="A17" s="12"/>
      <c r="B17" s="25">
        <v>335.18</v>
      </c>
      <c r="C17" s="20" t="s">
        <v>16</v>
      </c>
      <c r="D17" s="46">
        <v>26338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26338</v>
      </c>
      <c r="O17" s="47">
        <f t="shared" si="2"/>
        <v>66.175879396984925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SUM(D19:D19)</f>
        <v>5894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5894</v>
      </c>
      <c r="O18" s="45">
        <f t="shared" si="2"/>
        <v>14.809045226130653</v>
      </c>
      <c r="P18" s="10"/>
    </row>
    <row r="19" spans="1:119">
      <c r="A19" s="13"/>
      <c r="B19" s="39">
        <v>359</v>
      </c>
      <c r="C19" s="21" t="s">
        <v>26</v>
      </c>
      <c r="D19" s="46">
        <v>5894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5894</v>
      </c>
      <c r="O19" s="47">
        <f t="shared" si="2"/>
        <v>14.809045226130653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4892</v>
      </c>
      <c r="E20" s="32">
        <f t="shared" si="6"/>
        <v>1080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5972</v>
      </c>
      <c r="O20" s="45">
        <f t="shared" si="2"/>
        <v>15.005025125628141</v>
      </c>
      <c r="P20" s="10"/>
    </row>
    <row r="21" spans="1:119">
      <c r="A21" s="12"/>
      <c r="B21" s="25">
        <v>361.1</v>
      </c>
      <c r="C21" s="20" t="s">
        <v>27</v>
      </c>
      <c r="D21" s="46">
        <v>1568</v>
      </c>
      <c r="E21" s="46">
        <v>1080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2648</v>
      </c>
      <c r="O21" s="47">
        <f t="shared" si="2"/>
        <v>6.6532663316582914</v>
      </c>
      <c r="P21" s="9"/>
    </row>
    <row r="22" spans="1:119">
      <c r="A22" s="12"/>
      <c r="B22" s="25">
        <v>361.4</v>
      </c>
      <c r="C22" s="20" t="s">
        <v>37</v>
      </c>
      <c r="D22" s="46">
        <v>3324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3324</v>
      </c>
      <c r="O22" s="47">
        <f t="shared" si="2"/>
        <v>8.3517587939698501</v>
      </c>
      <c r="P22" s="9"/>
    </row>
    <row r="23" spans="1:119" ht="15.75">
      <c r="A23" s="29" t="s">
        <v>41</v>
      </c>
      <c r="B23" s="30"/>
      <c r="C23" s="31"/>
      <c r="D23" s="32">
        <f t="shared" ref="D23:M23" si="7">SUM(D24:D24)</f>
        <v>0</v>
      </c>
      <c r="E23" s="32">
        <f t="shared" si="7"/>
        <v>0</v>
      </c>
      <c r="F23" s="32">
        <f t="shared" si="7"/>
        <v>267303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267303</v>
      </c>
      <c r="O23" s="45">
        <f t="shared" si="2"/>
        <v>671.6155778894472</v>
      </c>
      <c r="P23" s="9"/>
    </row>
    <row r="24" spans="1:119" ht="15.75" thickBot="1">
      <c r="A24" s="12"/>
      <c r="B24" s="25">
        <v>381</v>
      </c>
      <c r="C24" s="20" t="s">
        <v>42</v>
      </c>
      <c r="D24" s="46">
        <v>0</v>
      </c>
      <c r="E24" s="46">
        <v>0</v>
      </c>
      <c r="F24" s="46">
        <v>267303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267303</v>
      </c>
      <c r="O24" s="47">
        <f t="shared" si="2"/>
        <v>671.6155778894472</v>
      </c>
      <c r="P24" s="9"/>
    </row>
    <row r="25" spans="1:119" ht="16.5" thickBot="1">
      <c r="A25" s="14" t="s">
        <v>24</v>
      </c>
      <c r="B25" s="23"/>
      <c r="C25" s="22"/>
      <c r="D25" s="15">
        <f>SUM(D5,D10,D14,D18,D20,D23)</f>
        <v>1293565</v>
      </c>
      <c r="E25" s="15">
        <f t="shared" ref="E25:M25" si="8">SUM(E5,E10,E14,E18,E20,E23)</f>
        <v>1080</v>
      </c>
      <c r="F25" s="15">
        <f t="shared" si="8"/>
        <v>267303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1561948</v>
      </c>
      <c r="O25" s="38">
        <f t="shared" si="2"/>
        <v>3924.4924623115576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50</v>
      </c>
      <c r="M27" s="118"/>
      <c r="N27" s="118"/>
      <c r="O27" s="43">
        <v>398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39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851789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851789</v>
      </c>
      <c r="O5" s="33">
        <f t="shared" ref="O5:O24" si="2">(N5/O$26)</f>
        <v>2129.4724999999999</v>
      </c>
      <c r="P5" s="6"/>
    </row>
    <row r="6" spans="1:133">
      <c r="A6" s="12"/>
      <c r="B6" s="25">
        <v>311</v>
      </c>
      <c r="C6" s="20" t="s">
        <v>2</v>
      </c>
      <c r="D6" s="46">
        <v>848855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848855</v>
      </c>
      <c r="O6" s="47">
        <f t="shared" si="2"/>
        <v>2122.1374999999998</v>
      </c>
      <c r="P6" s="9"/>
    </row>
    <row r="7" spans="1:133">
      <c r="A7" s="12"/>
      <c r="B7" s="25">
        <v>312.10000000000002</v>
      </c>
      <c r="C7" s="20" t="s">
        <v>10</v>
      </c>
      <c r="D7" s="46">
        <v>2243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2243</v>
      </c>
      <c r="O7" s="47">
        <f t="shared" si="2"/>
        <v>5.6074999999999999</v>
      </c>
      <c r="P7" s="9"/>
    </row>
    <row r="8" spans="1:133">
      <c r="A8" s="12"/>
      <c r="B8" s="25">
        <v>316</v>
      </c>
      <c r="C8" s="20" t="s">
        <v>11</v>
      </c>
      <c r="D8" s="46">
        <v>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691</v>
      </c>
      <c r="O8" s="47">
        <f t="shared" si="2"/>
        <v>1.7275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126406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126406</v>
      </c>
      <c r="O9" s="45">
        <f t="shared" si="2"/>
        <v>316.01499999999999</v>
      </c>
      <c r="P9" s="10"/>
    </row>
    <row r="10" spans="1:133">
      <c r="A10" s="12"/>
      <c r="B10" s="25">
        <v>322</v>
      </c>
      <c r="C10" s="20" t="s">
        <v>0</v>
      </c>
      <c r="D10" s="46">
        <v>84496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84496</v>
      </c>
      <c r="O10" s="47">
        <f t="shared" si="2"/>
        <v>211.24</v>
      </c>
      <c r="P10" s="9"/>
    </row>
    <row r="11" spans="1:133">
      <c r="A11" s="12"/>
      <c r="B11" s="25">
        <v>323.10000000000002</v>
      </c>
      <c r="C11" s="20" t="s">
        <v>13</v>
      </c>
      <c r="D11" s="46">
        <v>34901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34901</v>
      </c>
      <c r="O11" s="47">
        <f t="shared" si="2"/>
        <v>87.252499999999998</v>
      </c>
      <c r="P11" s="9"/>
    </row>
    <row r="12" spans="1:133">
      <c r="A12" s="12"/>
      <c r="B12" s="25">
        <v>329</v>
      </c>
      <c r="C12" s="20" t="s">
        <v>14</v>
      </c>
      <c r="D12" s="46">
        <v>7009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7009</v>
      </c>
      <c r="O12" s="47">
        <f t="shared" si="2"/>
        <v>17.522500000000001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48167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48167</v>
      </c>
      <c r="O13" s="45">
        <f t="shared" si="2"/>
        <v>120.4175</v>
      </c>
      <c r="P13" s="10"/>
    </row>
    <row r="14" spans="1:133">
      <c r="A14" s="12"/>
      <c r="B14" s="25">
        <v>335.18</v>
      </c>
      <c r="C14" s="20" t="s">
        <v>16</v>
      </c>
      <c r="D14" s="46">
        <v>30232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30232</v>
      </c>
      <c r="O14" s="47">
        <f t="shared" si="2"/>
        <v>75.58</v>
      </c>
      <c r="P14" s="9"/>
    </row>
    <row r="15" spans="1:133">
      <c r="A15" s="12"/>
      <c r="B15" s="25">
        <v>337.4</v>
      </c>
      <c r="C15" s="20" t="s">
        <v>17</v>
      </c>
      <c r="D15" s="46">
        <v>17935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17935</v>
      </c>
      <c r="O15" s="47">
        <f t="shared" si="2"/>
        <v>44.837499999999999</v>
      </c>
      <c r="P15" s="9"/>
    </row>
    <row r="16" spans="1:133" ht="15.75">
      <c r="A16" s="29" t="s">
        <v>23</v>
      </c>
      <c r="B16" s="30"/>
      <c r="C16" s="31"/>
      <c r="D16" s="32">
        <f t="shared" ref="D16:M16" si="5">SUM(D17:D17)</f>
        <v>8004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8004</v>
      </c>
      <c r="O16" s="45">
        <f t="shared" si="2"/>
        <v>20.010000000000002</v>
      </c>
      <c r="P16" s="10"/>
    </row>
    <row r="17" spans="1:119">
      <c r="A17" s="13"/>
      <c r="B17" s="39">
        <v>359</v>
      </c>
      <c r="C17" s="21" t="s">
        <v>26</v>
      </c>
      <c r="D17" s="46">
        <v>8004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8004</v>
      </c>
      <c r="O17" s="47">
        <f t="shared" si="2"/>
        <v>20.010000000000002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4052</v>
      </c>
      <c r="E18" s="32">
        <f t="shared" si="6"/>
        <v>1819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5871</v>
      </c>
      <c r="O18" s="45">
        <f t="shared" si="2"/>
        <v>14.6775</v>
      </c>
      <c r="P18" s="10"/>
    </row>
    <row r="19" spans="1:119">
      <c r="A19" s="12"/>
      <c r="B19" s="25">
        <v>361.1</v>
      </c>
      <c r="C19" s="20" t="s">
        <v>27</v>
      </c>
      <c r="D19" s="46">
        <v>1975</v>
      </c>
      <c r="E19" s="46">
        <v>1819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3794</v>
      </c>
      <c r="O19" s="47">
        <f t="shared" si="2"/>
        <v>9.4849999999999994</v>
      </c>
      <c r="P19" s="9"/>
    </row>
    <row r="20" spans="1:119">
      <c r="A20" s="12"/>
      <c r="B20" s="25">
        <v>361.4</v>
      </c>
      <c r="C20" s="20" t="s">
        <v>37</v>
      </c>
      <c r="D20" s="46">
        <v>2077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2077</v>
      </c>
      <c r="O20" s="47">
        <f t="shared" si="2"/>
        <v>5.1924999999999999</v>
      </c>
      <c r="P20" s="9"/>
    </row>
    <row r="21" spans="1:119" ht="15.75">
      <c r="A21" s="29" t="s">
        <v>41</v>
      </c>
      <c r="B21" s="30"/>
      <c r="C21" s="31"/>
      <c r="D21" s="32">
        <f t="shared" ref="D21:M21" si="7">SUM(D22:D23)</f>
        <v>127074</v>
      </c>
      <c r="E21" s="32">
        <f t="shared" si="7"/>
        <v>3022986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3150060</v>
      </c>
      <c r="O21" s="45">
        <f t="shared" si="2"/>
        <v>7875.15</v>
      </c>
      <c r="P21" s="9"/>
    </row>
    <row r="22" spans="1:119">
      <c r="A22" s="12"/>
      <c r="B22" s="25">
        <v>381</v>
      </c>
      <c r="C22" s="20" t="s">
        <v>42</v>
      </c>
      <c r="D22" s="46">
        <v>127074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127074</v>
      </c>
      <c r="O22" s="47">
        <f t="shared" si="2"/>
        <v>317.685</v>
      </c>
      <c r="P22" s="9"/>
    </row>
    <row r="23" spans="1:119" ht="15.75" thickBot="1">
      <c r="A23" s="12"/>
      <c r="B23" s="25">
        <v>384</v>
      </c>
      <c r="C23" s="20" t="s">
        <v>43</v>
      </c>
      <c r="D23" s="46">
        <v>0</v>
      </c>
      <c r="E23" s="46">
        <v>3022986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3022986</v>
      </c>
      <c r="O23" s="47">
        <f t="shared" si="2"/>
        <v>7557.4650000000001</v>
      </c>
      <c r="P23" s="9"/>
    </row>
    <row r="24" spans="1:119" ht="16.5" thickBot="1">
      <c r="A24" s="14" t="s">
        <v>24</v>
      </c>
      <c r="B24" s="23"/>
      <c r="C24" s="22"/>
      <c r="D24" s="15">
        <f>SUM(D5,D9,D13,D16,D18,D21)</f>
        <v>1165492</v>
      </c>
      <c r="E24" s="15">
        <f t="shared" ref="E24:M24" si="8">SUM(E5,E9,E13,E16,E18,E21)</f>
        <v>3024805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4190297</v>
      </c>
      <c r="O24" s="38">
        <f t="shared" si="2"/>
        <v>10475.7425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44</v>
      </c>
      <c r="M26" s="118"/>
      <c r="N26" s="118"/>
      <c r="O26" s="43">
        <v>400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39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831361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831361</v>
      </c>
      <c r="O5" s="33">
        <f t="shared" ref="O5:O21" si="2">(N5/O$23)</f>
        <v>2078.4025000000001</v>
      </c>
      <c r="P5" s="6"/>
    </row>
    <row r="6" spans="1:133">
      <c r="A6" s="12"/>
      <c r="B6" s="25">
        <v>311</v>
      </c>
      <c r="C6" s="20" t="s">
        <v>2</v>
      </c>
      <c r="D6" s="46">
        <v>828268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828268</v>
      </c>
      <c r="O6" s="47">
        <f t="shared" si="2"/>
        <v>2070.67</v>
      </c>
      <c r="P6" s="9"/>
    </row>
    <row r="7" spans="1:133">
      <c r="A7" s="12"/>
      <c r="B7" s="25">
        <v>312.10000000000002</v>
      </c>
      <c r="C7" s="20" t="s">
        <v>10</v>
      </c>
      <c r="D7" s="46">
        <v>2414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2414</v>
      </c>
      <c r="O7" s="47">
        <f t="shared" si="2"/>
        <v>6.0350000000000001</v>
      </c>
      <c r="P7" s="9"/>
    </row>
    <row r="8" spans="1:133">
      <c r="A8" s="12"/>
      <c r="B8" s="25">
        <v>316</v>
      </c>
      <c r="C8" s="20" t="s">
        <v>11</v>
      </c>
      <c r="D8" s="46">
        <v>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679</v>
      </c>
      <c r="O8" s="47">
        <f t="shared" si="2"/>
        <v>1.6975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121833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121833</v>
      </c>
      <c r="O9" s="45">
        <f t="shared" si="2"/>
        <v>304.58249999999998</v>
      </c>
      <c r="P9" s="10"/>
    </row>
    <row r="10" spans="1:133">
      <c r="A10" s="12"/>
      <c r="B10" s="25">
        <v>322</v>
      </c>
      <c r="C10" s="20" t="s">
        <v>0</v>
      </c>
      <c r="D10" s="46">
        <v>78454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78454</v>
      </c>
      <c r="O10" s="47">
        <f t="shared" si="2"/>
        <v>196.13499999999999</v>
      </c>
      <c r="P10" s="9"/>
    </row>
    <row r="11" spans="1:133">
      <c r="A11" s="12"/>
      <c r="B11" s="25">
        <v>323.10000000000002</v>
      </c>
      <c r="C11" s="20" t="s">
        <v>13</v>
      </c>
      <c r="D11" s="46">
        <v>36462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36462</v>
      </c>
      <c r="O11" s="47">
        <f t="shared" si="2"/>
        <v>91.155000000000001</v>
      </c>
      <c r="P11" s="9"/>
    </row>
    <row r="12" spans="1:133">
      <c r="A12" s="12"/>
      <c r="B12" s="25">
        <v>329</v>
      </c>
      <c r="C12" s="20" t="s">
        <v>14</v>
      </c>
      <c r="D12" s="46">
        <v>6917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6917</v>
      </c>
      <c r="O12" s="47">
        <f t="shared" si="2"/>
        <v>17.2925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47366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47366</v>
      </c>
      <c r="O13" s="45">
        <f t="shared" si="2"/>
        <v>118.41500000000001</v>
      </c>
      <c r="P13" s="10"/>
    </row>
    <row r="14" spans="1:133">
      <c r="A14" s="12"/>
      <c r="B14" s="25">
        <v>335.18</v>
      </c>
      <c r="C14" s="20" t="s">
        <v>16</v>
      </c>
      <c r="D14" s="46">
        <v>28975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28975</v>
      </c>
      <c r="O14" s="47">
        <f t="shared" si="2"/>
        <v>72.4375</v>
      </c>
      <c r="P14" s="9"/>
    </row>
    <row r="15" spans="1:133">
      <c r="A15" s="12"/>
      <c r="B15" s="25">
        <v>337.4</v>
      </c>
      <c r="C15" s="20" t="s">
        <v>17</v>
      </c>
      <c r="D15" s="46">
        <v>18391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18391</v>
      </c>
      <c r="O15" s="47">
        <f t="shared" si="2"/>
        <v>45.977499999999999</v>
      </c>
      <c r="P15" s="9"/>
    </row>
    <row r="16" spans="1:133" ht="15.75">
      <c r="A16" s="29" t="s">
        <v>23</v>
      </c>
      <c r="B16" s="30"/>
      <c r="C16" s="31"/>
      <c r="D16" s="32">
        <f t="shared" ref="D16:M16" si="5">SUM(D17:D17)</f>
        <v>8255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8255</v>
      </c>
      <c r="O16" s="45">
        <f t="shared" si="2"/>
        <v>20.637499999999999</v>
      </c>
      <c r="P16" s="10"/>
    </row>
    <row r="17" spans="1:119">
      <c r="A17" s="13"/>
      <c r="B17" s="39">
        <v>359</v>
      </c>
      <c r="C17" s="21" t="s">
        <v>26</v>
      </c>
      <c r="D17" s="46">
        <v>8255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8255</v>
      </c>
      <c r="O17" s="47">
        <f t="shared" si="2"/>
        <v>20.637499999999999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-2257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-2257</v>
      </c>
      <c r="O18" s="45">
        <f t="shared" si="2"/>
        <v>-5.6425000000000001</v>
      </c>
      <c r="P18" s="10"/>
    </row>
    <row r="19" spans="1:119">
      <c r="A19" s="12"/>
      <c r="B19" s="25">
        <v>361.1</v>
      </c>
      <c r="C19" s="20" t="s">
        <v>27</v>
      </c>
      <c r="D19" s="46">
        <v>3838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3838</v>
      </c>
      <c r="O19" s="47">
        <f t="shared" si="2"/>
        <v>9.5950000000000006</v>
      </c>
      <c r="P19" s="9"/>
    </row>
    <row r="20" spans="1:119" ht="15.75" thickBot="1">
      <c r="A20" s="12"/>
      <c r="B20" s="25">
        <v>361.4</v>
      </c>
      <c r="C20" s="20" t="s">
        <v>37</v>
      </c>
      <c r="D20" s="46">
        <v>-6095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-6095</v>
      </c>
      <c r="O20" s="47">
        <f t="shared" si="2"/>
        <v>-15.237500000000001</v>
      </c>
      <c r="P20" s="9"/>
    </row>
    <row r="21" spans="1:119" ht="16.5" thickBot="1">
      <c r="A21" s="14" t="s">
        <v>24</v>
      </c>
      <c r="B21" s="23"/>
      <c r="C21" s="22"/>
      <c r="D21" s="15">
        <f>SUM(D5,D9,D13,D16,D18)</f>
        <v>1006558</v>
      </c>
      <c r="E21" s="15">
        <f t="shared" ref="E21:M21" si="7">SUM(E5,E9,E13,E16,E18)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1006558</v>
      </c>
      <c r="O21" s="38">
        <f t="shared" si="2"/>
        <v>2516.395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38</v>
      </c>
      <c r="M23" s="118"/>
      <c r="N23" s="118"/>
      <c r="O23" s="43">
        <v>400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thickBot="1">
      <c r="A25" s="120" t="s">
        <v>39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905359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905359</v>
      </c>
      <c r="O5" s="33">
        <f t="shared" ref="O5:O21" si="2">(N5/O$23)</f>
        <v>2446.9162162162161</v>
      </c>
      <c r="P5" s="6"/>
    </row>
    <row r="6" spans="1:133">
      <c r="A6" s="12"/>
      <c r="B6" s="25">
        <v>311</v>
      </c>
      <c r="C6" s="20" t="s">
        <v>2</v>
      </c>
      <c r="D6" s="46">
        <v>902537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902537</v>
      </c>
      <c r="O6" s="47">
        <f t="shared" si="2"/>
        <v>2439.2891891891891</v>
      </c>
      <c r="P6" s="9"/>
    </row>
    <row r="7" spans="1:133">
      <c r="A7" s="12"/>
      <c r="B7" s="25">
        <v>312.10000000000002</v>
      </c>
      <c r="C7" s="20" t="s">
        <v>10</v>
      </c>
      <c r="D7" s="46">
        <v>2415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2415</v>
      </c>
      <c r="O7" s="47">
        <f t="shared" si="2"/>
        <v>6.5270270270270272</v>
      </c>
      <c r="P7" s="9"/>
    </row>
    <row r="8" spans="1:133">
      <c r="A8" s="12"/>
      <c r="B8" s="25">
        <v>316</v>
      </c>
      <c r="C8" s="20" t="s">
        <v>11</v>
      </c>
      <c r="D8" s="46">
        <v>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</v>
      </c>
      <c r="O8" s="47">
        <f t="shared" si="2"/>
        <v>1.1000000000000001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173008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173008</v>
      </c>
      <c r="O9" s="45">
        <f t="shared" si="2"/>
        <v>467.5891891891892</v>
      </c>
      <c r="P9" s="10"/>
    </row>
    <row r="10" spans="1:133">
      <c r="A10" s="12"/>
      <c r="B10" s="25">
        <v>322</v>
      </c>
      <c r="C10" s="20" t="s">
        <v>0</v>
      </c>
      <c r="D10" s="46">
        <v>130782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130782</v>
      </c>
      <c r="O10" s="47">
        <f t="shared" si="2"/>
        <v>353.46486486486486</v>
      </c>
      <c r="P10" s="9"/>
    </row>
    <row r="11" spans="1:133">
      <c r="A11" s="12"/>
      <c r="B11" s="25">
        <v>323.10000000000002</v>
      </c>
      <c r="C11" s="20" t="s">
        <v>13</v>
      </c>
      <c r="D11" s="46">
        <v>36927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36927</v>
      </c>
      <c r="O11" s="47">
        <f t="shared" si="2"/>
        <v>99.802702702702703</v>
      </c>
      <c r="P11" s="9"/>
    </row>
    <row r="12" spans="1:133">
      <c r="A12" s="12"/>
      <c r="B12" s="25">
        <v>329</v>
      </c>
      <c r="C12" s="20" t="s">
        <v>14</v>
      </c>
      <c r="D12" s="46">
        <v>5299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5299</v>
      </c>
      <c r="O12" s="47">
        <f t="shared" si="2"/>
        <v>14.321621621621622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64932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64932</v>
      </c>
      <c r="O13" s="45">
        <f t="shared" si="2"/>
        <v>175.4918918918919</v>
      </c>
      <c r="P13" s="10"/>
    </row>
    <row r="14" spans="1:133">
      <c r="A14" s="12"/>
      <c r="B14" s="25">
        <v>335.18</v>
      </c>
      <c r="C14" s="20" t="s">
        <v>16</v>
      </c>
      <c r="D14" s="46">
        <v>28835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28835</v>
      </c>
      <c r="O14" s="47">
        <f t="shared" si="2"/>
        <v>77.932432432432435</v>
      </c>
      <c r="P14" s="9"/>
    </row>
    <row r="15" spans="1:133">
      <c r="A15" s="12"/>
      <c r="B15" s="25">
        <v>337.4</v>
      </c>
      <c r="C15" s="20" t="s">
        <v>17</v>
      </c>
      <c r="D15" s="46">
        <v>18527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18527</v>
      </c>
      <c r="O15" s="47">
        <f t="shared" si="2"/>
        <v>50.07297297297297</v>
      </c>
      <c r="P15" s="9"/>
    </row>
    <row r="16" spans="1:133">
      <c r="A16" s="12"/>
      <c r="B16" s="25">
        <v>337.9</v>
      </c>
      <c r="C16" s="20" t="s">
        <v>18</v>
      </c>
      <c r="D16" s="46">
        <v>17570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17570</v>
      </c>
      <c r="O16" s="47">
        <f t="shared" si="2"/>
        <v>47.486486486486484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SUM(D18:D18)</f>
        <v>4278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4278</v>
      </c>
      <c r="O17" s="45">
        <f t="shared" si="2"/>
        <v>11.562162162162162</v>
      </c>
      <c r="P17" s="10"/>
    </row>
    <row r="18" spans="1:119">
      <c r="A18" s="13"/>
      <c r="B18" s="39">
        <v>359</v>
      </c>
      <c r="C18" s="21" t="s">
        <v>26</v>
      </c>
      <c r="D18" s="46">
        <v>4278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4278</v>
      </c>
      <c r="O18" s="47">
        <f t="shared" si="2"/>
        <v>11.562162162162162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32621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32621</v>
      </c>
      <c r="O19" s="45">
        <f t="shared" si="2"/>
        <v>88.164864864864867</v>
      </c>
      <c r="P19" s="10"/>
    </row>
    <row r="20" spans="1:119" ht="15.75" thickBot="1">
      <c r="A20" s="12"/>
      <c r="B20" s="25">
        <v>361.1</v>
      </c>
      <c r="C20" s="20" t="s">
        <v>27</v>
      </c>
      <c r="D20" s="46">
        <v>32621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32621</v>
      </c>
      <c r="O20" s="47">
        <f t="shared" si="2"/>
        <v>88.164864864864867</v>
      </c>
      <c r="P20" s="9"/>
    </row>
    <row r="21" spans="1:119" ht="16.5" thickBot="1">
      <c r="A21" s="14" t="s">
        <v>24</v>
      </c>
      <c r="B21" s="23"/>
      <c r="C21" s="22"/>
      <c r="D21" s="15">
        <f>SUM(D5,D9,D13,D17,D19)</f>
        <v>1180198</v>
      </c>
      <c r="E21" s="15">
        <f t="shared" ref="E21:M21" si="7">SUM(E5,E9,E13,E17,E19)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1180198</v>
      </c>
      <c r="O21" s="38">
        <f t="shared" si="2"/>
        <v>3189.7243243243242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34</v>
      </c>
      <c r="M23" s="118"/>
      <c r="N23" s="118"/>
      <c r="O23" s="43">
        <v>370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thickBot="1">
      <c r="A25" s="120" t="s">
        <v>39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908668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908668</v>
      </c>
      <c r="O5" s="33">
        <f t="shared" ref="O5:O21" si="2">(N5/O$23)</f>
        <v>2455.8594594594597</v>
      </c>
      <c r="P5" s="6"/>
    </row>
    <row r="6" spans="1:133">
      <c r="A6" s="12"/>
      <c r="B6" s="25">
        <v>311</v>
      </c>
      <c r="C6" s="20" t="s">
        <v>2</v>
      </c>
      <c r="D6" s="46">
        <v>905709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905709</v>
      </c>
      <c r="O6" s="47">
        <f t="shared" si="2"/>
        <v>2447.8621621621623</v>
      </c>
      <c r="P6" s="9"/>
    </row>
    <row r="7" spans="1:133">
      <c r="A7" s="12"/>
      <c r="B7" s="25">
        <v>312.10000000000002</v>
      </c>
      <c r="C7" s="20" t="s">
        <v>10</v>
      </c>
      <c r="D7" s="46">
        <v>2377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2377</v>
      </c>
      <c r="O7" s="47">
        <f t="shared" si="2"/>
        <v>6.4243243243243242</v>
      </c>
      <c r="P7" s="9"/>
    </row>
    <row r="8" spans="1:133">
      <c r="A8" s="12"/>
      <c r="B8" s="25">
        <v>316</v>
      </c>
      <c r="C8" s="20" t="s">
        <v>11</v>
      </c>
      <c r="D8" s="46">
        <v>582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582</v>
      </c>
      <c r="O8" s="47">
        <f t="shared" si="2"/>
        <v>1.5729729729729729</v>
      </c>
      <c r="P8" s="9"/>
    </row>
    <row r="9" spans="1:133" ht="15.75">
      <c r="A9" s="29" t="s">
        <v>52</v>
      </c>
      <c r="B9" s="30"/>
      <c r="C9" s="31"/>
      <c r="D9" s="32">
        <f t="shared" ref="D9:M9" si="3">SUM(D10:D12)</f>
        <v>152092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152092</v>
      </c>
      <c r="O9" s="45">
        <f t="shared" si="2"/>
        <v>411.05945945945945</v>
      </c>
      <c r="P9" s="10"/>
    </row>
    <row r="10" spans="1:133">
      <c r="A10" s="12"/>
      <c r="B10" s="25">
        <v>322</v>
      </c>
      <c r="C10" s="20" t="s">
        <v>0</v>
      </c>
      <c r="D10" s="46">
        <v>108519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108519</v>
      </c>
      <c r="O10" s="47">
        <f t="shared" si="2"/>
        <v>293.29459459459457</v>
      </c>
      <c r="P10" s="9"/>
    </row>
    <row r="11" spans="1:133">
      <c r="A11" s="12"/>
      <c r="B11" s="25">
        <v>323.10000000000002</v>
      </c>
      <c r="C11" s="20" t="s">
        <v>13</v>
      </c>
      <c r="D11" s="46">
        <v>37068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37068</v>
      </c>
      <c r="O11" s="47">
        <f t="shared" si="2"/>
        <v>100.18378378378378</v>
      </c>
      <c r="P11" s="9"/>
    </row>
    <row r="12" spans="1:133">
      <c r="A12" s="12"/>
      <c r="B12" s="25">
        <v>329</v>
      </c>
      <c r="C12" s="20" t="s">
        <v>53</v>
      </c>
      <c r="D12" s="46">
        <v>6505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6505</v>
      </c>
      <c r="O12" s="47">
        <f t="shared" si="2"/>
        <v>17.581081081081081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73240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73240</v>
      </c>
      <c r="O13" s="45">
        <f t="shared" si="2"/>
        <v>197.94594594594594</v>
      </c>
      <c r="P13" s="10"/>
    </row>
    <row r="14" spans="1:133">
      <c r="A14" s="12"/>
      <c r="B14" s="25">
        <v>335.18</v>
      </c>
      <c r="C14" s="20" t="s">
        <v>16</v>
      </c>
      <c r="D14" s="46">
        <v>32304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32304</v>
      </c>
      <c r="O14" s="47">
        <f t="shared" si="2"/>
        <v>87.308108108108115</v>
      </c>
      <c r="P14" s="9"/>
    </row>
    <row r="15" spans="1:133">
      <c r="A15" s="12"/>
      <c r="B15" s="25">
        <v>337.4</v>
      </c>
      <c r="C15" s="20" t="s">
        <v>17</v>
      </c>
      <c r="D15" s="46">
        <v>19550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19550</v>
      </c>
      <c r="O15" s="47">
        <f t="shared" si="2"/>
        <v>52.837837837837839</v>
      </c>
      <c r="P15" s="9"/>
    </row>
    <row r="16" spans="1:133">
      <c r="A16" s="12"/>
      <c r="B16" s="25">
        <v>337.9</v>
      </c>
      <c r="C16" s="20" t="s">
        <v>18</v>
      </c>
      <c r="D16" s="46">
        <v>21386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21386</v>
      </c>
      <c r="O16" s="47">
        <f t="shared" si="2"/>
        <v>57.8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SUM(D18:D18)</f>
        <v>11835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11835</v>
      </c>
      <c r="O17" s="45">
        <f t="shared" si="2"/>
        <v>31.986486486486488</v>
      </c>
      <c r="P17" s="10"/>
    </row>
    <row r="18" spans="1:119">
      <c r="A18" s="13"/>
      <c r="B18" s="39">
        <v>359</v>
      </c>
      <c r="C18" s="21" t="s">
        <v>26</v>
      </c>
      <c r="D18" s="46">
        <v>11835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11835</v>
      </c>
      <c r="O18" s="47">
        <f t="shared" si="2"/>
        <v>31.986486486486488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51227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51227</v>
      </c>
      <c r="O19" s="45">
        <f t="shared" si="2"/>
        <v>138.45135135135135</v>
      </c>
      <c r="P19" s="10"/>
    </row>
    <row r="20" spans="1:119" ht="15.75" thickBot="1">
      <c r="A20" s="12"/>
      <c r="B20" s="25">
        <v>361.1</v>
      </c>
      <c r="C20" s="20" t="s">
        <v>27</v>
      </c>
      <c r="D20" s="46">
        <v>51227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51227</v>
      </c>
      <c r="O20" s="47">
        <f t="shared" si="2"/>
        <v>138.45135135135135</v>
      </c>
      <c r="P20" s="9"/>
    </row>
    <row r="21" spans="1:119" ht="16.5" thickBot="1">
      <c r="A21" s="14" t="s">
        <v>24</v>
      </c>
      <c r="B21" s="23"/>
      <c r="C21" s="22"/>
      <c r="D21" s="15">
        <f>SUM(D5,D9,D13,D17,D19)</f>
        <v>1197062</v>
      </c>
      <c r="E21" s="15">
        <f t="shared" ref="E21:M21" si="7">SUM(E5,E9,E13,E17,E19)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1197062</v>
      </c>
      <c r="O21" s="38">
        <f t="shared" si="2"/>
        <v>3235.3027027027028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54</v>
      </c>
      <c r="M23" s="118"/>
      <c r="N23" s="118"/>
      <c r="O23" s="43">
        <v>370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39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88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89</v>
      </c>
      <c r="N4" s="35" t="s">
        <v>9</v>
      </c>
      <c r="O4" s="35" t="s">
        <v>90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91</v>
      </c>
      <c r="B5" s="26"/>
      <c r="C5" s="26"/>
      <c r="D5" s="27">
        <f t="shared" ref="D5:N5" si="0">SUM(D6:D9)</f>
        <v>2293939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2293939</v>
      </c>
      <c r="P5" s="33">
        <f t="shared" ref="P5:P29" si="1">(O5/P$31)</f>
        <v>5650.0960591133007</v>
      </c>
      <c r="Q5" s="6"/>
    </row>
    <row r="6" spans="1:134">
      <c r="A6" s="12"/>
      <c r="B6" s="25">
        <v>311</v>
      </c>
      <c r="C6" s="20" t="s">
        <v>2</v>
      </c>
      <c r="D6" s="46">
        <v>2250851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2250851</v>
      </c>
      <c r="P6" s="47">
        <f t="shared" si="1"/>
        <v>5543.9679802955661</v>
      </c>
      <c r="Q6" s="9"/>
    </row>
    <row r="7" spans="1:134">
      <c r="A7" s="12"/>
      <c r="B7" s="25">
        <v>312.41000000000003</v>
      </c>
      <c r="C7" s="20" t="s">
        <v>92</v>
      </c>
      <c r="D7" s="46">
        <v>14344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14344</v>
      </c>
      <c r="P7" s="47">
        <f t="shared" si="1"/>
        <v>35.330049261083744</v>
      </c>
      <c r="Q7" s="9"/>
    </row>
    <row r="8" spans="1:134">
      <c r="A8" s="12"/>
      <c r="B8" s="25">
        <v>312.43</v>
      </c>
      <c r="C8" s="20" t="s">
        <v>93</v>
      </c>
      <c r="D8" s="46">
        <v>6540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6540</v>
      </c>
      <c r="P8" s="47">
        <f t="shared" si="1"/>
        <v>16.108374384236452</v>
      </c>
      <c r="Q8" s="9"/>
    </row>
    <row r="9" spans="1:134">
      <c r="A9" s="12"/>
      <c r="B9" s="25">
        <v>315.10000000000002</v>
      </c>
      <c r="C9" s="20" t="s">
        <v>94</v>
      </c>
      <c r="D9" s="46">
        <v>22204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22204</v>
      </c>
      <c r="P9" s="47">
        <f t="shared" si="1"/>
        <v>54.689655172413794</v>
      </c>
      <c r="Q9" s="9"/>
    </row>
    <row r="10" spans="1:134" ht="15.75">
      <c r="A10" s="29" t="s">
        <v>12</v>
      </c>
      <c r="B10" s="30"/>
      <c r="C10" s="31"/>
      <c r="D10" s="32">
        <f t="shared" ref="D10:N10" si="3">SUM(D11:D13)</f>
        <v>645883</v>
      </c>
      <c r="E10" s="32">
        <f t="shared" si="3"/>
        <v>540959</v>
      </c>
      <c r="F10" s="32">
        <f t="shared" si="3"/>
        <v>177298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1364140</v>
      </c>
      <c r="P10" s="45">
        <f t="shared" si="1"/>
        <v>3359.9507389162563</v>
      </c>
      <c r="Q10" s="10"/>
    </row>
    <row r="11" spans="1:134">
      <c r="A11" s="12"/>
      <c r="B11" s="25">
        <v>322</v>
      </c>
      <c r="C11" s="20" t="s">
        <v>95</v>
      </c>
      <c r="D11" s="46">
        <v>600050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600050</v>
      </c>
      <c r="P11" s="47">
        <f t="shared" si="1"/>
        <v>1477.9556650246304</v>
      </c>
      <c r="Q11" s="9"/>
    </row>
    <row r="12" spans="1:134">
      <c r="A12" s="12"/>
      <c r="B12" s="25">
        <v>323.10000000000002</v>
      </c>
      <c r="C12" s="20" t="s">
        <v>13</v>
      </c>
      <c r="D12" s="46">
        <v>45833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3" si="4">SUM(D12:N12)</f>
        <v>45833</v>
      </c>
      <c r="P12" s="47">
        <f t="shared" si="1"/>
        <v>112.88916256157636</v>
      </c>
      <c r="Q12" s="9"/>
    </row>
    <row r="13" spans="1:134">
      <c r="A13" s="12"/>
      <c r="B13" s="25">
        <v>329.5</v>
      </c>
      <c r="C13" s="20" t="s">
        <v>96</v>
      </c>
      <c r="D13" s="46">
        <v>0</v>
      </c>
      <c r="E13" s="46">
        <v>540959</v>
      </c>
      <c r="F13" s="46">
        <v>177298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718257</v>
      </c>
      <c r="P13" s="47">
        <f t="shared" si="1"/>
        <v>1769.1059113300494</v>
      </c>
      <c r="Q13" s="9"/>
    </row>
    <row r="14" spans="1:134" ht="15.75">
      <c r="A14" s="29" t="s">
        <v>97</v>
      </c>
      <c r="B14" s="30"/>
      <c r="C14" s="31"/>
      <c r="D14" s="32">
        <f t="shared" ref="D14:N14" si="5">SUM(D15:D18)</f>
        <v>131486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131486</v>
      </c>
      <c r="P14" s="45">
        <f t="shared" si="1"/>
        <v>323.85714285714283</v>
      </c>
      <c r="Q14" s="10"/>
    </row>
    <row r="15" spans="1:134">
      <c r="A15" s="12"/>
      <c r="B15" s="25">
        <v>331.51</v>
      </c>
      <c r="C15" s="20" t="s">
        <v>102</v>
      </c>
      <c r="D15" s="46">
        <v>34950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6">SUM(D15:N15)</f>
        <v>34950</v>
      </c>
      <c r="P15" s="47">
        <f t="shared" si="1"/>
        <v>86.083743842364527</v>
      </c>
      <c r="Q15" s="9"/>
    </row>
    <row r="16" spans="1:134">
      <c r="A16" s="12"/>
      <c r="B16" s="25">
        <v>335.125</v>
      </c>
      <c r="C16" s="20" t="s">
        <v>98</v>
      </c>
      <c r="D16" s="46">
        <v>13827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13827</v>
      </c>
      <c r="P16" s="47">
        <f t="shared" si="1"/>
        <v>34.056650246305416</v>
      </c>
      <c r="Q16" s="9"/>
    </row>
    <row r="17" spans="1:120">
      <c r="A17" s="12"/>
      <c r="B17" s="25">
        <v>335.18</v>
      </c>
      <c r="C17" s="20" t="s">
        <v>99</v>
      </c>
      <c r="D17" s="46">
        <v>42055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42055</v>
      </c>
      <c r="P17" s="47">
        <f t="shared" si="1"/>
        <v>103.58374384236453</v>
      </c>
      <c r="Q17" s="9"/>
    </row>
    <row r="18" spans="1:120">
      <c r="A18" s="12"/>
      <c r="B18" s="25">
        <v>335.19</v>
      </c>
      <c r="C18" s="20" t="s">
        <v>80</v>
      </c>
      <c r="D18" s="46">
        <v>40654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40654</v>
      </c>
      <c r="P18" s="47">
        <f t="shared" si="1"/>
        <v>100.13300492610837</v>
      </c>
      <c r="Q18" s="9"/>
    </row>
    <row r="19" spans="1:120" ht="15.75">
      <c r="A19" s="29" t="s">
        <v>83</v>
      </c>
      <c r="B19" s="30"/>
      <c r="C19" s="31"/>
      <c r="D19" s="32">
        <f t="shared" ref="D19:N19" si="7">SUM(D20:D20)</f>
        <v>7723</v>
      </c>
      <c r="E19" s="32">
        <f t="shared" si="7"/>
        <v>0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0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7"/>
        <v>0</v>
      </c>
      <c r="O19" s="32">
        <f>SUM(D19:N19)</f>
        <v>7723</v>
      </c>
      <c r="P19" s="45">
        <f t="shared" si="1"/>
        <v>19.02216748768473</v>
      </c>
      <c r="Q19" s="10"/>
    </row>
    <row r="20" spans="1:120">
      <c r="A20" s="12"/>
      <c r="B20" s="25">
        <v>342.1</v>
      </c>
      <c r="C20" s="20" t="s">
        <v>84</v>
      </c>
      <c r="D20" s="46">
        <v>7723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8">SUM(D20:N20)</f>
        <v>7723</v>
      </c>
      <c r="P20" s="47">
        <f t="shared" si="1"/>
        <v>19.02216748768473</v>
      </c>
      <c r="Q20" s="9"/>
    </row>
    <row r="21" spans="1:120" ht="15.75">
      <c r="A21" s="29" t="s">
        <v>23</v>
      </c>
      <c r="B21" s="30"/>
      <c r="C21" s="31"/>
      <c r="D21" s="32">
        <f t="shared" ref="D21:N21" si="9">SUM(D22:D22)</f>
        <v>73</v>
      </c>
      <c r="E21" s="32">
        <f t="shared" si="9"/>
        <v>0</v>
      </c>
      <c r="F21" s="32">
        <f t="shared" si="9"/>
        <v>0</v>
      </c>
      <c r="G21" s="32">
        <f t="shared" si="9"/>
        <v>0</v>
      </c>
      <c r="H21" s="32">
        <f t="shared" si="9"/>
        <v>0</v>
      </c>
      <c r="I21" s="32">
        <f t="shared" si="9"/>
        <v>0</v>
      </c>
      <c r="J21" s="32">
        <f t="shared" si="9"/>
        <v>0</v>
      </c>
      <c r="K21" s="32">
        <f t="shared" si="9"/>
        <v>0</v>
      </c>
      <c r="L21" s="32">
        <f t="shared" si="9"/>
        <v>0</v>
      </c>
      <c r="M21" s="32">
        <f t="shared" si="9"/>
        <v>0</v>
      </c>
      <c r="N21" s="32">
        <f t="shared" si="9"/>
        <v>0</v>
      </c>
      <c r="O21" s="32">
        <f>SUM(D21:N21)</f>
        <v>73</v>
      </c>
      <c r="P21" s="45">
        <f t="shared" si="1"/>
        <v>0.17980295566502463</v>
      </c>
      <c r="Q21" s="10"/>
    </row>
    <row r="22" spans="1:120">
      <c r="A22" s="13"/>
      <c r="B22" s="39">
        <v>351.9</v>
      </c>
      <c r="C22" s="21" t="s">
        <v>100</v>
      </c>
      <c r="D22" s="46">
        <v>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10">SUM(D22:N22)</f>
        <v>73</v>
      </c>
      <c r="P22" s="47">
        <f t="shared" si="1"/>
        <v>0.17980295566502463</v>
      </c>
      <c r="Q22" s="9"/>
    </row>
    <row r="23" spans="1:120" ht="15.75">
      <c r="A23" s="29" t="s">
        <v>3</v>
      </c>
      <c r="B23" s="30"/>
      <c r="C23" s="31"/>
      <c r="D23" s="32">
        <f t="shared" ref="D23:N23" si="11">SUM(D24:D26)</f>
        <v>19048</v>
      </c>
      <c r="E23" s="32">
        <f t="shared" si="11"/>
        <v>164312</v>
      </c>
      <c r="F23" s="32">
        <f t="shared" si="11"/>
        <v>39509</v>
      </c>
      <c r="G23" s="32">
        <f t="shared" si="11"/>
        <v>0</v>
      </c>
      <c r="H23" s="32">
        <f t="shared" si="11"/>
        <v>0</v>
      </c>
      <c r="I23" s="32">
        <f t="shared" si="11"/>
        <v>0</v>
      </c>
      <c r="J23" s="32">
        <f t="shared" si="11"/>
        <v>0</v>
      </c>
      <c r="K23" s="32">
        <f t="shared" si="11"/>
        <v>0</v>
      </c>
      <c r="L23" s="32">
        <f t="shared" si="11"/>
        <v>0</v>
      </c>
      <c r="M23" s="32">
        <f t="shared" si="11"/>
        <v>0</v>
      </c>
      <c r="N23" s="32">
        <f t="shared" si="11"/>
        <v>0</v>
      </c>
      <c r="O23" s="32">
        <f>SUM(D23:N23)</f>
        <v>222869</v>
      </c>
      <c r="P23" s="45">
        <f t="shared" si="1"/>
        <v>548.9384236453202</v>
      </c>
      <c r="Q23" s="10"/>
    </row>
    <row r="24" spans="1:120">
      <c r="A24" s="12"/>
      <c r="B24" s="25">
        <v>361.1</v>
      </c>
      <c r="C24" s="20" t="s">
        <v>27</v>
      </c>
      <c r="D24" s="46">
        <v>6320</v>
      </c>
      <c r="E24" s="46">
        <v>164312</v>
      </c>
      <c r="F24" s="46">
        <v>39509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210141</v>
      </c>
      <c r="P24" s="47">
        <f t="shared" si="1"/>
        <v>517.5886699507389</v>
      </c>
      <c r="Q24" s="9"/>
    </row>
    <row r="25" spans="1:120">
      <c r="A25" s="12"/>
      <c r="B25" s="25">
        <v>366</v>
      </c>
      <c r="C25" s="20" t="s">
        <v>65</v>
      </c>
      <c r="D25" s="46">
        <v>3750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8" si="12">SUM(D25:N25)</f>
        <v>3750</v>
      </c>
      <c r="P25" s="47">
        <f t="shared" si="1"/>
        <v>9.2364532019704431</v>
      </c>
      <c r="Q25" s="9"/>
    </row>
    <row r="26" spans="1:120">
      <c r="A26" s="12"/>
      <c r="B26" s="25">
        <v>369.9</v>
      </c>
      <c r="C26" s="20" t="s">
        <v>85</v>
      </c>
      <c r="D26" s="46">
        <v>8978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2"/>
        <v>8978</v>
      </c>
      <c r="P26" s="47">
        <f t="shared" si="1"/>
        <v>22.113300492610836</v>
      </c>
      <c r="Q26" s="9"/>
    </row>
    <row r="27" spans="1:120" ht="15.75">
      <c r="A27" s="29" t="s">
        <v>41</v>
      </c>
      <c r="B27" s="30"/>
      <c r="C27" s="31"/>
      <c r="D27" s="32">
        <f t="shared" ref="D27:N27" si="13">SUM(D28:D28)</f>
        <v>0</v>
      </c>
      <c r="E27" s="32">
        <f t="shared" si="13"/>
        <v>3705</v>
      </c>
      <c r="F27" s="32">
        <f t="shared" si="13"/>
        <v>1143</v>
      </c>
      <c r="G27" s="32">
        <f t="shared" si="13"/>
        <v>0</v>
      </c>
      <c r="H27" s="32">
        <f t="shared" si="13"/>
        <v>0</v>
      </c>
      <c r="I27" s="32">
        <f t="shared" si="13"/>
        <v>0</v>
      </c>
      <c r="J27" s="32">
        <f t="shared" si="13"/>
        <v>0</v>
      </c>
      <c r="K27" s="32">
        <f t="shared" si="13"/>
        <v>0</v>
      </c>
      <c r="L27" s="32">
        <f t="shared" si="13"/>
        <v>0</v>
      </c>
      <c r="M27" s="32">
        <f t="shared" si="13"/>
        <v>0</v>
      </c>
      <c r="N27" s="32">
        <f t="shared" si="13"/>
        <v>0</v>
      </c>
      <c r="O27" s="32">
        <f t="shared" si="12"/>
        <v>4848</v>
      </c>
      <c r="P27" s="45">
        <f t="shared" si="1"/>
        <v>11.94088669950739</v>
      </c>
      <c r="Q27" s="9"/>
    </row>
    <row r="28" spans="1:120" ht="15.75" thickBot="1">
      <c r="A28" s="12"/>
      <c r="B28" s="25">
        <v>381</v>
      </c>
      <c r="C28" s="20" t="s">
        <v>42</v>
      </c>
      <c r="D28" s="46">
        <v>0</v>
      </c>
      <c r="E28" s="46">
        <v>3705</v>
      </c>
      <c r="F28" s="46">
        <v>1143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2"/>
        <v>4848</v>
      </c>
      <c r="P28" s="47">
        <f t="shared" si="1"/>
        <v>11.94088669950739</v>
      </c>
      <c r="Q28" s="9"/>
    </row>
    <row r="29" spans="1:120" ht="16.5" thickBot="1">
      <c r="A29" s="14" t="s">
        <v>24</v>
      </c>
      <c r="B29" s="23"/>
      <c r="C29" s="22"/>
      <c r="D29" s="15">
        <f t="shared" ref="D29:N29" si="14">SUM(D5,D10,D14,D19,D21,D23,D27)</f>
        <v>3098152</v>
      </c>
      <c r="E29" s="15">
        <f t="shared" si="14"/>
        <v>708976</v>
      </c>
      <c r="F29" s="15">
        <f t="shared" si="14"/>
        <v>217950</v>
      </c>
      <c r="G29" s="15">
        <f t="shared" si="14"/>
        <v>0</v>
      </c>
      <c r="H29" s="15">
        <f t="shared" si="14"/>
        <v>0</v>
      </c>
      <c r="I29" s="15">
        <f t="shared" si="14"/>
        <v>0</v>
      </c>
      <c r="J29" s="15">
        <f t="shared" si="14"/>
        <v>0</v>
      </c>
      <c r="K29" s="15">
        <f t="shared" si="14"/>
        <v>0</v>
      </c>
      <c r="L29" s="15">
        <f t="shared" si="14"/>
        <v>0</v>
      </c>
      <c r="M29" s="15">
        <f t="shared" si="14"/>
        <v>0</v>
      </c>
      <c r="N29" s="15">
        <f t="shared" si="14"/>
        <v>0</v>
      </c>
      <c r="O29" s="15">
        <f>SUM(D29:N29)</f>
        <v>4025078</v>
      </c>
      <c r="P29" s="38">
        <f t="shared" si="1"/>
        <v>9913.9852216748768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118" t="s">
        <v>103</v>
      </c>
      <c r="N31" s="118"/>
      <c r="O31" s="118"/>
      <c r="P31" s="43">
        <v>406</v>
      </c>
    </row>
    <row r="32" spans="1:120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120" t="s">
        <v>39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88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89</v>
      </c>
      <c r="N4" s="35" t="s">
        <v>9</v>
      </c>
      <c r="O4" s="35" t="s">
        <v>90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91</v>
      </c>
      <c r="B5" s="26"/>
      <c r="C5" s="26"/>
      <c r="D5" s="27">
        <f t="shared" ref="D5:N5" si="0">SUM(D6:D10)</f>
        <v>2113717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2" si="1">SUM(D5:N5)</f>
        <v>2113717</v>
      </c>
      <c r="P5" s="33">
        <f t="shared" ref="P5:P32" si="2">(O5/P$34)</f>
        <v>5244.9553349875932</v>
      </c>
      <c r="Q5" s="6"/>
    </row>
    <row r="6" spans="1:134">
      <c r="A6" s="12"/>
      <c r="B6" s="25">
        <v>311</v>
      </c>
      <c r="C6" s="20" t="s">
        <v>2</v>
      </c>
      <c r="D6" s="46">
        <v>2067954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2067954</v>
      </c>
      <c r="P6" s="47">
        <f t="shared" si="2"/>
        <v>5131.3995037220848</v>
      </c>
      <c r="Q6" s="9"/>
    </row>
    <row r="7" spans="1:134">
      <c r="A7" s="12"/>
      <c r="B7" s="25">
        <v>312.41000000000003</v>
      </c>
      <c r="C7" s="20" t="s">
        <v>92</v>
      </c>
      <c r="D7" s="46">
        <v>13679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13679</v>
      </c>
      <c r="P7" s="47">
        <f t="shared" si="2"/>
        <v>33.942928039702231</v>
      </c>
      <c r="Q7" s="9"/>
    </row>
    <row r="8" spans="1:134">
      <c r="A8" s="12"/>
      <c r="B8" s="25">
        <v>312.43</v>
      </c>
      <c r="C8" s="20" t="s">
        <v>93</v>
      </c>
      <c r="D8" s="46">
        <v>6230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6230</v>
      </c>
      <c r="P8" s="47">
        <f t="shared" si="2"/>
        <v>15.459057071960297</v>
      </c>
      <c r="Q8" s="9"/>
    </row>
    <row r="9" spans="1:134">
      <c r="A9" s="12"/>
      <c r="B9" s="25">
        <v>315.10000000000002</v>
      </c>
      <c r="C9" s="20" t="s">
        <v>94</v>
      </c>
      <c r="D9" s="46">
        <v>20870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20870</v>
      </c>
      <c r="P9" s="47">
        <f t="shared" si="2"/>
        <v>51.786600496277913</v>
      </c>
      <c r="Q9" s="9"/>
    </row>
    <row r="10" spans="1:134">
      <c r="A10" s="12"/>
      <c r="B10" s="25">
        <v>316</v>
      </c>
      <c r="C10" s="20" t="s">
        <v>57</v>
      </c>
      <c r="D10" s="46">
        <v>4984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4984</v>
      </c>
      <c r="P10" s="47">
        <f t="shared" si="2"/>
        <v>12.367245657568239</v>
      </c>
      <c r="Q10" s="9"/>
    </row>
    <row r="11" spans="1:134" ht="15.75">
      <c r="A11" s="29" t="s">
        <v>12</v>
      </c>
      <c r="B11" s="30"/>
      <c r="C11" s="31"/>
      <c r="D11" s="32">
        <f t="shared" ref="D11:N11" si="3">SUM(D12:D14)</f>
        <v>594583</v>
      </c>
      <c r="E11" s="32">
        <f t="shared" si="3"/>
        <v>524991</v>
      </c>
      <c r="F11" s="32">
        <f t="shared" si="3"/>
        <v>170616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1290190</v>
      </c>
      <c r="P11" s="45">
        <f t="shared" si="2"/>
        <v>3201.4640198511165</v>
      </c>
      <c r="Q11" s="10"/>
    </row>
    <row r="12" spans="1:134">
      <c r="A12" s="12"/>
      <c r="B12" s="25">
        <v>322</v>
      </c>
      <c r="C12" s="20" t="s">
        <v>95</v>
      </c>
      <c r="D12" s="46">
        <v>555035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555035</v>
      </c>
      <c r="P12" s="47">
        <f t="shared" si="2"/>
        <v>1377.258064516129</v>
      </c>
      <c r="Q12" s="9"/>
    </row>
    <row r="13" spans="1:134">
      <c r="A13" s="12"/>
      <c r="B13" s="25">
        <v>323.10000000000002</v>
      </c>
      <c r="C13" s="20" t="s">
        <v>13</v>
      </c>
      <c r="D13" s="46">
        <v>39548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39548</v>
      </c>
      <c r="P13" s="47">
        <f t="shared" si="2"/>
        <v>98.133995037220842</v>
      </c>
      <c r="Q13" s="9"/>
    </row>
    <row r="14" spans="1:134">
      <c r="A14" s="12"/>
      <c r="B14" s="25">
        <v>329.5</v>
      </c>
      <c r="C14" s="20" t="s">
        <v>96</v>
      </c>
      <c r="D14" s="46">
        <v>0</v>
      </c>
      <c r="E14" s="46">
        <v>524991</v>
      </c>
      <c r="F14" s="46">
        <v>170616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695607</v>
      </c>
      <c r="P14" s="47">
        <f t="shared" si="2"/>
        <v>1726.0719602977667</v>
      </c>
      <c r="Q14" s="9"/>
    </row>
    <row r="15" spans="1:134" ht="15.75">
      <c r="A15" s="29" t="s">
        <v>97</v>
      </c>
      <c r="B15" s="30"/>
      <c r="C15" s="31"/>
      <c r="D15" s="32">
        <f t="shared" ref="D15:N15" si="4">SUM(D16:D20)</f>
        <v>102653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102653</v>
      </c>
      <c r="P15" s="45">
        <f t="shared" si="2"/>
        <v>254.72208436724566</v>
      </c>
      <c r="Q15" s="10"/>
    </row>
    <row r="16" spans="1:134">
      <c r="A16" s="12"/>
      <c r="B16" s="25">
        <v>331.2</v>
      </c>
      <c r="C16" s="20" t="s">
        <v>48</v>
      </c>
      <c r="D16" s="46">
        <v>24428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24428</v>
      </c>
      <c r="P16" s="47">
        <f t="shared" si="2"/>
        <v>60.615384615384613</v>
      </c>
      <c r="Q16" s="9"/>
    </row>
    <row r="17" spans="1:120">
      <c r="A17" s="12"/>
      <c r="B17" s="25">
        <v>335.125</v>
      </c>
      <c r="C17" s="20" t="s">
        <v>98</v>
      </c>
      <c r="D17" s="46">
        <v>11155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11155</v>
      </c>
      <c r="P17" s="47">
        <f t="shared" si="2"/>
        <v>27.679900744416873</v>
      </c>
      <c r="Q17" s="9"/>
    </row>
    <row r="18" spans="1:120">
      <c r="A18" s="12"/>
      <c r="B18" s="25">
        <v>335.15</v>
      </c>
      <c r="C18" s="20" t="s">
        <v>79</v>
      </c>
      <c r="D18" s="46">
        <v>175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175</v>
      </c>
      <c r="P18" s="47">
        <f t="shared" si="2"/>
        <v>0.43424317617866004</v>
      </c>
      <c r="Q18" s="9"/>
    </row>
    <row r="19" spans="1:120">
      <c r="A19" s="12"/>
      <c r="B19" s="25">
        <v>335.18</v>
      </c>
      <c r="C19" s="20" t="s">
        <v>99</v>
      </c>
      <c r="D19" s="46">
        <v>35511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35511</v>
      </c>
      <c r="P19" s="47">
        <f t="shared" si="2"/>
        <v>88.116625310173703</v>
      </c>
      <c r="Q19" s="9"/>
    </row>
    <row r="20" spans="1:120">
      <c r="A20" s="12"/>
      <c r="B20" s="25">
        <v>335.19</v>
      </c>
      <c r="C20" s="20" t="s">
        <v>80</v>
      </c>
      <c r="D20" s="46">
        <v>31384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31384</v>
      </c>
      <c r="P20" s="47">
        <f t="shared" si="2"/>
        <v>77.875930521091817</v>
      </c>
      <c r="Q20" s="9"/>
    </row>
    <row r="21" spans="1:120" ht="15.75">
      <c r="A21" s="29" t="s">
        <v>83</v>
      </c>
      <c r="B21" s="30"/>
      <c r="C21" s="31"/>
      <c r="D21" s="32">
        <f t="shared" ref="D21:N21" si="5">SUM(D22:D22)</f>
        <v>19865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32">
        <f t="shared" si="1"/>
        <v>19865</v>
      </c>
      <c r="P21" s="45">
        <f t="shared" si="2"/>
        <v>49.292803970223325</v>
      </c>
      <c r="Q21" s="10"/>
    </row>
    <row r="22" spans="1:120">
      <c r="A22" s="12"/>
      <c r="B22" s="25">
        <v>342.1</v>
      </c>
      <c r="C22" s="20" t="s">
        <v>84</v>
      </c>
      <c r="D22" s="46">
        <v>19865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19865</v>
      </c>
      <c r="P22" s="47">
        <f t="shared" si="2"/>
        <v>49.292803970223325</v>
      </c>
      <c r="Q22" s="9"/>
    </row>
    <row r="23" spans="1:120" ht="15.75">
      <c r="A23" s="29" t="s">
        <v>23</v>
      </c>
      <c r="B23" s="30"/>
      <c r="C23" s="31"/>
      <c r="D23" s="32">
        <f t="shared" ref="D23:N23" si="6">SUM(D24:D24)</f>
        <v>51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1"/>
        <v>51</v>
      </c>
      <c r="P23" s="45">
        <f t="shared" si="2"/>
        <v>0.12655086848635236</v>
      </c>
      <c r="Q23" s="10"/>
    </row>
    <row r="24" spans="1:120">
      <c r="A24" s="13"/>
      <c r="B24" s="39">
        <v>351.9</v>
      </c>
      <c r="C24" s="21" t="s">
        <v>100</v>
      </c>
      <c r="D24" s="46">
        <v>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51</v>
      </c>
      <c r="P24" s="47">
        <f t="shared" si="2"/>
        <v>0.12655086848635236</v>
      </c>
      <c r="Q24" s="9"/>
    </row>
    <row r="25" spans="1:120" ht="15.75">
      <c r="A25" s="29" t="s">
        <v>3</v>
      </c>
      <c r="B25" s="30"/>
      <c r="C25" s="31"/>
      <c r="D25" s="32">
        <f t="shared" ref="D25:N25" si="7">SUM(D26:D28)</f>
        <v>26142</v>
      </c>
      <c r="E25" s="32">
        <f t="shared" si="7"/>
        <v>183397</v>
      </c>
      <c r="F25" s="32">
        <f t="shared" si="7"/>
        <v>47433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 t="shared" si="1"/>
        <v>256972</v>
      </c>
      <c r="P25" s="45">
        <f t="shared" si="2"/>
        <v>637.64764267990074</v>
      </c>
      <c r="Q25" s="10"/>
    </row>
    <row r="26" spans="1:120">
      <c r="A26" s="12"/>
      <c r="B26" s="25">
        <v>361.1</v>
      </c>
      <c r="C26" s="20" t="s">
        <v>27</v>
      </c>
      <c r="D26" s="46">
        <v>1433</v>
      </c>
      <c r="E26" s="46">
        <v>183397</v>
      </c>
      <c r="F26" s="46">
        <v>47433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232263</v>
      </c>
      <c r="P26" s="47">
        <f t="shared" si="2"/>
        <v>576.33498759305212</v>
      </c>
      <c r="Q26" s="9"/>
    </row>
    <row r="27" spans="1:120">
      <c r="A27" s="12"/>
      <c r="B27" s="25">
        <v>366</v>
      </c>
      <c r="C27" s="20" t="s">
        <v>65</v>
      </c>
      <c r="D27" s="46">
        <v>20226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20226</v>
      </c>
      <c r="P27" s="47">
        <f t="shared" si="2"/>
        <v>50.188585607940446</v>
      </c>
      <c r="Q27" s="9"/>
    </row>
    <row r="28" spans="1:120">
      <c r="A28" s="12"/>
      <c r="B28" s="25">
        <v>369.9</v>
      </c>
      <c r="C28" s="20" t="s">
        <v>85</v>
      </c>
      <c r="D28" s="46">
        <v>4483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4483</v>
      </c>
      <c r="P28" s="47">
        <f t="shared" si="2"/>
        <v>11.124069478908188</v>
      </c>
      <c r="Q28" s="9"/>
    </row>
    <row r="29" spans="1:120" ht="15.75">
      <c r="A29" s="29" t="s">
        <v>41</v>
      </c>
      <c r="B29" s="30"/>
      <c r="C29" s="31"/>
      <c r="D29" s="32">
        <f t="shared" ref="D29:N29" si="8">SUM(D30:D31)</f>
        <v>9200</v>
      </c>
      <c r="E29" s="32">
        <f t="shared" si="8"/>
        <v>3300</v>
      </c>
      <c r="F29" s="32">
        <f t="shared" si="8"/>
        <v>7142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1"/>
        <v>19642</v>
      </c>
      <c r="P29" s="45">
        <f t="shared" si="2"/>
        <v>48.739454094292803</v>
      </c>
      <c r="Q29" s="9"/>
    </row>
    <row r="30" spans="1:120">
      <c r="A30" s="12"/>
      <c r="B30" s="25">
        <v>381</v>
      </c>
      <c r="C30" s="20" t="s">
        <v>42</v>
      </c>
      <c r="D30" s="46">
        <v>0</v>
      </c>
      <c r="E30" s="46">
        <v>3300</v>
      </c>
      <c r="F30" s="46">
        <v>7142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10442</v>
      </c>
      <c r="P30" s="47">
        <f t="shared" si="2"/>
        <v>25.910669975186103</v>
      </c>
      <c r="Q30" s="9"/>
    </row>
    <row r="31" spans="1:120" ht="15.75" thickBot="1">
      <c r="A31" s="12"/>
      <c r="B31" s="25">
        <v>388.1</v>
      </c>
      <c r="C31" s="20" t="s">
        <v>86</v>
      </c>
      <c r="D31" s="46">
        <v>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9200</v>
      </c>
      <c r="P31" s="47">
        <f t="shared" si="2"/>
        <v>22.8287841191067</v>
      </c>
      <c r="Q31" s="9"/>
    </row>
    <row r="32" spans="1:120" ht="16.5" thickBot="1">
      <c r="A32" s="14" t="s">
        <v>24</v>
      </c>
      <c r="B32" s="23"/>
      <c r="C32" s="22"/>
      <c r="D32" s="15">
        <f t="shared" ref="D32:N32" si="9">SUM(D5,D11,D15,D21,D23,D25,D29)</f>
        <v>2866211</v>
      </c>
      <c r="E32" s="15">
        <f t="shared" si="9"/>
        <v>711688</v>
      </c>
      <c r="F32" s="15">
        <f t="shared" si="9"/>
        <v>225191</v>
      </c>
      <c r="G32" s="15">
        <f t="shared" si="9"/>
        <v>0</v>
      </c>
      <c r="H32" s="15">
        <f t="shared" si="9"/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15">
        <f t="shared" si="1"/>
        <v>3803090</v>
      </c>
      <c r="P32" s="38">
        <f t="shared" si="2"/>
        <v>9436.9478908188594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118" t="s">
        <v>87</v>
      </c>
      <c r="N34" s="118"/>
      <c r="O34" s="118"/>
      <c r="P34" s="43">
        <v>403</v>
      </c>
    </row>
    <row r="35" spans="1:16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customHeight="1" thickBot="1">
      <c r="A36" s="120" t="s">
        <v>39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1788206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1788206</v>
      </c>
      <c r="O5" s="33">
        <f t="shared" ref="O5:O26" si="2">(N5/O$28)</f>
        <v>4319.3381642512077</v>
      </c>
      <c r="P5" s="6"/>
    </row>
    <row r="6" spans="1:133">
      <c r="A6" s="12"/>
      <c r="B6" s="25">
        <v>311</v>
      </c>
      <c r="C6" s="20" t="s">
        <v>2</v>
      </c>
      <c r="D6" s="46">
        <v>1747490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1747490</v>
      </c>
      <c r="O6" s="47">
        <f t="shared" si="2"/>
        <v>4220.9903381642516</v>
      </c>
      <c r="P6" s="9"/>
    </row>
    <row r="7" spans="1:133">
      <c r="A7" s="12"/>
      <c r="B7" s="25">
        <v>312.41000000000003</v>
      </c>
      <c r="C7" s="20" t="s">
        <v>46</v>
      </c>
      <c r="D7" s="46">
        <v>13166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13166</v>
      </c>
      <c r="O7" s="47">
        <f t="shared" si="2"/>
        <v>31.801932367149757</v>
      </c>
      <c r="P7" s="9"/>
    </row>
    <row r="8" spans="1:133">
      <c r="A8" s="12"/>
      <c r="B8" s="25">
        <v>312.42</v>
      </c>
      <c r="C8" s="20" t="s">
        <v>47</v>
      </c>
      <c r="D8" s="46">
        <v>6053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6053</v>
      </c>
      <c r="O8" s="47">
        <f t="shared" si="2"/>
        <v>14.620772946859903</v>
      </c>
      <c r="P8" s="9"/>
    </row>
    <row r="9" spans="1:133">
      <c r="A9" s="12"/>
      <c r="B9" s="25">
        <v>315</v>
      </c>
      <c r="C9" s="20" t="s">
        <v>56</v>
      </c>
      <c r="D9" s="46">
        <v>21497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21497</v>
      </c>
      <c r="O9" s="47">
        <f t="shared" si="2"/>
        <v>51.925120772946862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435809</v>
      </c>
      <c r="E10" s="32">
        <f t="shared" si="3"/>
        <v>507289</v>
      </c>
      <c r="F10" s="32">
        <f t="shared" si="3"/>
        <v>164187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1107285</v>
      </c>
      <c r="O10" s="45">
        <f t="shared" si="2"/>
        <v>2674.6014492753625</v>
      </c>
      <c r="P10" s="10"/>
    </row>
    <row r="11" spans="1:133">
      <c r="A11" s="12"/>
      <c r="B11" s="25">
        <v>322</v>
      </c>
      <c r="C11" s="20" t="s">
        <v>0</v>
      </c>
      <c r="D11" s="46">
        <v>397537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397537</v>
      </c>
      <c r="O11" s="47">
        <f t="shared" si="2"/>
        <v>960.23429951690821</v>
      </c>
      <c r="P11" s="9"/>
    </row>
    <row r="12" spans="1:133">
      <c r="A12" s="12"/>
      <c r="B12" s="25">
        <v>323.10000000000002</v>
      </c>
      <c r="C12" s="20" t="s">
        <v>13</v>
      </c>
      <c r="D12" s="46">
        <v>38272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38272</v>
      </c>
      <c r="O12" s="47">
        <f t="shared" si="2"/>
        <v>92.444444444444443</v>
      </c>
      <c r="P12" s="9"/>
    </row>
    <row r="13" spans="1:133">
      <c r="A13" s="12"/>
      <c r="B13" s="25">
        <v>329</v>
      </c>
      <c r="C13" s="20" t="s">
        <v>14</v>
      </c>
      <c r="D13" s="46">
        <v>0</v>
      </c>
      <c r="E13" s="46">
        <v>507289</v>
      </c>
      <c r="F13" s="46">
        <v>164187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671476</v>
      </c>
      <c r="O13" s="47">
        <f t="shared" si="2"/>
        <v>1621.9227053140096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SUM(D15:D18)</f>
        <v>69080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69080</v>
      </c>
      <c r="O14" s="45">
        <f t="shared" si="2"/>
        <v>166.85990338164251</v>
      </c>
      <c r="P14" s="10"/>
    </row>
    <row r="15" spans="1:133">
      <c r="A15" s="12"/>
      <c r="B15" s="25">
        <v>335.12</v>
      </c>
      <c r="C15" s="20" t="s">
        <v>58</v>
      </c>
      <c r="D15" s="46">
        <v>10006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10006</v>
      </c>
      <c r="O15" s="47">
        <f t="shared" si="2"/>
        <v>24.169082125603865</v>
      </c>
      <c r="P15" s="9"/>
    </row>
    <row r="16" spans="1:133">
      <c r="A16" s="12"/>
      <c r="B16" s="25">
        <v>335.15</v>
      </c>
      <c r="C16" s="20" t="s">
        <v>79</v>
      </c>
      <c r="D16" s="46">
        <v>175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</v>
      </c>
      <c r="O16" s="47">
        <f t="shared" si="2"/>
        <v>0.42270531400966183</v>
      </c>
      <c r="P16" s="9"/>
    </row>
    <row r="17" spans="1:119">
      <c r="A17" s="12"/>
      <c r="B17" s="25">
        <v>335.18</v>
      </c>
      <c r="C17" s="20" t="s">
        <v>59</v>
      </c>
      <c r="D17" s="46">
        <v>30679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30679</v>
      </c>
      <c r="O17" s="47">
        <f t="shared" si="2"/>
        <v>74.10386473429952</v>
      </c>
      <c r="P17" s="9"/>
    </row>
    <row r="18" spans="1:119">
      <c r="A18" s="12"/>
      <c r="B18" s="25">
        <v>335.19</v>
      </c>
      <c r="C18" s="20" t="s">
        <v>80</v>
      </c>
      <c r="D18" s="46">
        <v>28220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28220</v>
      </c>
      <c r="O18" s="47">
        <f t="shared" si="2"/>
        <v>68.164251207729464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SUM(D20:D20)</f>
        <v>20576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20576</v>
      </c>
      <c r="O19" s="45">
        <f t="shared" si="2"/>
        <v>49.70048309178744</v>
      </c>
      <c r="P19" s="10"/>
    </row>
    <row r="20" spans="1:119">
      <c r="A20" s="13"/>
      <c r="B20" s="39">
        <v>359</v>
      </c>
      <c r="C20" s="21" t="s">
        <v>26</v>
      </c>
      <c r="D20" s="46">
        <v>20576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20576</v>
      </c>
      <c r="O20" s="47">
        <f t="shared" si="2"/>
        <v>49.70048309178744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SUM(D22:D23)</f>
        <v>48416</v>
      </c>
      <c r="E21" s="32">
        <f t="shared" si="6"/>
        <v>299141</v>
      </c>
      <c r="F21" s="32">
        <f t="shared" si="6"/>
        <v>55049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402606</v>
      </c>
      <c r="O21" s="45">
        <f t="shared" si="2"/>
        <v>972.47826086956525</v>
      </c>
      <c r="P21" s="10"/>
    </row>
    <row r="22" spans="1:119">
      <c r="A22" s="12"/>
      <c r="B22" s="25">
        <v>361.1</v>
      </c>
      <c r="C22" s="20" t="s">
        <v>27</v>
      </c>
      <c r="D22" s="46">
        <v>7101</v>
      </c>
      <c r="E22" s="46">
        <v>299141</v>
      </c>
      <c r="F22" s="46">
        <v>55049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361291</v>
      </c>
      <c r="O22" s="47">
        <f t="shared" si="2"/>
        <v>872.68357487922708</v>
      </c>
      <c r="P22" s="9"/>
    </row>
    <row r="23" spans="1:119">
      <c r="A23" s="12"/>
      <c r="B23" s="25">
        <v>366</v>
      </c>
      <c r="C23" s="20" t="s">
        <v>65</v>
      </c>
      <c r="D23" s="46">
        <v>41315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41315</v>
      </c>
      <c r="O23" s="47">
        <f t="shared" si="2"/>
        <v>99.794685990338166</v>
      </c>
      <c r="P23" s="9"/>
    </row>
    <row r="24" spans="1:119" ht="15.75">
      <c r="A24" s="29" t="s">
        <v>41</v>
      </c>
      <c r="B24" s="30"/>
      <c r="C24" s="31"/>
      <c r="D24" s="32">
        <f t="shared" ref="D24:M24" si="7">SUM(D25:D25)</f>
        <v>0</v>
      </c>
      <c r="E24" s="32">
        <f t="shared" si="7"/>
        <v>3739</v>
      </c>
      <c r="F24" s="32">
        <f t="shared" si="7"/>
        <v>7142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10881</v>
      </c>
      <c r="O24" s="45">
        <f t="shared" si="2"/>
        <v>26.282608695652176</v>
      </c>
      <c r="P24" s="9"/>
    </row>
    <row r="25" spans="1:119" ht="15.75" thickBot="1">
      <c r="A25" s="12"/>
      <c r="B25" s="25">
        <v>381</v>
      </c>
      <c r="C25" s="20" t="s">
        <v>42</v>
      </c>
      <c r="D25" s="46">
        <v>0</v>
      </c>
      <c r="E25" s="46">
        <v>3739</v>
      </c>
      <c r="F25" s="46">
        <v>7142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10881</v>
      </c>
      <c r="O25" s="47">
        <f t="shared" si="2"/>
        <v>26.282608695652176</v>
      </c>
      <c r="P25" s="9"/>
    </row>
    <row r="26" spans="1:119" ht="16.5" thickBot="1">
      <c r="A26" s="14" t="s">
        <v>24</v>
      </c>
      <c r="B26" s="23"/>
      <c r="C26" s="22"/>
      <c r="D26" s="15">
        <f>SUM(D5,D10,D14,D19,D21,D24)</f>
        <v>2362087</v>
      </c>
      <c r="E26" s="15">
        <f t="shared" ref="E26:M26" si="8">SUM(E5,E10,E14,E19,E21,E24)</f>
        <v>810169</v>
      </c>
      <c r="F26" s="15">
        <f t="shared" si="8"/>
        <v>226378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3398634</v>
      </c>
      <c r="O26" s="38">
        <f t="shared" si="2"/>
        <v>8209.2608695652179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81</v>
      </c>
      <c r="M28" s="118"/>
      <c r="N28" s="118"/>
      <c r="O28" s="43">
        <v>414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39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1661747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1661747</v>
      </c>
      <c r="O5" s="33">
        <f t="shared" ref="O5:O26" si="2">(N5/O$28)</f>
        <v>4092.9729064039407</v>
      </c>
      <c r="P5" s="6"/>
    </row>
    <row r="6" spans="1:133">
      <c r="A6" s="12"/>
      <c r="B6" s="25">
        <v>311</v>
      </c>
      <c r="C6" s="20" t="s">
        <v>2</v>
      </c>
      <c r="D6" s="46">
        <v>1618642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1618642</v>
      </c>
      <c r="O6" s="47">
        <f t="shared" si="2"/>
        <v>3986.8029556650245</v>
      </c>
      <c r="P6" s="9"/>
    </row>
    <row r="7" spans="1:133">
      <c r="A7" s="12"/>
      <c r="B7" s="25">
        <v>312.41000000000003</v>
      </c>
      <c r="C7" s="20" t="s">
        <v>46</v>
      </c>
      <c r="D7" s="46">
        <v>14703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14703</v>
      </c>
      <c r="O7" s="47">
        <f t="shared" si="2"/>
        <v>36.214285714285715</v>
      </c>
      <c r="P7" s="9"/>
    </row>
    <row r="8" spans="1:133">
      <c r="A8" s="12"/>
      <c r="B8" s="25">
        <v>312.42</v>
      </c>
      <c r="C8" s="20" t="s">
        <v>47</v>
      </c>
      <c r="D8" s="46">
        <v>6822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6822</v>
      </c>
      <c r="O8" s="47">
        <f t="shared" si="2"/>
        <v>16.80295566502463</v>
      </c>
      <c r="P8" s="9"/>
    </row>
    <row r="9" spans="1:133">
      <c r="A9" s="12"/>
      <c r="B9" s="25">
        <v>315</v>
      </c>
      <c r="C9" s="20" t="s">
        <v>56</v>
      </c>
      <c r="D9" s="46">
        <v>21580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21580</v>
      </c>
      <c r="O9" s="47">
        <f t="shared" si="2"/>
        <v>53.152709359605915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319898</v>
      </c>
      <c r="E10" s="32">
        <f t="shared" si="3"/>
        <v>492315</v>
      </c>
      <c r="F10" s="32">
        <f t="shared" si="3"/>
        <v>157999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970212</v>
      </c>
      <c r="O10" s="45">
        <f t="shared" si="2"/>
        <v>2389.6847290640394</v>
      </c>
      <c r="P10" s="10"/>
    </row>
    <row r="11" spans="1:133">
      <c r="A11" s="12"/>
      <c r="B11" s="25">
        <v>322</v>
      </c>
      <c r="C11" s="20" t="s">
        <v>0</v>
      </c>
      <c r="D11" s="46">
        <v>281326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281326</v>
      </c>
      <c r="O11" s="47">
        <f t="shared" si="2"/>
        <v>692.92118226600985</v>
      </c>
      <c r="P11" s="9"/>
    </row>
    <row r="12" spans="1:133">
      <c r="A12" s="12"/>
      <c r="B12" s="25">
        <v>323.10000000000002</v>
      </c>
      <c r="C12" s="20" t="s">
        <v>13</v>
      </c>
      <c r="D12" s="46">
        <v>38572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38572</v>
      </c>
      <c r="O12" s="47">
        <f t="shared" si="2"/>
        <v>95.004926108374377</v>
      </c>
      <c r="P12" s="9"/>
    </row>
    <row r="13" spans="1:133">
      <c r="A13" s="12"/>
      <c r="B13" s="25">
        <v>329</v>
      </c>
      <c r="C13" s="20" t="s">
        <v>14</v>
      </c>
      <c r="D13" s="46">
        <v>0</v>
      </c>
      <c r="E13" s="46">
        <v>492315</v>
      </c>
      <c r="F13" s="46">
        <v>157999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650314</v>
      </c>
      <c r="O13" s="47">
        <f t="shared" si="2"/>
        <v>1601.7586206896551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SUM(D15:D18)</f>
        <v>90299</v>
      </c>
      <c r="E14" s="32">
        <f t="shared" si="4"/>
        <v>165890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256189</v>
      </c>
      <c r="O14" s="45">
        <f t="shared" si="2"/>
        <v>631.00738916256159</v>
      </c>
      <c r="P14" s="10"/>
    </row>
    <row r="15" spans="1:133">
      <c r="A15" s="12"/>
      <c r="B15" s="25">
        <v>331.2</v>
      </c>
      <c r="C15" s="20" t="s">
        <v>48</v>
      </c>
      <c r="D15" s="46">
        <v>16453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16453</v>
      </c>
      <c r="O15" s="47">
        <f t="shared" si="2"/>
        <v>40.524630541871922</v>
      </c>
      <c r="P15" s="9"/>
    </row>
    <row r="16" spans="1:133">
      <c r="A16" s="12"/>
      <c r="B16" s="25">
        <v>334.35</v>
      </c>
      <c r="C16" s="20" t="s">
        <v>72</v>
      </c>
      <c r="D16" s="46">
        <v>0</v>
      </c>
      <c r="E16" s="46">
        <v>165890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165890</v>
      </c>
      <c r="O16" s="47">
        <f t="shared" si="2"/>
        <v>408.5960591133005</v>
      </c>
      <c r="P16" s="9"/>
    </row>
    <row r="17" spans="1:119">
      <c r="A17" s="12"/>
      <c r="B17" s="25">
        <v>335.12</v>
      </c>
      <c r="C17" s="20" t="s">
        <v>58</v>
      </c>
      <c r="D17" s="46">
        <v>10784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10784</v>
      </c>
      <c r="O17" s="47">
        <f t="shared" si="2"/>
        <v>26.561576354679804</v>
      </c>
      <c r="P17" s="9"/>
    </row>
    <row r="18" spans="1:119">
      <c r="A18" s="12"/>
      <c r="B18" s="25">
        <v>335.18</v>
      </c>
      <c r="C18" s="20" t="s">
        <v>59</v>
      </c>
      <c r="D18" s="46">
        <v>63062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63062</v>
      </c>
      <c r="O18" s="47">
        <f t="shared" si="2"/>
        <v>155.32512315270935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SUM(D20:D20)</f>
        <v>11421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11421</v>
      </c>
      <c r="O19" s="45">
        <f t="shared" si="2"/>
        <v>28.130541871921181</v>
      </c>
      <c r="P19" s="10"/>
    </row>
    <row r="20" spans="1:119">
      <c r="A20" s="13"/>
      <c r="B20" s="39">
        <v>359</v>
      </c>
      <c r="C20" s="21" t="s">
        <v>26</v>
      </c>
      <c r="D20" s="46">
        <v>11421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11421</v>
      </c>
      <c r="O20" s="47">
        <f t="shared" si="2"/>
        <v>28.130541871921181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SUM(D22:D23)</f>
        <v>109159</v>
      </c>
      <c r="E21" s="32">
        <f t="shared" si="6"/>
        <v>309032</v>
      </c>
      <c r="F21" s="32">
        <f t="shared" si="6"/>
        <v>59520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477711</v>
      </c>
      <c r="O21" s="45">
        <f t="shared" si="2"/>
        <v>1176.6280788177339</v>
      </c>
      <c r="P21" s="10"/>
    </row>
    <row r="22" spans="1:119">
      <c r="A22" s="12"/>
      <c r="B22" s="25">
        <v>361.1</v>
      </c>
      <c r="C22" s="20" t="s">
        <v>27</v>
      </c>
      <c r="D22" s="46">
        <v>11092</v>
      </c>
      <c r="E22" s="46">
        <v>309032</v>
      </c>
      <c r="F22" s="46">
        <v>59520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379644</v>
      </c>
      <c r="O22" s="47">
        <f t="shared" si="2"/>
        <v>935.08374384236458</v>
      </c>
      <c r="P22" s="9"/>
    </row>
    <row r="23" spans="1:119">
      <c r="A23" s="12"/>
      <c r="B23" s="25">
        <v>366</v>
      </c>
      <c r="C23" s="20" t="s">
        <v>65</v>
      </c>
      <c r="D23" s="46">
        <v>98067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98067</v>
      </c>
      <c r="O23" s="47">
        <f t="shared" si="2"/>
        <v>241.54433497536945</v>
      </c>
      <c r="P23" s="9"/>
    </row>
    <row r="24" spans="1:119" ht="15.75">
      <c r="A24" s="29" t="s">
        <v>41</v>
      </c>
      <c r="B24" s="30"/>
      <c r="C24" s="31"/>
      <c r="D24" s="32">
        <f t="shared" ref="D24:M24" si="7">SUM(D25:D25)</f>
        <v>0</v>
      </c>
      <c r="E24" s="32">
        <f t="shared" si="7"/>
        <v>3739</v>
      </c>
      <c r="F24" s="32">
        <f t="shared" si="7"/>
        <v>7142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10881</v>
      </c>
      <c r="O24" s="45">
        <f t="shared" si="2"/>
        <v>26.800492610837438</v>
      </c>
      <c r="P24" s="9"/>
    </row>
    <row r="25" spans="1:119" ht="15.75" thickBot="1">
      <c r="A25" s="12"/>
      <c r="B25" s="25">
        <v>381</v>
      </c>
      <c r="C25" s="20" t="s">
        <v>42</v>
      </c>
      <c r="D25" s="46">
        <v>0</v>
      </c>
      <c r="E25" s="46">
        <v>3739</v>
      </c>
      <c r="F25" s="46">
        <v>7142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10881</v>
      </c>
      <c r="O25" s="47">
        <f t="shared" si="2"/>
        <v>26.800492610837438</v>
      </c>
      <c r="P25" s="9"/>
    </row>
    <row r="26" spans="1:119" ht="16.5" thickBot="1">
      <c r="A26" s="14" t="s">
        <v>24</v>
      </c>
      <c r="B26" s="23"/>
      <c r="C26" s="22"/>
      <c r="D26" s="15">
        <f>SUM(D5,D10,D14,D19,D21,D24)</f>
        <v>2192524</v>
      </c>
      <c r="E26" s="15">
        <f t="shared" ref="E26:M26" si="8">SUM(E5,E10,E14,E19,E21,E24)</f>
        <v>970976</v>
      </c>
      <c r="F26" s="15">
        <f t="shared" si="8"/>
        <v>224661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3388161</v>
      </c>
      <c r="O26" s="38">
        <f t="shared" si="2"/>
        <v>8345.2241379310344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77</v>
      </c>
      <c r="M28" s="118"/>
      <c r="N28" s="118"/>
      <c r="O28" s="43">
        <v>406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39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1586709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1586709</v>
      </c>
      <c r="O5" s="33">
        <f t="shared" ref="O5:O25" si="2">(N5/O$27)</f>
        <v>3879.484107579462</v>
      </c>
      <c r="P5" s="6"/>
    </row>
    <row r="6" spans="1:133">
      <c r="A6" s="12"/>
      <c r="B6" s="25">
        <v>311</v>
      </c>
      <c r="C6" s="20" t="s">
        <v>2</v>
      </c>
      <c r="D6" s="46">
        <v>1543081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1543081</v>
      </c>
      <c r="O6" s="47">
        <f t="shared" si="2"/>
        <v>3772.8141809290955</v>
      </c>
      <c r="P6" s="9"/>
    </row>
    <row r="7" spans="1:133">
      <c r="A7" s="12"/>
      <c r="B7" s="25">
        <v>312.41000000000003</v>
      </c>
      <c r="C7" s="20" t="s">
        <v>46</v>
      </c>
      <c r="D7" s="46">
        <v>14575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14575</v>
      </c>
      <c r="O7" s="47">
        <f t="shared" si="2"/>
        <v>35.635696821515893</v>
      </c>
      <c r="P7" s="9"/>
    </row>
    <row r="8" spans="1:133">
      <c r="A8" s="12"/>
      <c r="B8" s="25">
        <v>312.42</v>
      </c>
      <c r="C8" s="20" t="s">
        <v>47</v>
      </c>
      <c r="D8" s="46">
        <v>6738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6738</v>
      </c>
      <c r="O8" s="47">
        <f t="shared" si="2"/>
        <v>16.474327628361859</v>
      </c>
      <c r="P8" s="9"/>
    </row>
    <row r="9" spans="1:133">
      <c r="A9" s="12"/>
      <c r="B9" s="25">
        <v>315</v>
      </c>
      <c r="C9" s="20" t="s">
        <v>56</v>
      </c>
      <c r="D9" s="46">
        <v>22315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22315</v>
      </c>
      <c r="O9" s="47">
        <f t="shared" si="2"/>
        <v>54.559902200488999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416746</v>
      </c>
      <c r="E10" s="32">
        <f t="shared" si="3"/>
        <v>477784</v>
      </c>
      <c r="F10" s="32">
        <f t="shared" si="3"/>
        <v>152046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1046576</v>
      </c>
      <c r="O10" s="45">
        <f t="shared" si="2"/>
        <v>2558.8655256723719</v>
      </c>
      <c r="P10" s="10"/>
    </row>
    <row r="11" spans="1:133">
      <c r="A11" s="12"/>
      <c r="B11" s="25">
        <v>322</v>
      </c>
      <c r="C11" s="20" t="s">
        <v>0</v>
      </c>
      <c r="D11" s="46">
        <v>379562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379562</v>
      </c>
      <c r="O11" s="47">
        <f t="shared" si="2"/>
        <v>928.02444987775061</v>
      </c>
      <c r="P11" s="9"/>
    </row>
    <row r="12" spans="1:133">
      <c r="A12" s="12"/>
      <c r="B12" s="25">
        <v>323.10000000000002</v>
      </c>
      <c r="C12" s="20" t="s">
        <v>13</v>
      </c>
      <c r="D12" s="46">
        <v>37184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37184</v>
      </c>
      <c r="O12" s="47">
        <f t="shared" si="2"/>
        <v>90.914425427872857</v>
      </c>
      <c r="P12" s="9"/>
    </row>
    <row r="13" spans="1:133">
      <c r="A13" s="12"/>
      <c r="B13" s="25">
        <v>329</v>
      </c>
      <c r="C13" s="20" t="s">
        <v>14</v>
      </c>
      <c r="D13" s="46">
        <v>0</v>
      </c>
      <c r="E13" s="46">
        <v>477784</v>
      </c>
      <c r="F13" s="46">
        <v>152046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629830</v>
      </c>
      <c r="O13" s="47">
        <f t="shared" si="2"/>
        <v>1539.9266503667482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SUM(D15:D17)</f>
        <v>73434</v>
      </c>
      <c r="E14" s="32">
        <f t="shared" si="4"/>
        <v>75000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148434</v>
      </c>
      <c r="O14" s="45">
        <f t="shared" si="2"/>
        <v>362.91931540342296</v>
      </c>
      <c r="P14" s="10"/>
    </row>
    <row r="15" spans="1:133">
      <c r="A15" s="12"/>
      <c r="B15" s="25">
        <v>334.35</v>
      </c>
      <c r="C15" s="20" t="s">
        <v>72</v>
      </c>
      <c r="D15" s="46">
        <v>0</v>
      </c>
      <c r="E15" s="46">
        <v>75000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75000</v>
      </c>
      <c r="O15" s="47">
        <f t="shared" si="2"/>
        <v>183.37408312958436</v>
      </c>
      <c r="P15" s="9"/>
    </row>
    <row r="16" spans="1:133">
      <c r="A16" s="12"/>
      <c r="B16" s="25">
        <v>335.12</v>
      </c>
      <c r="C16" s="20" t="s">
        <v>58</v>
      </c>
      <c r="D16" s="46">
        <v>10592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10592</v>
      </c>
      <c r="O16" s="47">
        <f t="shared" si="2"/>
        <v>25.897310513447433</v>
      </c>
      <c r="P16" s="9"/>
    </row>
    <row r="17" spans="1:119">
      <c r="A17" s="12"/>
      <c r="B17" s="25">
        <v>335.18</v>
      </c>
      <c r="C17" s="20" t="s">
        <v>59</v>
      </c>
      <c r="D17" s="46">
        <v>62842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62842</v>
      </c>
      <c r="O17" s="47">
        <f t="shared" si="2"/>
        <v>153.6479217603912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SUM(D19:D19)</f>
        <v>1778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1778</v>
      </c>
      <c r="O18" s="45">
        <f t="shared" si="2"/>
        <v>4.3471882640586799</v>
      </c>
      <c r="P18" s="10"/>
    </row>
    <row r="19" spans="1:119">
      <c r="A19" s="13"/>
      <c r="B19" s="39">
        <v>359</v>
      </c>
      <c r="C19" s="21" t="s">
        <v>26</v>
      </c>
      <c r="D19" s="46">
        <v>1778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1778</v>
      </c>
      <c r="O19" s="47">
        <f t="shared" si="2"/>
        <v>4.3471882640586799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20187</v>
      </c>
      <c r="E20" s="32">
        <f t="shared" si="6"/>
        <v>319181</v>
      </c>
      <c r="F20" s="32">
        <f t="shared" si="6"/>
        <v>64600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403968</v>
      </c>
      <c r="O20" s="45">
        <f t="shared" si="2"/>
        <v>987.69682151589245</v>
      </c>
      <c r="P20" s="10"/>
    </row>
    <row r="21" spans="1:119">
      <c r="A21" s="12"/>
      <c r="B21" s="25">
        <v>361.1</v>
      </c>
      <c r="C21" s="20" t="s">
        <v>27</v>
      </c>
      <c r="D21" s="46">
        <v>5526</v>
      </c>
      <c r="E21" s="46">
        <v>319181</v>
      </c>
      <c r="F21" s="46">
        <v>64600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389307</v>
      </c>
      <c r="O21" s="47">
        <f t="shared" si="2"/>
        <v>951.85085574572122</v>
      </c>
      <c r="P21" s="9"/>
    </row>
    <row r="22" spans="1:119">
      <c r="A22" s="12"/>
      <c r="B22" s="25">
        <v>366</v>
      </c>
      <c r="C22" s="20" t="s">
        <v>65</v>
      </c>
      <c r="D22" s="46">
        <v>14661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14661</v>
      </c>
      <c r="O22" s="47">
        <f t="shared" si="2"/>
        <v>35.845965770171148</v>
      </c>
      <c r="P22" s="9"/>
    </row>
    <row r="23" spans="1:119" ht="15.75">
      <c r="A23" s="29" t="s">
        <v>41</v>
      </c>
      <c r="B23" s="30"/>
      <c r="C23" s="31"/>
      <c r="D23" s="32">
        <f t="shared" ref="D23:M23" si="7">SUM(D24:D24)</f>
        <v>0</v>
      </c>
      <c r="E23" s="32">
        <f t="shared" si="7"/>
        <v>3589</v>
      </c>
      <c r="F23" s="32">
        <f t="shared" si="7"/>
        <v>7124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10713</v>
      </c>
      <c r="O23" s="45">
        <f t="shared" si="2"/>
        <v>26.193154034229828</v>
      </c>
      <c r="P23" s="9"/>
    </row>
    <row r="24" spans="1:119" ht="15.75" thickBot="1">
      <c r="A24" s="12"/>
      <c r="B24" s="25">
        <v>381</v>
      </c>
      <c r="C24" s="20" t="s">
        <v>42</v>
      </c>
      <c r="D24" s="46">
        <v>0</v>
      </c>
      <c r="E24" s="46">
        <v>3589</v>
      </c>
      <c r="F24" s="46">
        <v>7124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10713</v>
      </c>
      <c r="O24" s="47">
        <f t="shared" si="2"/>
        <v>26.193154034229828</v>
      </c>
      <c r="P24" s="9"/>
    </row>
    <row r="25" spans="1:119" ht="16.5" thickBot="1">
      <c r="A25" s="14" t="s">
        <v>24</v>
      </c>
      <c r="B25" s="23"/>
      <c r="C25" s="22"/>
      <c r="D25" s="15">
        <f>SUM(D5,D10,D14,D18,D20,D23)</f>
        <v>2098854</v>
      </c>
      <c r="E25" s="15">
        <f t="shared" ref="E25:M25" si="8">SUM(E5,E10,E14,E18,E20,E23)</f>
        <v>875554</v>
      </c>
      <c r="F25" s="15">
        <f t="shared" si="8"/>
        <v>223770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3198178</v>
      </c>
      <c r="O25" s="38">
        <f t="shared" si="2"/>
        <v>7819.5061124694375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75</v>
      </c>
      <c r="M27" s="118"/>
      <c r="N27" s="118"/>
      <c r="O27" s="43">
        <v>409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39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1509071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1509071</v>
      </c>
      <c r="O5" s="33">
        <f t="shared" ref="O5:O28" si="2">(N5/O$30)</f>
        <v>3707.7911547911549</v>
      </c>
      <c r="P5" s="6"/>
    </row>
    <row r="6" spans="1:133">
      <c r="A6" s="12"/>
      <c r="B6" s="25">
        <v>311</v>
      </c>
      <c r="C6" s="20" t="s">
        <v>2</v>
      </c>
      <c r="D6" s="46">
        <v>1466447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1466447</v>
      </c>
      <c r="O6" s="47">
        <f t="shared" si="2"/>
        <v>3603.0638820638819</v>
      </c>
      <c r="P6" s="9"/>
    </row>
    <row r="7" spans="1:133">
      <c r="A7" s="12"/>
      <c r="B7" s="25">
        <v>312.41000000000003</v>
      </c>
      <c r="C7" s="20" t="s">
        <v>46</v>
      </c>
      <c r="D7" s="46">
        <v>14536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14536</v>
      </c>
      <c r="O7" s="47">
        <f t="shared" si="2"/>
        <v>35.714987714987714</v>
      </c>
      <c r="P7" s="9"/>
    </row>
    <row r="8" spans="1:133">
      <c r="A8" s="12"/>
      <c r="B8" s="25">
        <v>312.42</v>
      </c>
      <c r="C8" s="20" t="s">
        <v>47</v>
      </c>
      <c r="D8" s="46">
        <v>6900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6900</v>
      </c>
      <c r="O8" s="47">
        <f t="shared" si="2"/>
        <v>16.953316953316953</v>
      </c>
      <c r="P8" s="9"/>
    </row>
    <row r="9" spans="1:133">
      <c r="A9" s="12"/>
      <c r="B9" s="25">
        <v>315</v>
      </c>
      <c r="C9" s="20" t="s">
        <v>56</v>
      </c>
      <c r="D9" s="46">
        <v>21188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21188</v>
      </c>
      <c r="O9" s="47">
        <f t="shared" si="2"/>
        <v>52.058968058968055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242342</v>
      </c>
      <c r="E10" s="32">
        <f t="shared" si="3"/>
        <v>636667</v>
      </c>
      <c r="F10" s="32">
        <f t="shared" si="3"/>
        <v>146316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1025325</v>
      </c>
      <c r="O10" s="45">
        <f t="shared" si="2"/>
        <v>2519.2260442260445</v>
      </c>
      <c r="P10" s="10"/>
    </row>
    <row r="11" spans="1:133">
      <c r="A11" s="12"/>
      <c r="B11" s="25">
        <v>322</v>
      </c>
      <c r="C11" s="20" t="s">
        <v>0</v>
      </c>
      <c r="D11" s="46">
        <v>206265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206265</v>
      </c>
      <c r="O11" s="47">
        <f t="shared" si="2"/>
        <v>506.79361179361177</v>
      </c>
      <c r="P11" s="9"/>
    </row>
    <row r="12" spans="1:133">
      <c r="A12" s="12"/>
      <c r="B12" s="25">
        <v>323.10000000000002</v>
      </c>
      <c r="C12" s="20" t="s">
        <v>13</v>
      </c>
      <c r="D12" s="46">
        <v>36077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36077</v>
      </c>
      <c r="O12" s="47">
        <f t="shared" si="2"/>
        <v>88.64127764127764</v>
      </c>
      <c r="P12" s="9"/>
    </row>
    <row r="13" spans="1:133">
      <c r="A13" s="12"/>
      <c r="B13" s="25">
        <v>329</v>
      </c>
      <c r="C13" s="20" t="s">
        <v>14</v>
      </c>
      <c r="D13" s="46">
        <v>0</v>
      </c>
      <c r="E13" s="46">
        <v>636667</v>
      </c>
      <c r="F13" s="46">
        <v>146316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782983</v>
      </c>
      <c r="O13" s="47">
        <f t="shared" si="2"/>
        <v>1923.7911547911549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SUM(D15:D18)</f>
        <v>118925</v>
      </c>
      <c r="E14" s="32">
        <f t="shared" si="4"/>
        <v>584035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702960</v>
      </c>
      <c r="O14" s="45">
        <f t="shared" si="2"/>
        <v>1727.1744471744471</v>
      </c>
      <c r="P14" s="10"/>
    </row>
    <row r="15" spans="1:133">
      <c r="A15" s="12"/>
      <c r="B15" s="25">
        <v>331.2</v>
      </c>
      <c r="C15" s="20" t="s">
        <v>48</v>
      </c>
      <c r="D15" s="46">
        <v>60002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60002</v>
      </c>
      <c r="O15" s="47">
        <f t="shared" si="2"/>
        <v>147.42506142506141</v>
      </c>
      <c r="P15" s="9"/>
    </row>
    <row r="16" spans="1:133">
      <c r="A16" s="12"/>
      <c r="B16" s="25">
        <v>334.35</v>
      </c>
      <c r="C16" s="20" t="s">
        <v>72</v>
      </c>
      <c r="D16" s="46">
        <v>0</v>
      </c>
      <c r="E16" s="46">
        <v>584035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584035</v>
      </c>
      <c r="O16" s="47">
        <f t="shared" si="2"/>
        <v>1434.97542997543</v>
      </c>
      <c r="P16" s="9"/>
    </row>
    <row r="17" spans="1:119">
      <c r="A17" s="12"/>
      <c r="B17" s="25">
        <v>335.12</v>
      </c>
      <c r="C17" s="20" t="s">
        <v>58</v>
      </c>
      <c r="D17" s="46">
        <v>9433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9433</v>
      </c>
      <c r="O17" s="47">
        <f t="shared" si="2"/>
        <v>23.176904176904177</v>
      </c>
      <c r="P17" s="9"/>
    </row>
    <row r="18" spans="1:119">
      <c r="A18" s="12"/>
      <c r="B18" s="25">
        <v>335.18</v>
      </c>
      <c r="C18" s="20" t="s">
        <v>59</v>
      </c>
      <c r="D18" s="46">
        <v>49490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49490</v>
      </c>
      <c r="O18" s="47">
        <f t="shared" si="2"/>
        <v>121.5970515970516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SUM(D20:D20)</f>
        <v>4592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4592</v>
      </c>
      <c r="O19" s="45">
        <f t="shared" si="2"/>
        <v>11.282555282555283</v>
      </c>
      <c r="P19" s="10"/>
    </row>
    <row r="20" spans="1:119">
      <c r="A20" s="13"/>
      <c r="B20" s="39">
        <v>359</v>
      </c>
      <c r="C20" s="21" t="s">
        <v>26</v>
      </c>
      <c r="D20" s="46">
        <v>4592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4592</v>
      </c>
      <c r="O20" s="47">
        <f t="shared" si="2"/>
        <v>11.282555282555283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SUM(D22:D24)</f>
        <v>26963</v>
      </c>
      <c r="E21" s="32">
        <f t="shared" si="6"/>
        <v>1</v>
      </c>
      <c r="F21" s="32">
        <f t="shared" si="6"/>
        <v>70824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97788</v>
      </c>
      <c r="O21" s="45">
        <f t="shared" si="2"/>
        <v>240.26535626535627</v>
      </c>
      <c r="P21" s="10"/>
    </row>
    <row r="22" spans="1:119">
      <c r="A22" s="12"/>
      <c r="B22" s="25">
        <v>361.1</v>
      </c>
      <c r="C22" s="20" t="s">
        <v>27</v>
      </c>
      <c r="D22" s="46">
        <v>2063</v>
      </c>
      <c r="E22" s="46">
        <v>1</v>
      </c>
      <c r="F22" s="46">
        <v>70824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72888</v>
      </c>
      <c r="O22" s="47">
        <f t="shared" si="2"/>
        <v>179.08599508599508</v>
      </c>
      <c r="P22" s="9"/>
    </row>
    <row r="23" spans="1:119">
      <c r="A23" s="12"/>
      <c r="B23" s="25">
        <v>365</v>
      </c>
      <c r="C23" s="20" t="s">
        <v>61</v>
      </c>
      <c r="D23" s="46">
        <v>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2000</v>
      </c>
      <c r="O23" s="47">
        <f t="shared" si="2"/>
        <v>4.9140049140049138</v>
      </c>
      <c r="P23" s="9"/>
    </row>
    <row r="24" spans="1:119">
      <c r="A24" s="12"/>
      <c r="B24" s="25">
        <v>366</v>
      </c>
      <c r="C24" s="20" t="s">
        <v>65</v>
      </c>
      <c r="D24" s="46">
        <v>22900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22900</v>
      </c>
      <c r="O24" s="47">
        <f t="shared" si="2"/>
        <v>56.265356265356267</v>
      </c>
      <c r="P24" s="9"/>
    </row>
    <row r="25" spans="1:119" ht="15.75">
      <c r="A25" s="29" t="s">
        <v>41</v>
      </c>
      <c r="B25" s="30"/>
      <c r="C25" s="31"/>
      <c r="D25" s="32">
        <f t="shared" ref="D25:M25" si="7">SUM(D26:D27)</f>
        <v>623030</v>
      </c>
      <c r="E25" s="32">
        <f t="shared" si="7"/>
        <v>7763333</v>
      </c>
      <c r="F25" s="32">
        <f t="shared" si="7"/>
        <v>2198874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10585237</v>
      </c>
      <c r="O25" s="45">
        <f t="shared" si="2"/>
        <v>26007.953316953317</v>
      </c>
      <c r="P25" s="9"/>
    </row>
    <row r="26" spans="1:119">
      <c r="A26" s="12"/>
      <c r="B26" s="25">
        <v>381</v>
      </c>
      <c r="C26" s="20" t="s">
        <v>42</v>
      </c>
      <c r="D26" s="46">
        <v>623030</v>
      </c>
      <c r="E26" s="46">
        <v>0</v>
      </c>
      <c r="F26" s="46">
        <v>7124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630154</v>
      </c>
      <c r="O26" s="47">
        <f t="shared" si="2"/>
        <v>1548.2899262899264</v>
      </c>
      <c r="P26" s="9"/>
    </row>
    <row r="27" spans="1:119" ht="15.75" thickBot="1">
      <c r="A27" s="12"/>
      <c r="B27" s="25">
        <v>384</v>
      </c>
      <c r="C27" s="20" t="s">
        <v>43</v>
      </c>
      <c r="D27" s="46">
        <v>0</v>
      </c>
      <c r="E27" s="46">
        <v>7763333</v>
      </c>
      <c r="F27" s="46">
        <v>2191750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9955083</v>
      </c>
      <c r="O27" s="47">
        <f t="shared" si="2"/>
        <v>24459.663390663391</v>
      </c>
      <c r="P27" s="9"/>
    </row>
    <row r="28" spans="1:119" ht="16.5" thickBot="1">
      <c r="A28" s="14" t="s">
        <v>24</v>
      </c>
      <c r="B28" s="23"/>
      <c r="C28" s="22"/>
      <c r="D28" s="15">
        <f>SUM(D5,D10,D14,D19,D21,D25)</f>
        <v>2524923</v>
      </c>
      <c r="E28" s="15">
        <f t="shared" ref="E28:M28" si="8">SUM(E5,E10,E14,E19,E21,E25)</f>
        <v>8984036</v>
      </c>
      <c r="F28" s="15">
        <f t="shared" si="8"/>
        <v>2416014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13924973</v>
      </c>
      <c r="O28" s="38">
        <f t="shared" si="2"/>
        <v>34213.692874692875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73</v>
      </c>
      <c r="M30" s="118"/>
      <c r="N30" s="118"/>
      <c r="O30" s="43">
        <v>407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39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1412804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1412804</v>
      </c>
      <c r="O5" s="33">
        <f t="shared" ref="O5:O25" si="2">(N5/O$27)</f>
        <v>3437.4793187347932</v>
      </c>
      <c r="P5" s="6"/>
    </row>
    <row r="6" spans="1:133">
      <c r="A6" s="12"/>
      <c r="B6" s="25">
        <v>311</v>
      </c>
      <c r="C6" s="20" t="s">
        <v>2</v>
      </c>
      <c r="D6" s="46">
        <v>1366731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1366731</v>
      </c>
      <c r="O6" s="47">
        <f t="shared" si="2"/>
        <v>3325.3795620437954</v>
      </c>
      <c r="P6" s="9"/>
    </row>
    <row r="7" spans="1:133">
      <c r="A7" s="12"/>
      <c r="B7" s="25">
        <v>312.41000000000003</v>
      </c>
      <c r="C7" s="20" t="s">
        <v>46</v>
      </c>
      <c r="D7" s="46">
        <v>13889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13889</v>
      </c>
      <c r="O7" s="47">
        <f t="shared" si="2"/>
        <v>33.793187347931877</v>
      </c>
      <c r="P7" s="9"/>
    </row>
    <row r="8" spans="1:133">
      <c r="A8" s="12"/>
      <c r="B8" s="25">
        <v>312.42</v>
      </c>
      <c r="C8" s="20" t="s">
        <v>47</v>
      </c>
      <c r="D8" s="46">
        <v>6578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6578</v>
      </c>
      <c r="O8" s="47">
        <f t="shared" si="2"/>
        <v>16.004866180048662</v>
      </c>
      <c r="P8" s="9"/>
    </row>
    <row r="9" spans="1:133">
      <c r="A9" s="12"/>
      <c r="B9" s="25">
        <v>315</v>
      </c>
      <c r="C9" s="20" t="s">
        <v>56</v>
      </c>
      <c r="D9" s="46">
        <v>21738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21738</v>
      </c>
      <c r="O9" s="47">
        <f t="shared" si="2"/>
        <v>52.89051094890511</v>
      </c>
      <c r="P9" s="9"/>
    </row>
    <row r="10" spans="1:133">
      <c r="A10" s="12"/>
      <c r="B10" s="25">
        <v>316</v>
      </c>
      <c r="C10" s="20" t="s">
        <v>57</v>
      </c>
      <c r="D10" s="46">
        <v>3868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3868</v>
      </c>
      <c r="O10" s="47">
        <f t="shared" si="2"/>
        <v>9.4111922141119226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SUM(D12:D14)</f>
        <v>248241</v>
      </c>
      <c r="E11" s="32">
        <f t="shared" si="3"/>
        <v>0</v>
      </c>
      <c r="F11" s="32">
        <f t="shared" si="3"/>
        <v>140802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389043</v>
      </c>
      <c r="O11" s="45">
        <f t="shared" si="2"/>
        <v>946.57664233576645</v>
      </c>
      <c r="P11" s="10"/>
    </row>
    <row r="12" spans="1:133">
      <c r="A12" s="12"/>
      <c r="B12" s="25">
        <v>322</v>
      </c>
      <c r="C12" s="20" t="s">
        <v>0</v>
      </c>
      <c r="D12" s="46">
        <v>208330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208330</v>
      </c>
      <c r="O12" s="47">
        <f t="shared" si="2"/>
        <v>506.88564476885642</v>
      </c>
      <c r="P12" s="9"/>
    </row>
    <row r="13" spans="1:133">
      <c r="A13" s="12"/>
      <c r="B13" s="25">
        <v>323.10000000000002</v>
      </c>
      <c r="C13" s="20" t="s">
        <v>13</v>
      </c>
      <c r="D13" s="46">
        <v>36787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36787</v>
      </c>
      <c r="O13" s="47">
        <f t="shared" si="2"/>
        <v>89.506082725060821</v>
      </c>
      <c r="P13" s="9"/>
    </row>
    <row r="14" spans="1:133">
      <c r="A14" s="12"/>
      <c r="B14" s="25">
        <v>329</v>
      </c>
      <c r="C14" s="20" t="s">
        <v>14</v>
      </c>
      <c r="D14" s="46">
        <v>3124</v>
      </c>
      <c r="E14" s="46">
        <v>0</v>
      </c>
      <c r="F14" s="46">
        <v>140802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143926</v>
      </c>
      <c r="O14" s="47">
        <f t="shared" si="2"/>
        <v>350.18491484184915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SUM(D16:D18)</f>
        <v>63427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63427</v>
      </c>
      <c r="O15" s="45">
        <f t="shared" si="2"/>
        <v>154.32360097323601</v>
      </c>
      <c r="P15" s="10"/>
    </row>
    <row r="16" spans="1:133">
      <c r="A16" s="12"/>
      <c r="B16" s="25">
        <v>331.2</v>
      </c>
      <c r="C16" s="20" t="s">
        <v>48</v>
      </c>
      <c r="D16" s="46">
        <v>21929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21929</v>
      </c>
      <c r="O16" s="47">
        <f t="shared" si="2"/>
        <v>53.355231143552309</v>
      </c>
      <c r="P16" s="9"/>
    </row>
    <row r="17" spans="1:119">
      <c r="A17" s="12"/>
      <c r="B17" s="25">
        <v>335.12</v>
      </c>
      <c r="C17" s="20" t="s">
        <v>58</v>
      </c>
      <c r="D17" s="46">
        <v>9887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9887</v>
      </c>
      <c r="O17" s="47">
        <f t="shared" si="2"/>
        <v>24.055961070559611</v>
      </c>
      <c r="P17" s="9"/>
    </row>
    <row r="18" spans="1:119">
      <c r="A18" s="12"/>
      <c r="B18" s="25">
        <v>335.18</v>
      </c>
      <c r="C18" s="20" t="s">
        <v>59</v>
      </c>
      <c r="D18" s="46">
        <v>31611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31611</v>
      </c>
      <c r="O18" s="47">
        <f t="shared" si="2"/>
        <v>76.912408759124091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SUM(D20:D20)</f>
        <v>8020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8020</v>
      </c>
      <c r="O19" s="45">
        <f t="shared" si="2"/>
        <v>19.51338199513382</v>
      </c>
      <c r="P19" s="10"/>
    </row>
    <row r="20" spans="1:119">
      <c r="A20" s="13"/>
      <c r="B20" s="39">
        <v>359</v>
      </c>
      <c r="C20" s="21" t="s">
        <v>26</v>
      </c>
      <c r="D20" s="46">
        <v>8020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8020</v>
      </c>
      <c r="O20" s="47">
        <f t="shared" si="2"/>
        <v>19.51338199513382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SUM(D22:D22)</f>
        <v>1084</v>
      </c>
      <c r="E21" s="32">
        <f t="shared" si="6"/>
        <v>0</v>
      </c>
      <c r="F21" s="32">
        <f t="shared" si="6"/>
        <v>77065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78149</v>
      </c>
      <c r="O21" s="45">
        <f t="shared" si="2"/>
        <v>190.14355231143551</v>
      </c>
      <c r="P21" s="10"/>
    </row>
    <row r="22" spans="1:119">
      <c r="A22" s="12"/>
      <c r="B22" s="25">
        <v>361.1</v>
      </c>
      <c r="C22" s="20" t="s">
        <v>27</v>
      </c>
      <c r="D22" s="46">
        <v>1084</v>
      </c>
      <c r="E22" s="46">
        <v>0</v>
      </c>
      <c r="F22" s="46">
        <v>77065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78149</v>
      </c>
      <c r="O22" s="47">
        <f t="shared" si="2"/>
        <v>190.14355231143551</v>
      </c>
      <c r="P22" s="9"/>
    </row>
    <row r="23" spans="1:119" ht="15.75">
      <c r="A23" s="29" t="s">
        <v>41</v>
      </c>
      <c r="B23" s="30"/>
      <c r="C23" s="31"/>
      <c r="D23" s="32">
        <f t="shared" ref="D23:M23" si="7">SUM(D24:D24)</f>
        <v>0</v>
      </c>
      <c r="E23" s="32">
        <f t="shared" si="7"/>
        <v>0</v>
      </c>
      <c r="F23" s="32">
        <f t="shared" si="7"/>
        <v>7149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7149</v>
      </c>
      <c r="O23" s="45">
        <f t="shared" si="2"/>
        <v>17.394160583941606</v>
      </c>
      <c r="P23" s="9"/>
    </row>
    <row r="24" spans="1:119" ht="15.75" thickBot="1">
      <c r="A24" s="12"/>
      <c r="B24" s="25">
        <v>381</v>
      </c>
      <c r="C24" s="20" t="s">
        <v>42</v>
      </c>
      <c r="D24" s="46">
        <v>0</v>
      </c>
      <c r="E24" s="46">
        <v>0</v>
      </c>
      <c r="F24" s="46">
        <v>7149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7149</v>
      </c>
      <c r="O24" s="47">
        <f t="shared" si="2"/>
        <v>17.394160583941606</v>
      </c>
      <c r="P24" s="9"/>
    </row>
    <row r="25" spans="1:119" ht="16.5" thickBot="1">
      <c r="A25" s="14" t="s">
        <v>24</v>
      </c>
      <c r="B25" s="23"/>
      <c r="C25" s="22"/>
      <c r="D25" s="15">
        <f>SUM(D5,D11,D15,D19,D21,D23)</f>
        <v>1733576</v>
      </c>
      <c r="E25" s="15">
        <f t="shared" ref="E25:M25" si="8">SUM(E5,E11,E15,E19,E21,E23)</f>
        <v>0</v>
      </c>
      <c r="F25" s="15">
        <f t="shared" si="8"/>
        <v>225016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1958592</v>
      </c>
      <c r="O25" s="38">
        <f t="shared" si="2"/>
        <v>4765.4306569343062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70</v>
      </c>
      <c r="M27" s="118"/>
      <c r="N27" s="118"/>
      <c r="O27" s="43">
        <v>411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39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1330672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1330672</v>
      </c>
      <c r="O5" s="33">
        <f t="shared" ref="O5:O26" si="2">(N5/O$28)</f>
        <v>3360.2828282828282</v>
      </c>
      <c r="P5" s="6"/>
    </row>
    <row r="6" spans="1:133">
      <c r="A6" s="12"/>
      <c r="B6" s="25">
        <v>311</v>
      </c>
      <c r="C6" s="20" t="s">
        <v>2</v>
      </c>
      <c r="D6" s="46">
        <v>1284858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1284858</v>
      </c>
      <c r="O6" s="47">
        <f t="shared" si="2"/>
        <v>3244.590909090909</v>
      </c>
      <c r="P6" s="9"/>
    </row>
    <row r="7" spans="1:133">
      <c r="A7" s="12"/>
      <c r="B7" s="25">
        <v>312.41000000000003</v>
      </c>
      <c r="C7" s="20" t="s">
        <v>46</v>
      </c>
      <c r="D7" s="46">
        <v>13545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13545</v>
      </c>
      <c r="O7" s="47">
        <f t="shared" si="2"/>
        <v>34.204545454545453</v>
      </c>
      <c r="P7" s="9"/>
    </row>
    <row r="8" spans="1:133">
      <c r="A8" s="12"/>
      <c r="B8" s="25">
        <v>312.42</v>
      </c>
      <c r="C8" s="20" t="s">
        <v>47</v>
      </c>
      <c r="D8" s="46">
        <v>6457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6457</v>
      </c>
      <c r="O8" s="47">
        <f t="shared" si="2"/>
        <v>16.305555555555557</v>
      </c>
      <c r="P8" s="9"/>
    </row>
    <row r="9" spans="1:133">
      <c r="A9" s="12"/>
      <c r="B9" s="25">
        <v>315</v>
      </c>
      <c r="C9" s="20" t="s">
        <v>56</v>
      </c>
      <c r="D9" s="46">
        <v>22846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22846</v>
      </c>
      <c r="O9" s="47">
        <f t="shared" si="2"/>
        <v>57.69191919191919</v>
      </c>
      <c r="P9" s="9"/>
    </row>
    <row r="10" spans="1:133">
      <c r="A10" s="12"/>
      <c r="B10" s="25">
        <v>316</v>
      </c>
      <c r="C10" s="20" t="s">
        <v>57</v>
      </c>
      <c r="D10" s="46">
        <v>2966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2966</v>
      </c>
      <c r="O10" s="47">
        <f t="shared" si="2"/>
        <v>7.4898989898989896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SUM(D12:D14)</f>
        <v>318348</v>
      </c>
      <c r="E11" s="32">
        <f t="shared" si="3"/>
        <v>0</v>
      </c>
      <c r="F11" s="32">
        <f t="shared" si="3"/>
        <v>135496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453844</v>
      </c>
      <c r="O11" s="45">
        <f t="shared" si="2"/>
        <v>1146.0707070707072</v>
      </c>
      <c r="P11" s="10"/>
    </row>
    <row r="12" spans="1:133">
      <c r="A12" s="12"/>
      <c r="B12" s="25">
        <v>322</v>
      </c>
      <c r="C12" s="20" t="s">
        <v>0</v>
      </c>
      <c r="D12" s="46">
        <v>276841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276841</v>
      </c>
      <c r="O12" s="47">
        <f t="shared" si="2"/>
        <v>699.0934343434343</v>
      </c>
      <c r="P12" s="9"/>
    </row>
    <row r="13" spans="1:133">
      <c r="A13" s="12"/>
      <c r="B13" s="25">
        <v>323.10000000000002</v>
      </c>
      <c r="C13" s="20" t="s">
        <v>13</v>
      </c>
      <c r="D13" s="46">
        <v>36499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36499</v>
      </c>
      <c r="O13" s="47">
        <f t="shared" si="2"/>
        <v>92.169191919191917</v>
      </c>
      <c r="P13" s="9"/>
    </row>
    <row r="14" spans="1:133">
      <c r="A14" s="12"/>
      <c r="B14" s="25">
        <v>329</v>
      </c>
      <c r="C14" s="20" t="s">
        <v>14</v>
      </c>
      <c r="D14" s="46">
        <v>5008</v>
      </c>
      <c r="E14" s="46">
        <v>0</v>
      </c>
      <c r="F14" s="46">
        <v>135496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140504</v>
      </c>
      <c r="O14" s="47">
        <f t="shared" si="2"/>
        <v>354.80808080808083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SUM(D16:D17)</f>
        <v>40894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40894</v>
      </c>
      <c r="O15" s="45">
        <f t="shared" si="2"/>
        <v>103.26767676767676</v>
      </c>
      <c r="P15" s="10"/>
    </row>
    <row r="16" spans="1:133">
      <c r="A16" s="12"/>
      <c r="B16" s="25">
        <v>335.12</v>
      </c>
      <c r="C16" s="20" t="s">
        <v>58</v>
      </c>
      <c r="D16" s="46">
        <v>9793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9793</v>
      </c>
      <c r="O16" s="47">
        <f t="shared" si="2"/>
        <v>24.729797979797979</v>
      </c>
      <c r="P16" s="9"/>
    </row>
    <row r="17" spans="1:119">
      <c r="A17" s="12"/>
      <c r="B17" s="25">
        <v>335.18</v>
      </c>
      <c r="C17" s="20" t="s">
        <v>59</v>
      </c>
      <c r="D17" s="46">
        <v>31101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31101</v>
      </c>
      <c r="O17" s="47">
        <f t="shared" si="2"/>
        <v>78.537878787878782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SUM(D19:D19)</f>
        <v>13113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13113</v>
      </c>
      <c r="O18" s="45">
        <f t="shared" si="2"/>
        <v>33.113636363636367</v>
      </c>
      <c r="P18" s="10"/>
    </row>
    <row r="19" spans="1:119">
      <c r="A19" s="13"/>
      <c r="B19" s="39">
        <v>359</v>
      </c>
      <c r="C19" s="21" t="s">
        <v>26</v>
      </c>
      <c r="D19" s="46">
        <v>13113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13113</v>
      </c>
      <c r="O19" s="47">
        <f t="shared" si="2"/>
        <v>33.113636363636367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2917</v>
      </c>
      <c r="E20" s="32">
        <f t="shared" si="6"/>
        <v>0</v>
      </c>
      <c r="F20" s="32">
        <f t="shared" si="6"/>
        <v>83386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86303</v>
      </c>
      <c r="O20" s="45">
        <f t="shared" si="2"/>
        <v>217.93686868686868</v>
      </c>
      <c r="P20" s="10"/>
    </row>
    <row r="21" spans="1:119">
      <c r="A21" s="12"/>
      <c r="B21" s="25">
        <v>361.1</v>
      </c>
      <c r="C21" s="20" t="s">
        <v>27</v>
      </c>
      <c r="D21" s="46">
        <v>1497</v>
      </c>
      <c r="E21" s="46">
        <v>0</v>
      </c>
      <c r="F21" s="46">
        <v>83386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84883</v>
      </c>
      <c r="O21" s="47">
        <f t="shared" si="2"/>
        <v>214.3510101010101</v>
      </c>
      <c r="P21" s="9"/>
    </row>
    <row r="22" spans="1:119">
      <c r="A22" s="12"/>
      <c r="B22" s="25">
        <v>361.4</v>
      </c>
      <c r="C22" s="20" t="s">
        <v>60</v>
      </c>
      <c r="D22" s="46">
        <v>1420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1420</v>
      </c>
      <c r="O22" s="47">
        <f t="shared" si="2"/>
        <v>3.5858585858585861</v>
      </c>
      <c r="P22" s="9"/>
    </row>
    <row r="23" spans="1:119" ht="15.75">
      <c r="A23" s="29" t="s">
        <v>41</v>
      </c>
      <c r="B23" s="30"/>
      <c r="C23" s="31"/>
      <c r="D23" s="32">
        <f t="shared" ref="D23:M23" si="7">SUM(D24:D25)</f>
        <v>901858</v>
      </c>
      <c r="E23" s="32">
        <f t="shared" si="7"/>
        <v>0</v>
      </c>
      <c r="F23" s="32">
        <f t="shared" si="7"/>
        <v>6236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908094</v>
      </c>
      <c r="O23" s="45">
        <f t="shared" si="2"/>
        <v>2293.1666666666665</v>
      </c>
      <c r="P23" s="9"/>
    </row>
    <row r="24" spans="1:119">
      <c r="A24" s="12"/>
      <c r="B24" s="25">
        <v>381</v>
      </c>
      <c r="C24" s="20" t="s">
        <v>42</v>
      </c>
      <c r="D24" s="46">
        <v>101858</v>
      </c>
      <c r="E24" s="46">
        <v>0</v>
      </c>
      <c r="F24" s="46">
        <v>6236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108094</v>
      </c>
      <c r="O24" s="47">
        <f t="shared" si="2"/>
        <v>272.96464646464648</v>
      </c>
      <c r="P24" s="9"/>
    </row>
    <row r="25" spans="1:119" ht="15.75" thickBot="1">
      <c r="A25" s="12"/>
      <c r="B25" s="25">
        <v>384</v>
      </c>
      <c r="C25" s="20" t="s">
        <v>43</v>
      </c>
      <c r="D25" s="46">
        <v>800000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800000</v>
      </c>
      <c r="O25" s="47">
        <f t="shared" si="2"/>
        <v>2020.2020202020201</v>
      </c>
      <c r="P25" s="9"/>
    </row>
    <row r="26" spans="1:119" ht="16.5" thickBot="1">
      <c r="A26" s="14" t="s">
        <v>24</v>
      </c>
      <c r="B26" s="23"/>
      <c r="C26" s="22"/>
      <c r="D26" s="15">
        <f>SUM(D5,D11,D15,D18,D20,D23)</f>
        <v>2607802</v>
      </c>
      <c r="E26" s="15">
        <f t="shared" ref="E26:M26" si="8">SUM(E5,E11,E15,E18,E20,E23)</f>
        <v>0</v>
      </c>
      <c r="F26" s="15">
        <f t="shared" si="8"/>
        <v>225118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2832920</v>
      </c>
      <c r="O26" s="38">
        <f t="shared" si="2"/>
        <v>7153.8383838383843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68</v>
      </c>
      <c r="M28" s="118"/>
      <c r="N28" s="118"/>
      <c r="O28" s="43">
        <v>396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39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2025-03-10T19:23:58Z</cp:lastPrinted>
  <dcterms:created xsi:type="dcterms:W3CDTF">2000-08-31T21:26:31Z</dcterms:created>
  <dcterms:modified xsi:type="dcterms:W3CDTF">2025-03-10T19:24:31Z</dcterms:modified>
</cp:coreProperties>
</file>