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6A6145A1B7E7455AF8DE31A5B99D5C1C98E307F7" xr6:coauthVersionLast="47" xr6:coauthVersionMax="47" xr10:uidLastSave="{81EEA630-1999-4C3B-86A4-81E95F495904}"/>
  <bookViews>
    <workbookView xWindow="-108" yWindow="-108" windowWidth="23256" windowHeight="13896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'2007'!$A$1:$O$21</definedName>
    <definedName name="_xlnm.Print_Area" localSheetId="15">'2008'!$A$1:$O$21</definedName>
    <definedName name="_xlnm.Print_Area" localSheetId="14">'2009'!$A$1:$O$21</definedName>
    <definedName name="_xlnm.Print_Area" localSheetId="13">'2010'!$A$1:$O$22</definedName>
    <definedName name="_xlnm.Print_Area" localSheetId="12">'2011'!$A$1:$O$24</definedName>
    <definedName name="_xlnm.Print_Area" localSheetId="11">'2012'!$A$1:$O$24</definedName>
    <definedName name="_xlnm.Print_Area" localSheetId="10">'2013'!$A$1:$O$24</definedName>
    <definedName name="_xlnm.Print_Area" localSheetId="9">'2014'!$A$1:$O$24</definedName>
    <definedName name="_xlnm.Print_Area" localSheetId="8">'2015'!$A$1:$O$24</definedName>
    <definedName name="_xlnm.Print_Area" localSheetId="7">'2016'!$A$1:$O$24</definedName>
    <definedName name="_xlnm.Print_Area" localSheetId="6">'2017'!$A$1:$O$29</definedName>
    <definedName name="_xlnm.Print_Area" localSheetId="5">'2018'!$A$1:$O$28</definedName>
    <definedName name="_xlnm.Print_Area" localSheetId="4">'2019'!$A$1:$O$27</definedName>
    <definedName name="_xlnm.Print_Area" localSheetId="3">'2020'!$A$1:$O$27</definedName>
    <definedName name="_xlnm.Print_Area" localSheetId="2">'2021'!$A$1:$P$27</definedName>
    <definedName name="_xlnm.Print_Area" localSheetId="1">'2022'!$A$1:$P$26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0" l="1"/>
  <c r="F21" i="50"/>
  <c r="G21" i="50"/>
  <c r="H21" i="50"/>
  <c r="I21" i="50"/>
  <c r="J21" i="50"/>
  <c r="K21" i="50"/>
  <c r="L21" i="50"/>
  <c r="M21" i="50"/>
  <c r="N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9" i="50" l="1"/>
  <c r="P19" i="50" s="1"/>
  <c r="O14" i="50"/>
  <c r="P14" i="50" s="1"/>
  <c r="O17" i="50"/>
  <c r="P17" i="50" s="1"/>
  <c r="O10" i="50"/>
  <c r="P10" i="50" s="1"/>
  <c r="O5" i="50"/>
  <c r="P5" i="50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N22" i="49" s="1"/>
  <c r="M5" i="49"/>
  <c r="M22" i="49" s="1"/>
  <c r="L5" i="49"/>
  <c r="K5" i="49"/>
  <c r="K22" i="49" s="1"/>
  <c r="J5" i="49"/>
  <c r="I5" i="49"/>
  <c r="H5" i="49"/>
  <c r="G5" i="49"/>
  <c r="F5" i="49"/>
  <c r="E5" i="49"/>
  <c r="D5" i="49"/>
  <c r="O21" i="50" l="1"/>
  <c r="P21" i="50" s="1"/>
  <c r="L22" i="49"/>
  <c r="E22" i="49"/>
  <c r="F22" i="49"/>
  <c r="G22" i="49"/>
  <c r="H22" i="49"/>
  <c r="D22" i="49"/>
  <c r="I22" i="49"/>
  <c r="J22" i="49"/>
  <c r="O20" i="49"/>
  <c r="P20" i="49" s="1"/>
  <c r="O18" i="49"/>
  <c r="P18" i="49" s="1"/>
  <c r="O15" i="49"/>
  <c r="P15" i="49" s="1"/>
  <c r="O11" i="49"/>
  <c r="P11" i="49" s="1"/>
  <c r="O5" i="49"/>
  <c r="P5" i="49" s="1"/>
  <c r="O22" i="48"/>
  <c r="P22" i="48"/>
  <c r="N21" i="48"/>
  <c r="M21" i="48"/>
  <c r="L21" i="48"/>
  <c r="K21" i="48"/>
  <c r="J21" i="48"/>
  <c r="I21" i="48"/>
  <c r="H21" i="48"/>
  <c r="G21" i="48"/>
  <c r="F21" i="48"/>
  <c r="E21" i="48"/>
  <c r="D21" i="48"/>
  <c r="O21" i="48" s="1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/>
  <c r="N10" i="48"/>
  <c r="M10" i="48"/>
  <c r="L10" i="48"/>
  <c r="K10" i="48"/>
  <c r="J10" i="48"/>
  <c r="I10" i="48"/>
  <c r="H10" i="48"/>
  <c r="G10" i="48"/>
  <c r="F10" i="48"/>
  <c r="E10" i="48"/>
  <c r="O10" i="48" s="1"/>
  <c r="P10" i="48" s="1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3" i="48" s="1"/>
  <c r="N22" i="46"/>
  <c r="O22" i="46"/>
  <c r="M21" i="46"/>
  <c r="L21" i="46"/>
  <c r="K21" i="46"/>
  <c r="J21" i="46"/>
  <c r="I21" i="46"/>
  <c r="H21" i="46"/>
  <c r="G21" i="46"/>
  <c r="F21" i="46"/>
  <c r="N21" i="46" s="1"/>
  <c r="O21" i="46" s="1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M14" i="46"/>
  <c r="L14" i="46"/>
  <c r="K14" i="46"/>
  <c r="J14" i="46"/>
  <c r="N14" i="46" s="1"/>
  <c r="O14" i="46" s="1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E10" i="46"/>
  <c r="D10" i="46"/>
  <c r="N10" i="46" s="1"/>
  <c r="O10" i="46" s="1"/>
  <c r="N9" i="46"/>
  <c r="O9" i="46"/>
  <c r="N8" i="46"/>
  <c r="O8" i="46"/>
  <c r="N7" i="46"/>
  <c r="O7" i="46"/>
  <c r="N6" i="46"/>
  <c r="O6" i="46" s="1"/>
  <c r="M5" i="46"/>
  <c r="L5" i="46"/>
  <c r="K5" i="46"/>
  <c r="J5" i="46"/>
  <c r="I5" i="46"/>
  <c r="I23" i="46" s="1"/>
  <c r="H5" i="46"/>
  <c r="G5" i="46"/>
  <c r="F5" i="46"/>
  <c r="E5" i="46"/>
  <c r="E23" i="46" s="1"/>
  <c r="D5" i="46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G23" i="45" s="1"/>
  <c r="F10" i="45"/>
  <c r="E10" i="45"/>
  <c r="D10" i="45"/>
  <c r="N9" i="45"/>
  <c r="O9" i="45" s="1"/>
  <c r="N8" i="45"/>
  <c r="O8" i="45"/>
  <c r="N7" i="45"/>
  <c r="O7" i="45" s="1"/>
  <c r="N6" i="45"/>
  <c r="O6" i="45"/>
  <c r="M5" i="45"/>
  <c r="L5" i="45"/>
  <c r="K5" i="45"/>
  <c r="K23" i="45" s="1"/>
  <c r="J5" i="45"/>
  <c r="I5" i="45"/>
  <c r="H5" i="45"/>
  <c r="G5" i="45"/>
  <c r="F5" i="45"/>
  <c r="F23" i="45" s="1"/>
  <c r="E5" i="45"/>
  <c r="D5" i="45"/>
  <c r="D23" i="45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/>
  <c r="N7" i="43"/>
  <c r="O7" i="43"/>
  <c r="N6" i="43"/>
  <c r="O6" i="43"/>
  <c r="M5" i="43"/>
  <c r="M25" i="43" s="1"/>
  <c r="L5" i="43"/>
  <c r="K5" i="43"/>
  <c r="J5" i="43"/>
  <c r="I5" i="43"/>
  <c r="H5" i="43"/>
  <c r="G5" i="43"/>
  <c r="F5" i="43"/>
  <c r="E5" i="43"/>
  <c r="D5" i="43"/>
  <c r="D25" i="43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G20" i="42" s="1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L5" i="42"/>
  <c r="L20" i="42" s="1"/>
  <c r="K5" i="42"/>
  <c r="J5" i="42"/>
  <c r="I5" i="42"/>
  <c r="H5" i="42"/>
  <c r="G5" i="42"/>
  <c r="F5" i="42"/>
  <c r="E5" i="42"/>
  <c r="D5" i="42"/>
  <c r="D20" i="42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M20" i="41" s="1"/>
  <c r="L5" i="41"/>
  <c r="L20" i="41" s="1"/>
  <c r="K5" i="41"/>
  <c r="J5" i="41"/>
  <c r="I5" i="41"/>
  <c r="H5" i="41"/>
  <c r="G5" i="41"/>
  <c r="F5" i="41"/>
  <c r="E5" i="41"/>
  <c r="D5" i="4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M9" i="40"/>
  <c r="L9" i="40"/>
  <c r="K9" i="40"/>
  <c r="J9" i="40"/>
  <c r="I9" i="40"/>
  <c r="H9" i="40"/>
  <c r="H17" i="40" s="1"/>
  <c r="G9" i="40"/>
  <c r="F9" i="40"/>
  <c r="E9" i="40"/>
  <c r="D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17" i="40" s="1"/>
  <c r="F5" i="40"/>
  <c r="F17" i="40" s="1"/>
  <c r="E5" i="40"/>
  <c r="E17" i="40" s="1"/>
  <c r="D5" i="40"/>
  <c r="N5" i="40" s="1"/>
  <c r="O5" i="40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/>
  <c r="O13" i="39" s="1"/>
  <c r="N12" i="39"/>
  <c r="O12" i="39" s="1"/>
  <c r="N11" i="39"/>
  <c r="O11" i="39" s="1"/>
  <c r="M10" i="39"/>
  <c r="L10" i="39"/>
  <c r="K10" i="39"/>
  <c r="J10" i="39"/>
  <c r="I10" i="39"/>
  <c r="H10" i="39"/>
  <c r="H20" i="39" s="1"/>
  <c r="G10" i="39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L20" i="39" s="1"/>
  <c r="K5" i="39"/>
  <c r="J5" i="39"/>
  <c r="I5" i="39"/>
  <c r="H5" i="39"/>
  <c r="G5" i="39"/>
  <c r="G20" i="39" s="1"/>
  <c r="F5" i="39"/>
  <c r="E5" i="39"/>
  <c r="D5" i="39"/>
  <c r="D20" i="39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F20" i="38" s="1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M10" i="38"/>
  <c r="M20" i="38" s="1"/>
  <c r="L10" i="38"/>
  <c r="L20" i="38" s="1"/>
  <c r="K10" i="38"/>
  <c r="J10" i="38"/>
  <c r="J20" i="38" s="1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G20" i="38" s="1"/>
  <c r="F5" i="38"/>
  <c r="E5" i="38"/>
  <c r="D5" i="38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M17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M9" i="37"/>
  <c r="L9" i="37"/>
  <c r="K9" i="37"/>
  <c r="K17" i="37" s="1"/>
  <c r="J9" i="37"/>
  <c r="I9" i="37"/>
  <c r="H9" i="37"/>
  <c r="G9" i="37"/>
  <c r="F9" i="37"/>
  <c r="E9" i="37"/>
  <c r="E17" i="37" s="1"/>
  <c r="D9" i="37"/>
  <c r="N9" i="37" s="1"/>
  <c r="O9" i="37" s="1"/>
  <c r="N8" i="37"/>
  <c r="O8" i="37"/>
  <c r="N7" i="37"/>
  <c r="O7" i="37"/>
  <c r="N6" i="37"/>
  <c r="O6" i="37"/>
  <c r="M5" i="37"/>
  <c r="L5" i="37"/>
  <c r="K5" i="37"/>
  <c r="J5" i="37"/>
  <c r="J17" i="37" s="1"/>
  <c r="I5" i="37"/>
  <c r="H5" i="37"/>
  <c r="H17" i="37" s="1"/>
  <c r="G5" i="37"/>
  <c r="F5" i="37"/>
  <c r="E5" i="37"/>
  <c r="D5" i="37"/>
  <c r="N5" i="37" s="1"/>
  <c r="O5" i="37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F20" i="36"/>
  <c r="E16" i="36"/>
  <c r="D16" i="36"/>
  <c r="N16" i="36" s="1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E20" i="36"/>
  <c r="D13" i="36"/>
  <c r="N13" i="36" s="1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K20" i="36"/>
  <c r="J5" i="36"/>
  <c r="I5" i="36"/>
  <c r="H5" i="36"/>
  <c r="H20" i="36" s="1"/>
  <c r="G5" i="36"/>
  <c r="F5" i="36"/>
  <c r="E5" i="36"/>
  <c r="D5" i="36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/>
  <c r="N7" i="35"/>
  <c r="O7" i="35"/>
  <c r="N6" i="35"/>
  <c r="O6" i="35"/>
  <c r="M5" i="35"/>
  <c r="M20" i="35" s="1"/>
  <c r="L5" i="35"/>
  <c r="K5" i="35"/>
  <c r="J5" i="35"/>
  <c r="I5" i="35"/>
  <c r="H5" i="35"/>
  <c r="G5" i="35"/>
  <c r="F5" i="35"/>
  <c r="E5" i="35"/>
  <c r="D5" i="35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M10" i="34"/>
  <c r="N10" i="34" s="1"/>
  <c r="O10" i="34" s="1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K18" i="34" s="1"/>
  <c r="J5" i="34"/>
  <c r="I5" i="34"/>
  <c r="I18" i="34" s="1"/>
  <c r="H5" i="34"/>
  <c r="H18" i="34" s="1"/>
  <c r="G5" i="34"/>
  <c r="F5" i="34"/>
  <c r="E5" i="34"/>
  <c r="D5" i="34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9" i="33"/>
  <c r="F9" i="33"/>
  <c r="G9" i="33"/>
  <c r="H9" i="33"/>
  <c r="I9" i="33"/>
  <c r="J9" i="33"/>
  <c r="K9" i="33"/>
  <c r="L9" i="33"/>
  <c r="M9" i="33"/>
  <c r="E5" i="33"/>
  <c r="F5" i="33"/>
  <c r="F17" i="33" s="1"/>
  <c r="G5" i="33"/>
  <c r="H5" i="33"/>
  <c r="I5" i="33"/>
  <c r="I17" i="33"/>
  <c r="J5" i="33"/>
  <c r="K5" i="33"/>
  <c r="K17" i="33" s="1"/>
  <c r="L5" i="33"/>
  <c r="M5" i="33"/>
  <c r="D15" i="33"/>
  <c r="D12" i="33"/>
  <c r="D9" i="33"/>
  <c r="D5" i="33"/>
  <c r="N16" i="33"/>
  <c r="O16" i="33" s="1"/>
  <c r="N11" i="33"/>
  <c r="O11" i="33" s="1"/>
  <c r="N6" i="33"/>
  <c r="O6" i="33" s="1"/>
  <c r="N7" i="33"/>
  <c r="O7" i="33"/>
  <c r="N8" i="33"/>
  <c r="O8" i="33"/>
  <c r="N13" i="33"/>
  <c r="O13" i="33" s="1"/>
  <c r="N14" i="33"/>
  <c r="O14" i="33" s="1"/>
  <c r="N10" i="33"/>
  <c r="O10" i="33" s="1"/>
  <c r="N15" i="33"/>
  <c r="O15" i="33" s="1"/>
  <c r="J24" i="44" l="1"/>
  <c r="N19" i="46"/>
  <c r="O19" i="46" s="1"/>
  <c r="O19" i="48"/>
  <c r="P19" i="48" s="1"/>
  <c r="N13" i="34"/>
  <c r="O13" i="34" s="1"/>
  <c r="J18" i="34"/>
  <c r="N13" i="35"/>
  <c r="O13" i="35" s="1"/>
  <c r="N15" i="40"/>
  <c r="O15" i="40" s="1"/>
  <c r="N13" i="41"/>
  <c r="O13" i="41" s="1"/>
  <c r="N23" i="43"/>
  <c r="O23" i="43" s="1"/>
  <c r="K24" i="44"/>
  <c r="D24" i="44"/>
  <c r="N24" i="44" s="1"/>
  <c r="O24" i="44" s="1"/>
  <c r="H23" i="45"/>
  <c r="F23" i="46"/>
  <c r="I23" i="48"/>
  <c r="G17" i="33"/>
  <c r="J20" i="36"/>
  <c r="F17" i="37"/>
  <c r="N17" i="37" s="1"/>
  <c r="O17" i="37" s="1"/>
  <c r="I17" i="37"/>
  <c r="N15" i="37"/>
  <c r="O15" i="37" s="1"/>
  <c r="K20" i="38"/>
  <c r="I20" i="39"/>
  <c r="M20" i="39"/>
  <c r="I25" i="43"/>
  <c r="L24" i="44"/>
  <c r="I23" i="45"/>
  <c r="L23" i="45"/>
  <c r="G23" i="46"/>
  <c r="E23" i="48"/>
  <c r="M20" i="36"/>
  <c r="G17" i="37"/>
  <c r="J20" i="39"/>
  <c r="H20" i="42"/>
  <c r="M24" i="44"/>
  <c r="J23" i="45"/>
  <c r="N5" i="46"/>
  <c r="O5" i="46" s="1"/>
  <c r="F23" i="48"/>
  <c r="N16" i="34"/>
  <c r="O16" i="34" s="1"/>
  <c r="G20" i="35"/>
  <c r="K20" i="39"/>
  <c r="I17" i="40"/>
  <c r="N17" i="40" s="1"/>
  <c r="O17" i="40" s="1"/>
  <c r="I20" i="41"/>
  <c r="K20" i="42"/>
  <c r="I24" i="44"/>
  <c r="M23" i="45"/>
  <c r="K23" i="46"/>
  <c r="D23" i="46"/>
  <c r="I20" i="42"/>
  <c r="N16" i="39"/>
  <c r="O16" i="39" s="1"/>
  <c r="N22" i="44"/>
  <c r="O22" i="44" s="1"/>
  <c r="L23" i="46"/>
  <c r="H23" i="48"/>
  <c r="D20" i="35"/>
  <c r="N18" i="36"/>
  <c r="O18" i="36" s="1"/>
  <c r="J17" i="40"/>
  <c r="G18" i="34"/>
  <c r="J20" i="42"/>
  <c r="N20" i="42" s="1"/>
  <c r="O20" i="42" s="1"/>
  <c r="N15" i="43"/>
  <c r="O15" i="43" s="1"/>
  <c r="F20" i="35"/>
  <c r="N13" i="38"/>
  <c r="O13" i="38" s="1"/>
  <c r="N12" i="40"/>
  <c r="O12" i="40" s="1"/>
  <c r="N21" i="45"/>
  <c r="O21" i="45" s="1"/>
  <c r="M23" i="46"/>
  <c r="N17" i="46"/>
  <c r="O17" i="46" s="1"/>
  <c r="K23" i="48"/>
  <c r="G23" i="48"/>
  <c r="J20" i="41"/>
  <c r="O5" i="48"/>
  <c r="P5" i="48" s="1"/>
  <c r="E20" i="35"/>
  <c r="K17" i="40"/>
  <c r="M20" i="42"/>
  <c r="J17" i="33"/>
  <c r="H17" i="33"/>
  <c r="L18" i="34"/>
  <c r="N16" i="35"/>
  <c r="O16" i="35" s="1"/>
  <c r="L17" i="37"/>
  <c r="N18" i="39"/>
  <c r="O18" i="39" s="1"/>
  <c r="L17" i="40"/>
  <c r="N10" i="41"/>
  <c r="O10" i="41" s="1"/>
  <c r="E25" i="43"/>
  <c r="N25" i="43" s="1"/>
  <c r="O25" i="43" s="1"/>
  <c r="F25" i="43"/>
  <c r="N21" i="43"/>
  <c r="O21" i="43" s="1"/>
  <c r="H24" i="44"/>
  <c r="L23" i="48"/>
  <c r="O14" i="48"/>
  <c r="P14" i="48" s="1"/>
  <c r="N12" i="33"/>
  <c r="O12" i="33" s="1"/>
  <c r="F20" i="42"/>
  <c r="E20" i="39"/>
  <c r="M23" i="48"/>
  <c r="N10" i="38"/>
  <c r="O10" i="38" s="1"/>
  <c r="D17" i="37"/>
  <c r="N5" i="35"/>
  <c r="O5" i="35" s="1"/>
  <c r="J20" i="35"/>
  <c r="N10" i="36"/>
  <c r="O10" i="36" s="1"/>
  <c r="N13" i="42"/>
  <c r="O13" i="42" s="1"/>
  <c r="H25" i="43"/>
  <c r="D18" i="34"/>
  <c r="N18" i="34" s="1"/>
  <c r="O18" i="34" s="1"/>
  <c r="N5" i="36"/>
  <c r="O5" i="36" s="1"/>
  <c r="I20" i="36"/>
  <c r="N10" i="39"/>
  <c r="O10" i="39" s="1"/>
  <c r="F20" i="41"/>
  <c r="N20" i="44"/>
  <c r="O20" i="44" s="1"/>
  <c r="E20" i="41"/>
  <c r="N14" i="45"/>
  <c r="O14" i="45" s="1"/>
  <c r="E18" i="34"/>
  <c r="K20" i="35"/>
  <c r="D20" i="38"/>
  <c r="N9" i="40"/>
  <c r="O9" i="40" s="1"/>
  <c r="G20" i="41"/>
  <c r="K20" i="41"/>
  <c r="J25" i="43"/>
  <c r="G24" i="44"/>
  <c r="M18" i="34"/>
  <c r="M17" i="40"/>
  <c r="G25" i="43"/>
  <c r="N12" i="37"/>
  <c r="O12" i="37" s="1"/>
  <c r="N18" i="38"/>
  <c r="O18" i="38" s="1"/>
  <c r="F20" i="39"/>
  <c r="N20" i="39" s="1"/>
  <c r="O20" i="39" s="1"/>
  <c r="D20" i="41"/>
  <c r="N20" i="41" s="1"/>
  <c r="O20" i="41" s="1"/>
  <c r="N18" i="41"/>
  <c r="O18" i="41" s="1"/>
  <c r="D17" i="33"/>
  <c r="N17" i="33" s="1"/>
  <c r="O17" i="33" s="1"/>
  <c r="N10" i="35"/>
  <c r="O10" i="35" s="1"/>
  <c r="M17" i="33"/>
  <c r="N5" i="34"/>
  <c r="O5" i="34" s="1"/>
  <c r="L20" i="35"/>
  <c r="L20" i="36"/>
  <c r="E20" i="38"/>
  <c r="H20" i="38"/>
  <c r="H20" i="41"/>
  <c r="N10" i="42"/>
  <c r="O10" i="42" s="1"/>
  <c r="K25" i="43"/>
  <c r="N11" i="43"/>
  <c r="O11" i="43" s="1"/>
  <c r="E24" i="44"/>
  <c r="E23" i="45"/>
  <c r="N23" i="45" s="1"/>
  <c r="O23" i="45" s="1"/>
  <c r="N23" i="48"/>
  <c r="N16" i="41"/>
  <c r="O16" i="41" s="1"/>
  <c r="N10" i="44"/>
  <c r="O10" i="44" s="1"/>
  <c r="D17" i="40"/>
  <c r="E17" i="33"/>
  <c r="I20" i="35"/>
  <c r="L17" i="33"/>
  <c r="G20" i="36"/>
  <c r="N16" i="38"/>
  <c r="O16" i="38" s="1"/>
  <c r="E20" i="42"/>
  <c r="N18" i="42"/>
  <c r="O18" i="42" s="1"/>
  <c r="L25" i="43"/>
  <c r="F24" i="44"/>
  <c r="N19" i="45"/>
  <c r="O19" i="45" s="1"/>
  <c r="O22" i="49"/>
  <c r="P22" i="49" s="1"/>
  <c r="N5" i="45"/>
  <c r="O5" i="45" s="1"/>
  <c r="N18" i="44"/>
  <c r="O18" i="44" s="1"/>
  <c r="N16" i="42"/>
  <c r="O16" i="42" s="1"/>
  <c r="N5" i="38"/>
  <c r="O5" i="38" s="1"/>
  <c r="H20" i="35"/>
  <c r="D20" i="36"/>
  <c r="J23" i="46"/>
  <c r="N10" i="45"/>
  <c r="O10" i="45" s="1"/>
  <c r="N5" i="44"/>
  <c r="O5" i="44" s="1"/>
  <c r="N5" i="33"/>
  <c r="O5" i="33" s="1"/>
  <c r="N9" i="33"/>
  <c r="O9" i="33" s="1"/>
  <c r="O17" i="48"/>
  <c r="P17" i="48" s="1"/>
  <c r="H23" i="46"/>
  <c r="N5" i="43"/>
  <c r="O5" i="43" s="1"/>
  <c r="N18" i="35"/>
  <c r="O18" i="35" s="1"/>
  <c r="F18" i="34"/>
  <c r="N14" i="44"/>
  <c r="O14" i="44" s="1"/>
  <c r="N5" i="42"/>
  <c r="O5" i="42" s="1"/>
  <c r="J23" i="48"/>
  <c r="O23" i="48" s="1"/>
  <c r="P23" i="48" s="1"/>
  <c r="I20" i="38"/>
  <c r="N5" i="41"/>
  <c r="O5" i="41" s="1"/>
  <c r="N5" i="39"/>
  <c r="O5" i="39" s="1"/>
  <c r="N23" i="46" l="1"/>
  <c r="O23" i="46" s="1"/>
  <c r="N20" i="38"/>
  <c r="O20" i="38" s="1"/>
  <c r="N20" i="36"/>
  <c r="O20" i="36" s="1"/>
  <c r="N20" i="35"/>
  <c r="O20" i="35" s="1"/>
</calcChain>
</file>

<file path=xl/sharedStrings.xml><?xml version="1.0" encoding="utf-8"?>
<sst xmlns="http://schemas.openxmlformats.org/spreadsheetml/2006/main" count="625" uniqueCount="84">
  <si>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</si>
  <si>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</si>
  <si>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</si>
  <si>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</si>
  <si>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</si>
  <si>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</si>
  <si>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</si>
  <si>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</si>
  <si>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</si>
  <si>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</si>
  <si>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</si>
  <si>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</si>
  <si>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</si>
  <si>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</si>
  <si>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</si>
  <si>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</si>
  <si>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</si>
  <si>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</si>
  <si>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</si>
  <si>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</si>
  <si>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</si>
  <si>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</si>
  <si>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</si>
  <si>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</si>
  <si>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</si>
  <si>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</si>
  <si>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</si>
  <si>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Other Physical Environment</t>
  </si>
  <si>
    <t>Human Services</t>
  </si>
  <si>
    <t>Public Assistance Services</t>
  </si>
  <si>
    <t>2009 Municipal Population:</t>
  </si>
  <si>
    <t>Jupiter Inlet Colony Expenditures Reported by Account Code and Fund Type</t>
  </si>
  <si>
    <t>Local Fiscal Year Ended September 30, 2010</t>
  </si>
  <si>
    <t>Financial and Administrative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</si>
  <si>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</si>
  <si>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</si>
  <si>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</si>
  <si>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Uses and Non-Operating</t>
  </si>
  <si>
    <t>Inter-Fund Group Transfers Out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</si>
  <si>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</si>
  <si>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</si>
  <si>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</si>
  <si>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</si>
  <si>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</si>
  <si>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</si>
  <si>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</si>
  <si>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</si>
  <si>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</si>
  <si>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</si>
  <si>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Public Assistance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</si>
  <si>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</si>
  <si>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</si>
  <si>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</si>
  <si>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</si>
  <si>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</si>
  <si>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</si>
  <si>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</si>
  <si>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</si>
  <si>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</si>
  <si>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</si>
  <si>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Debt Service Payments</t>
  </si>
  <si>
    <t>Protective Inspections</t>
  </si>
  <si>
    <t>Water / Sewer Services</t>
  </si>
  <si>
    <t>Transportation</t>
  </si>
  <si>
    <t>Road / Street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</si>
  <si>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</si>
  <si>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</si>
  <si>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</si>
  <si>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</si>
  <si>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</si>
  <si>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</si>
  <si>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</si>
  <si>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</si>
  <si>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</si>
  <si>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</si>
  <si>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</si>
  <si>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</si>
  <si>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Road and Street Facilities</t>
  </si>
  <si>
    <t>Inter-fund Group Transfers Out</t>
  </si>
  <si>
    <t>Local Fiscal Year Ended September 30, 2022</t>
  </si>
  <si>
    <t>Executive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</si>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</sst>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C6EE-017C-40B2-A09E-B140FD7D3361}">
  <sheetPr>
    <pageSetUpPr fitToPage="1"/>
  </sheetPr>
  <dimension ref="A1:ED25"/>
  <sheetViews>
    <sheetView tabSelected="1" workbookViewId="0">
      <selection sqref="A1:P1"/>
    </sheetView>
  </sheetViews>
  <sheetFormatPr defaultColWidth="9.81640625" defaultRowHeight="15"/>
  <cols>
    <col min="1" max="1" width="1.81640625" style="104" customWidth="1"/>
    <col min="2" max="2" width="6.81640625" style="104" customWidth="1"/>
    <col min="3" max="3" width="55.81640625" style="104" customWidth="1"/>
    <col min="4" max="5" width="16.81640625" style="132" customWidth="1"/>
    <col min="6" max="7" width="15.81640625" style="132" customWidth="1"/>
    <col min="8" max="8" width="13.81640625" style="132" customWidth="1"/>
    <col min="9" max="10" width="15.81640625" style="132" customWidth="1"/>
    <col min="11" max="14" width="13.81640625" style="132" customWidth="1"/>
    <col min="15" max="15" width="16.81640625" style="132" customWidth="1"/>
    <col min="16" max="16" width="13.81640625" style="104" customWidth="1"/>
    <col min="17" max="18" width="9.81640625" style="104"/>
  </cols>
  <sheetData>
    <row r="1" spans="1:134" ht="28.2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3.4" thickBot="1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75</v>
      </c>
      <c r="N4" s="95" t="s">
        <v>5</v>
      </c>
      <c r="O4" s="95" t="s">
        <v>76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6">
      <c r="A5" s="98" t="s">
        <v>18</v>
      </c>
      <c r="B5" s="99"/>
      <c r="C5" s="99"/>
      <c r="D5" s="100">
        <f>SUM(D6:D9)</f>
        <v>1049593</v>
      </c>
      <c r="E5" s="100">
        <f>SUM(E6:E9)</f>
        <v>695688</v>
      </c>
      <c r="F5" s="100">
        <f>SUM(F6:F9)</f>
        <v>225326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1970607</v>
      </c>
      <c r="P5" s="102">
        <f>(O5/P$23)</f>
        <v>4926.5174999999999</v>
      </c>
      <c r="Q5" s="103"/>
    </row>
    <row r="6" spans="1:134">
      <c r="A6" s="105"/>
      <c r="B6" s="106">
        <v>512</v>
      </c>
      <c r="C6" s="107" t="s">
        <v>80</v>
      </c>
      <c r="D6" s="108">
        <v>641167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9" si="0">SUM(D6:N6)</f>
        <v>641167</v>
      </c>
      <c r="P6" s="109">
        <f>(O6/P$23)</f>
        <v>1602.9175</v>
      </c>
      <c r="Q6" s="110"/>
    </row>
    <row r="7" spans="1:134">
      <c r="A7" s="105"/>
      <c r="B7" s="106">
        <v>513</v>
      </c>
      <c r="C7" s="107" t="s">
        <v>33</v>
      </c>
      <c r="D7" s="108">
        <v>147921</v>
      </c>
      <c r="E7" s="108">
        <v>0</v>
      </c>
      <c r="F7" s="108">
        <v>14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147935</v>
      </c>
      <c r="P7" s="109">
        <f>(O7/P$23)</f>
        <v>369.83749999999998</v>
      </c>
      <c r="Q7" s="110"/>
    </row>
    <row r="8" spans="1:134">
      <c r="A8" s="105"/>
      <c r="B8" s="106">
        <v>514</v>
      </c>
      <c r="C8" s="107" t="s">
        <v>19</v>
      </c>
      <c r="D8" s="108">
        <v>173104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173104</v>
      </c>
      <c r="P8" s="109">
        <f>(O8/P$23)</f>
        <v>432.76</v>
      </c>
      <c r="Q8" s="110"/>
    </row>
    <row r="9" spans="1:134">
      <c r="A9" s="105"/>
      <c r="B9" s="106">
        <v>517</v>
      </c>
      <c r="C9" s="107" t="s">
        <v>60</v>
      </c>
      <c r="D9" s="108">
        <v>87401</v>
      </c>
      <c r="E9" s="108">
        <v>695688</v>
      </c>
      <c r="F9" s="108">
        <v>225312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1008401</v>
      </c>
      <c r="P9" s="109">
        <f>(O9/P$23)</f>
        <v>2521.0025000000001</v>
      </c>
      <c r="Q9" s="110"/>
    </row>
    <row r="10" spans="1:134" ht="15.6">
      <c r="A10" s="111" t="s">
        <v>22</v>
      </c>
      <c r="B10" s="112"/>
      <c r="C10" s="113"/>
      <c r="D10" s="114">
        <f>SUM(D11:D13)</f>
        <v>2019290</v>
      </c>
      <c r="E10" s="114">
        <f>SUM(E11:E13)</f>
        <v>0</v>
      </c>
      <c r="F10" s="114">
        <f>SUM(F11:F13)</f>
        <v>0</v>
      </c>
      <c r="G10" s="114">
        <f>SUM(G11:G13)</f>
        <v>0</v>
      </c>
      <c r="H10" s="114">
        <f>SUM(H11:H13)</f>
        <v>0</v>
      </c>
      <c r="I10" s="114">
        <f>SUM(I11:I13)</f>
        <v>0</v>
      </c>
      <c r="J10" s="114">
        <f>SUM(J11:J13)</f>
        <v>0</v>
      </c>
      <c r="K10" s="114">
        <f>SUM(K11:K13)</f>
        <v>0</v>
      </c>
      <c r="L10" s="114">
        <f>SUM(L11:L13)</f>
        <v>0</v>
      </c>
      <c r="M10" s="114">
        <f>SUM(M11:M13)</f>
        <v>0</v>
      </c>
      <c r="N10" s="114">
        <f>SUM(N11:N13)</f>
        <v>0</v>
      </c>
      <c r="O10" s="115">
        <f>SUM(D10:N10)</f>
        <v>2019290</v>
      </c>
      <c r="P10" s="116">
        <f>(O10/P$23)</f>
        <v>5048.2250000000004</v>
      </c>
      <c r="Q10" s="117"/>
    </row>
    <row r="11" spans="1:134">
      <c r="A11" s="105"/>
      <c r="B11" s="106">
        <v>521</v>
      </c>
      <c r="C11" s="107" t="s">
        <v>23</v>
      </c>
      <c r="D11" s="108">
        <v>1382785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1382785</v>
      </c>
      <c r="P11" s="109">
        <f>(O11/P$23)</f>
        <v>3456.9625000000001</v>
      </c>
      <c r="Q11" s="110"/>
    </row>
    <row r="12" spans="1:134">
      <c r="A12" s="105"/>
      <c r="B12" s="106">
        <v>522</v>
      </c>
      <c r="C12" s="107" t="s">
        <v>24</v>
      </c>
      <c r="D12" s="108">
        <v>486661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3" si="1">SUM(D12:N12)</f>
        <v>486661</v>
      </c>
      <c r="P12" s="109">
        <f>(O12/P$23)</f>
        <v>1216.6524999999999</v>
      </c>
      <c r="Q12" s="110"/>
    </row>
    <row r="13" spans="1:134">
      <c r="A13" s="105"/>
      <c r="B13" s="106">
        <v>524</v>
      </c>
      <c r="C13" s="107" t="s">
        <v>61</v>
      </c>
      <c r="D13" s="108">
        <v>149844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149844</v>
      </c>
      <c r="P13" s="109">
        <f>(O13/P$23)</f>
        <v>374.61</v>
      </c>
      <c r="Q13" s="110"/>
    </row>
    <row r="14" spans="1:134" ht="15.6">
      <c r="A14" s="111" t="s">
        <v>25</v>
      </c>
      <c r="B14" s="112"/>
      <c r="C14" s="113"/>
      <c r="D14" s="114">
        <f>SUM(D15:D16)</f>
        <v>357700</v>
      </c>
      <c r="E14" s="114">
        <f>SUM(E15:E16)</f>
        <v>0</v>
      </c>
      <c r="F14" s="114">
        <f>SUM(F15:F16)</f>
        <v>0</v>
      </c>
      <c r="G14" s="114">
        <f>SUM(G15:G16)</f>
        <v>0</v>
      </c>
      <c r="H14" s="114">
        <f>SUM(H15:H16)</f>
        <v>0</v>
      </c>
      <c r="I14" s="114">
        <f>SUM(I15:I16)</f>
        <v>0</v>
      </c>
      <c r="J14" s="114">
        <f>SUM(J15:J16)</f>
        <v>0</v>
      </c>
      <c r="K14" s="114">
        <f>SUM(K15:K16)</f>
        <v>0</v>
      </c>
      <c r="L14" s="114">
        <f>SUM(L15:L16)</f>
        <v>0</v>
      </c>
      <c r="M14" s="114">
        <f>SUM(M15:M16)</f>
        <v>0</v>
      </c>
      <c r="N14" s="114">
        <f>SUM(N15:N16)</f>
        <v>0</v>
      </c>
      <c r="O14" s="115">
        <f>SUM(D14:N14)</f>
        <v>357700</v>
      </c>
      <c r="P14" s="116">
        <f>(O14/P$23)</f>
        <v>894.25</v>
      </c>
      <c r="Q14" s="117"/>
    </row>
    <row r="15" spans="1:134">
      <c r="A15" s="105"/>
      <c r="B15" s="106">
        <v>534</v>
      </c>
      <c r="C15" s="107" t="s">
        <v>26</v>
      </c>
      <c r="D15" s="108">
        <v>113183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18" si="2">SUM(D15:N15)</f>
        <v>113183</v>
      </c>
      <c r="P15" s="109">
        <f>(O15/P$23)</f>
        <v>282.95749999999998</v>
      </c>
      <c r="Q15" s="110"/>
    </row>
    <row r="16" spans="1:134">
      <c r="A16" s="105"/>
      <c r="B16" s="106">
        <v>539</v>
      </c>
      <c r="C16" s="107" t="s">
        <v>27</v>
      </c>
      <c r="D16" s="108">
        <v>244517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244517</v>
      </c>
      <c r="P16" s="109">
        <f>(O16/P$23)</f>
        <v>611.29250000000002</v>
      </c>
      <c r="Q16" s="110"/>
    </row>
    <row r="17" spans="1:120" ht="15.6">
      <c r="A17" s="111" t="s">
        <v>63</v>
      </c>
      <c r="B17" s="112"/>
      <c r="C17" s="113"/>
      <c r="D17" s="114">
        <f>SUM(D18:D18)</f>
        <v>970</v>
      </c>
      <c r="E17" s="114">
        <f>SUM(E18:E18)</f>
        <v>284345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285315</v>
      </c>
      <c r="P17" s="116">
        <f>(O17/P$23)</f>
        <v>713.28750000000002</v>
      </c>
      <c r="Q17" s="117"/>
    </row>
    <row r="18" spans="1:120">
      <c r="A18" s="105"/>
      <c r="B18" s="106">
        <v>541</v>
      </c>
      <c r="C18" s="107" t="s">
        <v>77</v>
      </c>
      <c r="D18" s="108">
        <v>970</v>
      </c>
      <c r="E18" s="108">
        <v>284345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285315</v>
      </c>
      <c r="P18" s="109">
        <f>(O18/P$23)</f>
        <v>713.28750000000002</v>
      </c>
      <c r="Q18" s="110"/>
    </row>
    <row r="19" spans="1:120" ht="15.6">
      <c r="A19" s="111" t="s">
        <v>37</v>
      </c>
      <c r="B19" s="112"/>
      <c r="C19" s="113"/>
      <c r="D19" s="114">
        <f>SUM(D20:D20)</f>
        <v>1540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1540</v>
      </c>
      <c r="P19" s="116">
        <f>(O19/P$23)</f>
        <v>3.85</v>
      </c>
      <c r="Q19" s="110"/>
    </row>
    <row r="20" spans="1:120" ht="15.6" thickBot="1">
      <c r="A20" s="105"/>
      <c r="B20" s="106">
        <v>581</v>
      </c>
      <c r="C20" s="107" t="s">
        <v>78</v>
      </c>
      <c r="D20" s="108">
        <v>1540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>SUM(D20:N20)</f>
        <v>1540</v>
      </c>
      <c r="P20" s="109">
        <f>(O20/P$23)</f>
        <v>3.85</v>
      </c>
      <c r="Q20" s="110"/>
    </row>
    <row r="21" spans="1:120" ht="16.2" thickBot="1">
      <c r="A21" s="118" t="s">
        <v>10</v>
      </c>
      <c r="B21" s="119"/>
      <c r="C21" s="120"/>
      <c r="D21" s="121">
        <f>SUM(D5,D10,D14,D17,D19)</f>
        <v>3429093</v>
      </c>
      <c r="E21" s="121">
        <f t="shared" ref="E21:N21" si="3">SUM(E5,E10,E14,E17,E19)</f>
        <v>980033</v>
      </c>
      <c r="F21" s="121">
        <f t="shared" si="3"/>
        <v>225326</v>
      </c>
      <c r="G21" s="121">
        <f t="shared" si="3"/>
        <v>0</v>
      </c>
      <c r="H21" s="121">
        <f t="shared" si="3"/>
        <v>0</v>
      </c>
      <c r="I21" s="121">
        <f t="shared" si="3"/>
        <v>0</v>
      </c>
      <c r="J21" s="121">
        <f t="shared" si="3"/>
        <v>0</v>
      </c>
      <c r="K21" s="121">
        <f t="shared" si="3"/>
        <v>0</v>
      </c>
      <c r="L21" s="121">
        <f t="shared" si="3"/>
        <v>0</v>
      </c>
      <c r="M21" s="121">
        <f t="shared" si="3"/>
        <v>0</v>
      </c>
      <c r="N21" s="121">
        <f t="shared" si="3"/>
        <v>0</v>
      </c>
      <c r="O21" s="121">
        <f>SUM(D21:N21)</f>
        <v>4634452</v>
      </c>
      <c r="P21" s="122">
        <f>(O21/P$23)</f>
        <v>11586.13</v>
      </c>
      <c r="Q21" s="103"/>
      <c r="R21" s="12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4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20">
      <c r="A23" s="128"/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3" t="s">
        <v>83</v>
      </c>
      <c r="N23" s="133"/>
      <c r="O23" s="133"/>
      <c r="P23" s="131">
        <v>400</v>
      </c>
    </row>
    <row r="24" spans="1:120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37" t="s">
        <v>35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3.4" thickBot="1">
      <c r="A2" s="181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 t="shared" ref="D5:M5" si="0">SUM(D6:D9)</f>
        <v>340646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340646</v>
      </c>
      <c r="O5" s="58">
        <f t="shared" ref="O5:O20" si="2">(N5/O$22)</f>
        <v>860.21717171717171</v>
      </c>
      <c r="P5" s="59"/>
    </row>
    <row r="6" spans="1:133">
      <c r="A6" s="61"/>
      <c r="B6" s="62">
        <v>513</v>
      </c>
      <c r="C6" s="63" t="s">
        <v>33</v>
      </c>
      <c r="D6" s="64">
        <v>10200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10200</v>
      </c>
      <c r="O6" s="65">
        <f t="shared" si="2"/>
        <v>25.757575757575758</v>
      </c>
      <c r="P6" s="66"/>
    </row>
    <row r="7" spans="1:133">
      <c r="A7" s="61"/>
      <c r="B7" s="62">
        <v>514</v>
      </c>
      <c r="C7" s="63" t="s">
        <v>19</v>
      </c>
      <c r="D7" s="64">
        <v>47291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47291</v>
      </c>
      <c r="O7" s="65">
        <f t="shared" si="2"/>
        <v>119.42171717171718</v>
      </c>
      <c r="P7" s="66"/>
    </row>
    <row r="8" spans="1:133">
      <c r="A8" s="61"/>
      <c r="B8" s="62">
        <v>515</v>
      </c>
      <c r="C8" s="63" t="s">
        <v>20</v>
      </c>
      <c r="D8" s="64">
        <v>24063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24063</v>
      </c>
      <c r="O8" s="65">
        <f t="shared" si="2"/>
        <v>60.765151515151516</v>
      </c>
      <c r="P8" s="66"/>
    </row>
    <row r="9" spans="1:133">
      <c r="A9" s="61"/>
      <c r="B9" s="62">
        <v>519</v>
      </c>
      <c r="C9" s="63" t="s">
        <v>47</v>
      </c>
      <c r="D9" s="64">
        <v>259092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259092</v>
      </c>
      <c r="O9" s="65">
        <f t="shared" si="2"/>
        <v>654.27272727272725</v>
      </c>
      <c r="P9" s="66"/>
    </row>
    <row r="10" spans="1:133" ht="15.6">
      <c r="A10" s="67" t="s">
        <v>22</v>
      </c>
      <c r="B10" s="68"/>
      <c r="C10" s="69"/>
      <c r="D10" s="70">
        <f t="shared" ref="D10:M10" si="3">SUM(D11:D12)</f>
        <v>906039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906039</v>
      </c>
      <c r="O10" s="72">
        <f t="shared" si="2"/>
        <v>2287.9772727272725</v>
      </c>
      <c r="P10" s="73"/>
    </row>
    <row r="11" spans="1:133">
      <c r="A11" s="61"/>
      <c r="B11" s="62">
        <v>521</v>
      </c>
      <c r="C11" s="63" t="s">
        <v>23</v>
      </c>
      <c r="D11" s="64">
        <v>505978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505978</v>
      </c>
      <c r="O11" s="65">
        <f t="shared" si="2"/>
        <v>1277.7222222222222</v>
      </c>
      <c r="P11" s="66"/>
    </row>
    <row r="12" spans="1:133">
      <c r="A12" s="61"/>
      <c r="B12" s="62">
        <v>522</v>
      </c>
      <c r="C12" s="63" t="s">
        <v>24</v>
      </c>
      <c r="D12" s="64">
        <v>400061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400061</v>
      </c>
      <c r="O12" s="65">
        <f t="shared" si="2"/>
        <v>1010.2550505050505</v>
      </c>
      <c r="P12" s="66"/>
    </row>
    <row r="13" spans="1:133" ht="15.6">
      <c r="A13" s="67" t="s">
        <v>25</v>
      </c>
      <c r="B13" s="68"/>
      <c r="C13" s="69"/>
      <c r="D13" s="70">
        <f t="shared" ref="D13:M13" si="4">SUM(D14:D15)</f>
        <v>309145</v>
      </c>
      <c r="E13" s="70">
        <f t="shared" si="4"/>
        <v>19227</v>
      </c>
      <c r="F13" s="70">
        <f t="shared" si="4"/>
        <v>267304</v>
      </c>
      <c r="G13" s="70">
        <f t="shared" si="4"/>
        <v>0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595676</v>
      </c>
      <c r="O13" s="72">
        <f t="shared" si="2"/>
        <v>1504.2323232323233</v>
      </c>
      <c r="P13" s="73"/>
    </row>
    <row r="14" spans="1:133">
      <c r="A14" s="61"/>
      <c r="B14" s="62">
        <v>534</v>
      </c>
      <c r="C14" s="63" t="s">
        <v>48</v>
      </c>
      <c r="D14" s="64">
        <v>106340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106340</v>
      </c>
      <c r="O14" s="65">
        <f t="shared" si="2"/>
        <v>268.53535353535352</v>
      </c>
      <c r="P14" s="66"/>
    </row>
    <row r="15" spans="1:133">
      <c r="A15" s="61"/>
      <c r="B15" s="62">
        <v>539</v>
      </c>
      <c r="C15" s="63" t="s">
        <v>27</v>
      </c>
      <c r="D15" s="64">
        <v>202805</v>
      </c>
      <c r="E15" s="64">
        <v>19227</v>
      </c>
      <c r="F15" s="64">
        <v>267304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489336</v>
      </c>
      <c r="O15" s="65">
        <f t="shared" si="2"/>
        <v>1235.6969696969697</v>
      </c>
      <c r="P15" s="66"/>
    </row>
    <row r="16" spans="1:133" ht="15.6">
      <c r="A16" s="67" t="s">
        <v>28</v>
      </c>
      <c r="B16" s="68"/>
      <c r="C16" s="69"/>
      <c r="D16" s="70">
        <f t="shared" ref="D16:M16" si="5">SUM(D17:D17)</f>
        <v>1550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1550</v>
      </c>
      <c r="O16" s="72">
        <f t="shared" si="2"/>
        <v>3.9141414141414139</v>
      </c>
      <c r="P16" s="73"/>
    </row>
    <row r="17" spans="1:119">
      <c r="A17" s="61"/>
      <c r="B17" s="62">
        <v>564</v>
      </c>
      <c r="C17" s="63" t="s">
        <v>49</v>
      </c>
      <c r="D17" s="64">
        <v>1550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1550</v>
      </c>
      <c r="O17" s="65">
        <f t="shared" si="2"/>
        <v>3.9141414141414139</v>
      </c>
      <c r="P17" s="66"/>
    </row>
    <row r="18" spans="1:119" ht="15.6">
      <c r="A18" s="67" t="s">
        <v>50</v>
      </c>
      <c r="B18" s="68"/>
      <c r="C18" s="69"/>
      <c r="D18" s="70">
        <f t="shared" ref="D18:M18" si="6">SUM(D19:D19)</f>
        <v>6236</v>
      </c>
      <c r="E18" s="70">
        <f t="shared" si="6"/>
        <v>66659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72895</v>
      </c>
      <c r="O18" s="72">
        <f t="shared" si="2"/>
        <v>184.07828282828282</v>
      </c>
      <c r="P18" s="66"/>
    </row>
    <row r="19" spans="1:119" ht="15.6" thickBot="1">
      <c r="A19" s="61"/>
      <c r="B19" s="62">
        <v>581</v>
      </c>
      <c r="C19" s="63" t="s">
        <v>51</v>
      </c>
      <c r="D19" s="64">
        <v>6236</v>
      </c>
      <c r="E19" s="64">
        <v>66659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72895</v>
      </c>
      <c r="O19" s="65">
        <f t="shared" si="2"/>
        <v>184.07828282828282</v>
      </c>
      <c r="P19" s="66"/>
    </row>
    <row r="20" spans="1:119" ht="16.2" thickBot="1">
      <c r="A20" s="74" t="s">
        <v>10</v>
      </c>
      <c r="B20" s="75"/>
      <c r="C20" s="76"/>
      <c r="D20" s="77">
        <f>SUM(D5,D10,D13,D16,D18)</f>
        <v>1563616</v>
      </c>
      <c r="E20" s="77">
        <f t="shared" ref="E20:M20" si="7">SUM(E5,E10,E13,E16,E18)</f>
        <v>85886</v>
      </c>
      <c r="F20" s="77">
        <f t="shared" si="7"/>
        <v>267304</v>
      </c>
      <c r="G20" s="77">
        <f t="shared" si="7"/>
        <v>0</v>
      </c>
      <c r="H20" s="77">
        <f t="shared" si="7"/>
        <v>0</v>
      </c>
      <c r="I20" s="77">
        <f t="shared" si="7"/>
        <v>0</v>
      </c>
      <c r="J20" s="77">
        <f t="shared" si="7"/>
        <v>0</v>
      </c>
      <c r="K20" s="77">
        <f t="shared" si="7"/>
        <v>0</v>
      </c>
      <c r="L20" s="77">
        <f t="shared" si="7"/>
        <v>0</v>
      </c>
      <c r="M20" s="77">
        <f t="shared" si="7"/>
        <v>0</v>
      </c>
      <c r="N20" s="77">
        <f t="shared" si="1"/>
        <v>1916806</v>
      </c>
      <c r="O20" s="78">
        <f t="shared" si="2"/>
        <v>4840.4191919191917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1" t="s">
        <v>52</v>
      </c>
      <c r="M22" s="171"/>
      <c r="N22" s="171"/>
      <c r="O22" s="88">
        <v>396</v>
      </c>
    </row>
    <row r="23" spans="1:119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4"/>
    </row>
    <row r="24" spans="1:119" ht="15.75" customHeight="1" thickBot="1">
      <c r="A24" s="175" t="s">
        <v>35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:N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320870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320870</v>
      </c>
      <c r="O5" s="30">
        <f t="shared" ref="O5:O20" si="2">(N5/O$22)</f>
        <v>800.17456359102243</v>
      </c>
      <c r="P5" s="6"/>
    </row>
    <row r="6" spans="1:133">
      <c r="A6" s="12"/>
      <c r="B6" s="42">
        <v>513</v>
      </c>
      <c r="C6" s="19" t="s">
        <v>33</v>
      </c>
      <c r="D6" s="43">
        <v>13590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13590</v>
      </c>
      <c r="O6" s="44">
        <f t="shared" si="2"/>
        <v>33.890274314214466</v>
      </c>
      <c r="P6" s="9"/>
    </row>
    <row r="7" spans="1:133">
      <c r="A7" s="12"/>
      <c r="B7" s="42">
        <v>514</v>
      </c>
      <c r="C7" s="19" t="s">
        <v>19</v>
      </c>
      <c r="D7" s="43">
        <v>90245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90245</v>
      </c>
      <c r="O7" s="44">
        <f t="shared" si="2"/>
        <v>225.04987531172071</v>
      </c>
      <c r="P7" s="9"/>
    </row>
    <row r="8" spans="1:133">
      <c r="A8" s="12"/>
      <c r="B8" s="42">
        <v>515</v>
      </c>
      <c r="C8" s="19" t="s">
        <v>20</v>
      </c>
      <c r="D8" s="43">
        <v>3187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3187</v>
      </c>
      <c r="O8" s="44">
        <f t="shared" si="2"/>
        <v>7.9476309226932669</v>
      </c>
      <c r="P8" s="9"/>
    </row>
    <row r="9" spans="1:133">
      <c r="A9" s="12"/>
      <c r="B9" s="42">
        <v>519</v>
      </c>
      <c r="C9" s="19" t="s">
        <v>21</v>
      </c>
      <c r="D9" s="43">
        <v>213848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213848</v>
      </c>
      <c r="O9" s="44">
        <f t="shared" si="2"/>
        <v>533.28678304239406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SUM(D11:D12)</f>
        <v>804175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804175</v>
      </c>
      <c r="O10" s="41">
        <f t="shared" si="2"/>
        <v>2005.4239401496259</v>
      </c>
      <c r="P10" s="10"/>
    </row>
    <row r="11" spans="1:133">
      <c r="A11" s="12"/>
      <c r="B11" s="42">
        <v>521</v>
      </c>
      <c r="C11" s="19" t="s">
        <v>23</v>
      </c>
      <c r="D11" s="43">
        <v>581614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581614</v>
      </c>
      <c r="O11" s="44">
        <f t="shared" si="2"/>
        <v>1450.4089775561097</v>
      </c>
      <c r="P11" s="9"/>
    </row>
    <row r="12" spans="1:133">
      <c r="A12" s="12"/>
      <c r="B12" s="42">
        <v>522</v>
      </c>
      <c r="C12" s="19" t="s">
        <v>24</v>
      </c>
      <c r="D12" s="43">
        <v>222561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222561</v>
      </c>
      <c r="O12" s="44">
        <f t="shared" si="2"/>
        <v>555.0149625935162</v>
      </c>
      <c r="P12" s="9"/>
    </row>
    <row r="13" spans="1:133" ht="15.6">
      <c r="A13" s="26" t="s">
        <v>25</v>
      </c>
      <c r="B13" s="27"/>
      <c r="C13" s="28"/>
      <c r="D13" s="29">
        <f t="shared" ref="D13:M13" si="4">SUM(D14:D15)</f>
        <v>251529</v>
      </c>
      <c r="E13" s="29">
        <f t="shared" si="4"/>
        <v>4370</v>
      </c>
      <c r="F13" s="29">
        <f t="shared" si="4"/>
        <v>267303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523202</v>
      </c>
      <c r="O13" s="41">
        <f t="shared" si="2"/>
        <v>1304.7431421446383</v>
      </c>
      <c r="P13" s="10"/>
    </row>
    <row r="14" spans="1:133">
      <c r="A14" s="12"/>
      <c r="B14" s="42">
        <v>534</v>
      </c>
      <c r="C14" s="19" t="s">
        <v>26</v>
      </c>
      <c r="D14" s="43">
        <v>85186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85186</v>
      </c>
      <c r="O14" s="44">
        <f t="shared" si="2"/>
        <v>212.43391521197009</v>
      </c>
      <c r="P14" s="9"/>
    </row>
    <row r="15" spans="1:133">
      <c r="A15" s="12"/>
      <c r="B15" s="42">
        <v>539</v>
      </c>
      <c r="C15" s="19" t="s">
        <v>27</v>
      </c>
      <c r="D15" s="43">
        <v>166343</v>
      </c>
      <c r="E15" s="43">
        <v>4370</v>
      </c>
      <c r="F15" s="43">
        <v>267303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438016</v>
      </c>
      <c r="O15" s="44">
        <f t="shared" si="2"/>
        <v>1092.3092269326683</v>
      </c>
      <c r="P15" s="9"/>
    </row>
    <row r="16" spans="1:133" ht="15.6">
      <c r="A16" s="26" t="s">
        <v>28</v>
      </c>
      <c r="B16" s="27"/>
      <c r="C16" s="28"/>
      <c r="D16" s="29">
        <f t="shared" ref="D16:M16" si="5">SUM(D17:D17)</f>
        <v>1550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1550</v>
      </c>
      <c r="O16" s="41">
        <f t="shared" si="2"/>
        <v>3.8653366583541149</v>
      </c>
      <c r="P16" s="10"/>
    </row>
    <row r="17" spans="1:119">
      <c r="A17" s="12"/>
      <c r="B17" s="42">
        <v>564</v>
      </c>
      <c r="C17" s="19" t="s">
        <v>29</v>
      </c>
      <c r="D17" s="43">
        <v>1550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1550</v>
      </c>
      <c r="O17" s="44">
        <f t="shared" si="2"/>
        <v>3.8653366583541149</v>
      </c>
      <c r="P17" s="9"/>
    </row>
    <row r="18" spans="1:119" ht="15.6">
      <c r="A18" s="26" t="s">
        <v>37</v>
      </c>
      <c r="B18" s="27"/>
      <c r="C18" s="28"/>
      <c r="D18" s="29">
        <f t="shared" ref="D18:M18" si="6">SUM(D19:D19)</f>
        <v>6229</v>
      </c>
      <c r="E18" s="29">
        <f t="shared" si="6"/>
        <v>267303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273532</v>
      </c>
      <c r="O18" s="41">
        <f t="shared" si="2"/>
        <v>682.12468827930172</v>
      </c>
      <c r="P18" s="9"/>
    </row>
    <row r="19" spans="1:119" ht="15.6" thickBot="1">
      <c r="A19" s="12"/>
      <c r="B19" s="42">
        <v>581</v>
      </c>
      <c r="C19" s="19" t="s">
        <v>38</v>
      </c>
      <c r="D19" s="43">
        <v>6229</v>
      </c>
      <c r="E19" s="43">
        <v>267303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273532</v>
      </c>
      <c r="O19" s="44">
        <f t="shared" si="2"/>
        <v>682.12468827930172</v>
      </c>
      <c r="P19" s="9"/>
    </row>
    <row r="20" spans="1:119" ht="16.2" thickBot="1">
      <c r="A20" s="13" t="s">
        <v>10</v>
      </c>
      <c r="B20" s="21"/>
      <c r="C20" s="20"/>
      <c r="D20" s="14">
        <f>SUM(D5,D10,D13,D16,D18)</f>
        <v>1384353</v>
      </c>
      <c r="E20" s="14">
        <f t="shared" ref="E20:M20" si="7">SUM(E5,E10,E13,E16,E18)</f>
        <v>271673</v>
      </c>
      <c r="F20" s="14">
        <f t="shared" si="7"/>
        <v>267303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1923329</v>
      </c>
      <c r="O20" s="35">
        <f t="shared" si="2"/>
        <v>4796.3316708229422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45</v>
      </c>
      <c r="M22" s="157"/>
      <c r="N22" s="157"/>
      <c r="O22" s="39">
        <v>401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:N1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286177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286177</v>
      </c>
      <c r="O5" s="30">
        <f t="shared" ref="O5:O20" si="2">(N5/O$22)</f>
        <v>719.03768844221111</v>
      </c>
      <c r="P5" s="6"/>
    </row>
    <row r="6" spans="1:133">
      <c r="A6" s="12"/>
      <c r="B6" s="42">
        <v>513</v>
      </c>
      <c r="C6" s="19" t="s">
        <v>33</v>
      </c>
      <c r="D6" s="43">
        <v>13399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13399</v>
      </c>
      <c r="O6" s="44">
        <f t="shared" si="2"/>
        <v>33.665829145728644</v>
      </c>
      <c r="P6" s="9"/>
    </row>
    <row r="7" spans="1:133">
      <c r="A7" s="12"/>
      <c r="B7" s="42">
        <v>514</v>
      </c>
      <c r="C7" s="19" t="s">
        <v>19</v>
      </c>
      <c r="D7" s="43">
        <v>57897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57897</v>
      </c>
      <c r="O7" s="44">
        <f t="shared" si="2"/>
        <v>145.46984924623115</v>
      </c>
      <c r="P7" s="9"/>
    </row>
    <row r="8" spans="1:133">
      <c r="A8" s="12"/>
      <c r="B8" s="42">
        <v>515</v>
      </c>
      <c r="C8" s="19" t="s">
        <v>20</v>
      </c>
      <c r="D8" s="43">
        <v>4250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4250</v>
      </c>
      <c r="O8" s="44">
        <f t="shared" si="2"/>
        <v>10.678391959798995</v>
      </c>
      <c r="P8" s="9"/>
    </row>
    <row r="9" spans="1:133">
      <c r="A9" s="12"/>
      <c r="B9" s="42">
        <v>519</v>
      </c>
      <c r="C9" s="19" t="s">
        <v>21</v>
      </c>
      <c r="D9" s="43">
        <v>210631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210631</v>
      </c>
      <c r="O9" s="44">
        <f t="shared" si="2"/>
        <v>529.22361809045231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SUM(D11:D12)</f>
        <v>735636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735636</v>
      </c>
      <c r="O10" s="41">
        <f t="shared" si="2"/>
        <v>1848.3316582914572</v>
      </c>
      <c r="P10" s="10"/>
    </row>
    <row r="11" spans="1:133">
      <c r="A11" s="12"/>
      <c r="B11" s="42">
        <v>521</v>
      </c>
      <c r="C11" s="19" t="s">
        <v>23</v>
      </c>
      <c r="D11" s="43">
        <v>517328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517328</v>
      </c>
      <c r="O11" s="44">
        <f t="shared" si="2"/>
        <v>1299.819095477387</v>
      </c>
      <c r="P11" s="9"/>
    </row>
    <row r="12" spans="1:133">
      <c r="A12" s="12"/>
      <c r="B12" s="42">
        <v>522</v>
      </c>
      <c r="C12" s="19" t="s">
        <v>24</v>
      </c>
      <c r="D12" s="43">
        <v>218308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218308</v>
      </c>
      <c r="O12" s="44">
        <f t="shared" si="2"/>
        <v>548.51256281407041</v>
      </c>
      <c r="P12" s="9"/>
    </row>
    <row r="13" spans="1:133" ht="15.6">
      <c r="A13" s="26" t="s">
        <v>25</v>
      </c>
      <c r="B13" s="27"/>
      <c r="C13" s="28"/>
      <c r="D13" s="29">
        <f t="shared" ref="D13:M13" si="4">SUM(D14:D15)</f>
        <v>250590</v>
      </c>
      <c r="E13" s="29">
        <f t="shared" si="4"/>
        <v>1385384</v>
      </c>
      <c r="F13" s="29">
        <f t="shared" si="4"/>
        <v>267303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1903277</v>
      </c>
      <c r="O13" s="41">
        <f t="shared" si="2"/>
        <v>4782.1030150753768</v>
      </c>
      <c r="P13" s="10"/>
    </row>
    <row r="14" spans="1:133">
      <c r="A14" s="12"/>
      <c r="B14" s="42">
        <v>534</v>
      </c>
      <c r="C14" s="19" t="s">
        <v>26</v>
      </c>
      <c r="D14" s="43">
        <v>86090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86090</v>
      </c>
      <c r="O14" s="44">
        <f t="shared" si="2"/>
        <v>216.30653266331657</v>
      </c>
      <c r="P14" s="9"/>
    </row>
    <row r="15" spans="1:133">
      <c r="A15" s="12"/>
      <c r="B15" s="42">
        <v>539</v>
      </c>
      <c r="C15" s="19" t="s">
        <v>27</v>
      </c>
      <c r="D15" s="43">
        <v>164500</v>
      </c>
      <c r="E15" s="43">
        <v>1385384</v>
      </c>
      <c r="F15" s="43">
        <v>267303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1817187</v>
      </c>
      <c r="O15" s="44">
        <f t="shared" si="2"/>
        <v>4565.79648241206</v>
      </c>
      <c r="P15" s="9"/>
    </row>
    <row r="16" spans="1:133" ht="15.6">
      <c r="A16" s="26" t="s">
        <v>28</v>
      </c>
      <c r="B16" s="27"/>
      <c r="C16" s="28"/>
      <c r="D16" s="29">
        <f t="shared" ref="D16:M16" si="5">SUM(D17:D17)</f>
        <v>1550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1550</v>
      </c>
      <c r="O16" s="41">
        <f t="shared" si="2"/>
        <v>3.8944723618090453</v>
      </c>
      <c r="P16" s="10"/>
    </row>
    <row r="17" spans="1:119">
      <c r="A17" s="12"/>
      <c r="B17" s="42">
        <v>564</v>
      </c>
      <c r="C17" s="19" t="s">
        <v>29</v>
      </c>
      <c r="D17" s="43">
        <v>1550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1550</v>
      </c>
      <c r="O17" s="44">
        <f t="shared" si="2"/>
        <v>3.8944723618090453</v>
      </c>
      <c r="P17" s="9"/>
    </row>
    <row r="18" spans="1:119" ht="15.6">
      <c r="A18" s="26" t="s">
        <v>37</v>
      </c>
      <c r="B18" s="27"/>
      <c r="C18" s="28"/>
      <c r="D18" s="29">
        <f t="shared" ref="D18:M18" si="6">SUM(D19:D19)</f>
        <v>0</v>
      </c>
      <c r="E18" s="29">
        <f t="shared" si="6"/>
        <v>267303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267303</v>
      </c>
      <c r="O18" s="41">
        <f t="shared" si="2"/>
        <v>671.6155778894472</v>
      </c>
      <c r="P18" s="9"/>
    </row>
    <row r="19" spans="1:119" ht="15.6" thickBot="1">
      <c r="A19" s="12"/>
      <c r="B19" s="42">
        <v>581</v>
      </c>
      <c r="C19" s="19" t="s">
        <v>38</v>
      </c>
      <c r="D19" s="43">
        <v>0</v>
      </c>
      <c r="E19" s="43">
        <v>267303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267303</v>
      </c>
      <c r="O19" s="44">
        <f t="shared" si="2"/>
        <v>671.6155778894472</v>
      </c>
      <c r="P19" s="9"/>
    </row>
    <row r="20" spans="1:119" ht="16.2" thickBot="1">
      <c r="A20" s="13" t="s">
        <v>10</v>
      </c>
      <c r="B20" s="21"/>
      <c r="C20" s="20"/>
      <c r="D20" s="14">
        <f>SUM(D5,D10,D13,D16,D18)</f>
        <v>1273953</v>
      </c>
      <c r="E20" s="14">
        <f t="shared" ref="E20:M20" si="7">SUM(E5,E10,E13,E16,E18)</f>
        <v>1652687</v>
      </c>
      <c r="F20" s="14">
        <f t="shared" si="7"/>
        <v>267303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3193943</v>
      </c>
      <c r="O20" s="35">
        <f t="shared" si="2"/>
        <v>8024.9824120603016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41</v>
      </c>
      <c r="M22" s="157"/>
      <c r="N22" s="157"/>
      <c r="O22" s="39">
        <v>398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264370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264370</v>
      </c>
      <c r="O5" s="30">
        <f t="shared" ref="O5:O20" si="2">(N5/O$22)</f>
        <v>660.92499999999995</v>
      </c>
      <c r="P5" s="6"/>
    </row>
    <row r="6" spans="1:133">
      <c r="A6" s="12"/>
      <c r="B6" s="42">
        <v>513</v>
      </c>
      <c r="C6" s="19" t="s">
        <v>33</v>
      </c>
      <c r="D6" s="43">
        <v>25061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25061</v>
      </c>
      <c r="O6" s="44">
        <f t="shared" si="2"/>
        <v>62.652500000000003</v>
      </c>
      <c r="P6" s="9"/>
    </row>
    <row r="7" spans="1:133">
      <c r="A7" s="12"/>
      <c r="B7" s="42">
        <v>514</v>
      </c>
      <c r="C7" s="19" t="s">
        <v>19</v>
      </c>
      <c r="D7" s="43">
        <v>29675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29675</v>
      </c>
      <c r="O7" s="44">
        <f t="shared" si="2"/>
        <v>74.1875</v>
      </c>
      <c r="P7" s="9"/>
    </row>
    <row r="8" spans="1:133">
      <c r="A8" s="12"/>
      <c r="B8" s="42">
        <v>515</v>
      </c>
      <c r="C8" s="19" t="s">
        <v>20</v>
      </c>
      <c r="D8" s="43">
        <v>5500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5500</v>
      </c>
      <c r="O8" s="44">
        <f t="shared" si="2"/>
        <v>13.75</v>
      </c>
      <c r="P8" s="9"/>
    </row>
    <row r="9" spans="1:133">
      <c r="A9" s="12"/>
      <c r="B9" s="42">
        <v>519</v>
      </c>
      <c r="C9" s="19" t="s">
        <v>21</v>
      </c>
      <c r="D9" s="43">
        <v>204134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204134</v>
      </c>
      <c r="O9" s="44">
        <f t="shared" si="2"/>
        <v>510.33499999999998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SUM(D11:D12)</f>
        <v>781556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781556</v>
      </c>
      <c r="O10" s="41">
        <f t="shared" si="2"/>
        <v>1953.89</v>
      </c>
      <c r="P10" s="10"/>
    </row>
    <row r="11" spans="1:133">
      <c r="A11" s="12"/>
      <c r="B11" s="42">
        <v>521</v>
      </c>
      <c r="C11" s="19" t="s">
        <v>23</v>
      </c>
      <c r="D11" s="43">
        <v>570831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570831</v>
      </c>
      <c r="O11" s="44">
        <f t="shared" si="2"/>
        <v>1427.0775000000001</v>
      </c>
      <c r="P11" s="9"/>
    </row>
    <row r="12" spans="1:133">
      <c r="A12" s="12"/>
      <c r="B12" s="42">
        <v>522</v>
      </c>
      <c r="C12" s="19" t="s">
        <v>24</v>
      </c>
      <c r="D12" s="43">
        <v>210725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210725</v>
      </c>
      <c r="O12" s="44">
        <f t="shared" si="2"/>
        <v>526.8125</v>
      </c>
      <c r="P12" s="9"/>
    </row>
    <row r="13" spans="1:133" ht="15.6">
      <c r="A13" s="26" t="s">
        <v>25</v>
      </c>
      <c r="B13" s="27"/>
      <c r="C13" s="28"/>
      <c r="D13" s="29">
        <f t="shared" ref="D13:M13" si="4">SUM(D14:D15)</f>
        <v>206519</v>
      </c>
      <c r="E13" s="29">
        <f t="shared" si="4"/>
        <v>889138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1095657</v>
      </c>
      <c r="O13" s="41">
        <f t="shared" si="2"/>
        <v>2739.1424999999999</v>
      </c>
      <c r="P13" s="10"/>
    </row>
    <row r="14" spans="1:133">
      <c r="A14" s="12"/>
      <c r="B14" s="42">
        <v>534</v>
      </c>
      <c r="C14" s="19" t="s">
        <v>26</v>
      </c>
      <c r="D14" s="43">
        <v>77184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77184</v>
      </c>
      <c r="O14" s="44">
        <f t="shared" si="2"/>
        <v>192.96</v>
      </c>
      <c r="P14" s="9"/>
    </row>
    <row r="15" spans="1:133">
      <c r="A15" s="12"/>
      <c r="B15" s="42">
        <v>539</v>
      </c>
      <c r="C15" s="19" t="s">
        <v>27</v>
      </c>
      <c r="D15" s="43">
        <v>129335</v>
      </c>
      <c r="E15" s="43">
        <v>889138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1018473</v>
      </c>
      <c r="O15" s="44">
        <f t="shared" si="2"/>
        <v>2546.1824999999999</v>
      </c>
      <c r="P15" s="9"/>
    </row>
    <row r="16" spans="1:133" ht="15.6">
      <c r="A16" s="26" t="s">
        <v>28</v>
      </c>
      <c r="B16" s="27"/>
      <c r="C16" s="28"/>
      <c r="D16" s="29">
        <f t="shared" ref="D16:M16" si="5">SUM(D17:D17)</f>
        <v>250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250</v>
      </c>
      <c r="O16" s="41">
        <f t="shared" si="2"/>
        <v>0.625</v>
      </c>
      <c r="P16" s="10"/>
    </row>
    <row r="17" spans="1:119">
      <c r="A17" s="12"/>
      <c r="B17" s="42">
        <v>564</v>
      </c>
      <c r="C17" s="19" t="s">
        <v>29</v>
      </c>
      <c r="D17" s="43">
        <v>250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250</v>
      </c>
      <c r="O17" s="44">
        <f t="shared" si="2"/>
        <v>0.625</v>
      </c>
      <c r="P17" s="9"/>
    </row>
    <row r="18" spans="1:119" ht="15.6">
      <c r="A18" s="26" t="s">
        <v>37</v>
      </c>
      <c r="B18" s="27"/>
      <c r="C18" s="28"/>
      <c r="D18" s="29">
        <f t="shared" ref="D18:M18" si="6">SUM(D19:D19)</f>
        <v>0</v>
      </c>
      <c r="E18" s="29">
        <f t="shared" si="6"/>
        <v>127074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127074</v>
      </c>
      <c r="O18" s="41">
        <f t="shared" si="2"/>
        <v>317.685</v>
      </c>
      <c r="P18" s="9"/>
    </row>
    <row r="19" spans="1:119" ht="15.6" thickBot="1">
      <c r="A19" s="12"/>
      <c r="B19" s="42">
        <v>581</v>
      </c>
      <c r="C19" s="19" t="s">
        <v>38</v>
      </c>
      <c r="D19" s="43">
        <v>0</v>
      </c>
      <c r="E19" s="43">
        <v>127074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127074</v>
      </c>
      <c r="O19" s="44">
        <f t="shared" si="2"/>
        <v>317.685</v>
      </c>
      <c r="P19" s="9"/>
    </row>
    <row r="20" spans="1:119" ht="16.2" thickBot="1">
      <c r="A20" s="13" t="s">
        <v>10</v>
      </c>
      <c r="B20" s="21"/>
      <c r="C20" s="20"/>
      <c r="D20" s="14">
        <f>SUM(D5,D10,D13,D16,D18)</f>
        <v>1252695</v>
      </c>
      <c r="E20" s="14">
        <f t="shared" ref="E20:M20" si="7">SUM(E5,E10,E13,E16,E18)</f>
        <v>1016212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2268907</v>
      </c>
      <c r="O20" s="35">
        <f t="shared" si="2"/>
        <v>5672.2674999999999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39</v>
      </c>
      <c r="M22" s="157"/>
      <c r="N22" s="157"/>
      <c r="O22" s="39">
        <v>400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235584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235584</v>
      </c>
      <c r="O5" s="30">
        <f t="shared" ref="O5:O18" si="2">(N5/O$20)</f>
        <v>588.96</v>
      </c>
      <c r="P5" s="6"/>
    </row>
    <row r="6" spans="1:133">
      <c r="A6" s="12"/>
      <c r="B6" s="42">
        <v>513</v>
      </c>
      <c r="C6" s="19" t="s">
        <v>33</v>
      </c>
      <c r="D6" s="43">
        <v>16478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16478</v>
      </c>
      <c r="O6" s="44">
        <f t="shared" si="2"/>
        <v>41.195</v>
      </c>
      <c r="P6" s="9"/>
    </row>
    <row r="7" spans="1:133">
      <c r="A7" s="12"/>
      <c r="B7" s="42">
        <v>514</v>
      </c>
      <c r="C7" s="19" t="s">
        <v>19</v>
      </c>
      <c r="D7" s="43">
        <v>33592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33592</v>
      </c>
      <c r="O7" s="44">
        <f t="shared" si="2"/>
        <v>83.98</v>
      </c>
      <c r="P7" s="9"/>
    </row>
    <row r="8" spans="1:133">
      <c r="A8" s="12"/>
      <c r="B8" s="42">
        <v>515</v>
      </c>
      <c r="C8" s="19" t="s">
        <v>20</v>
      </c>
      <c r="D8" s="43">
        <v>2750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2750</v>
      </c>
      <c r="O8" s="44">
        <f t="shared" si="2"/>
        <v>6.875</v>
      </c>
      <c r="P8" s="9"/>
    </row>
    <row r="9" spans="1:133">
      <c r="A9" s="12"/>
      <c r="B9" s="42">
        <v>519</v>
      </c>
      <c r="C9" s="19" t="s">
        <v>21</v>
      </c>
      <c r="D9" s="43">
        <v>182764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182764</v>
      </c>
      <c r="O9" s="44">
        <f t="shared" si="2"/>
        <v>456.91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SUM(D11:D12)</f>
        <v>777631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777631</v>
      </c>
      <c r="O10" s="41">
        <f t="shared" si="2"/>
        <v>1944.0775000000001</v>
      </c>
      <c r="P10" s="10"/>
    </row>
    <row r="11" spans="1:133">
      <c r="A11" s="12"/>
      <c r="B11" s="42">
        <v>521</v>
      </c>
      <c r="C11" s="19" t="s">
        <v>23</v>
      </c>
      <c r="D11" s="43">
        <v>571809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571809</v>
      </c>
      <c r="O11" s="44">
        <f t="shared" si="2"/>
        <v>1429.5225</v>
      </c>
      <c r="P11" s="9"/>
    </row>
    <row r="12" spans="1:133">
      <c r="A12" s="12"/>
      <c r="B12" s="42">
        <v>522</v>
      </c>
      <c r="C12" s="19" t="s">
        <v>24</v>
      </c>
      <c r="D12" s="43">
        <v>205822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205822</v>
      </c>
      <c r="O12" s="44">
        <f t="shared" si="2"/>
        <v>514.55499999999995</v>
      </c>
      <c r="P12" s="9"/>
    </row>
    <row r="13" spans="1:133" ht="15.6">
      <c r="A13" s="26" t="s">
        <v>25</v>
      </c>
      <c r="B13" s="27"/>
      <c r="C13" s="28"/>
      <c r="D13" s="29">
        <f t="shared" ref="D13:M13" si="4">SUM(D14:D15)</f>
        <v>285007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285007</v>
      </c>
      <c r="O13" s="41">
        <f t="shared" si="2"/>
        <v>712.51750000000004</v>
      </c>
      <c r="P13" s="10"/>
    </row>
    <row r="14" spans="1:133">
      <c r="A14" s="12"/>
      <c r="B14" s="42">
        <v>534</v>
      </c>
      <c r="C14" s="19" t="s">
        <v>26</v>
      </c>
      <c r="D14" s="43">
        <v>59156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59156</v>
      </c>
      <c r="O14" s="44">
        <f t="shared" si="2"/>
        <v>147.88999999999999</v>
      </c>
      <c r="P14" s="9"/>
    </row>
    <row r="15" spans="1:133">
      <c r="A15" s="12"/>
      <c r="B15" s="42">
        <v>539</v>
      </c>
      <c r="C15" s="19" t="s">
        <v>27</v>
      </c>
      <c r="D15" s="43">
        <v>225851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225851</v>
      </c>
      <c r="O15" s="44">
        <f t="shared" si="2"/>
        <v>564.62750000000005</v>
      </c>
      <c r="P15" s="9"/>
    </row>
    <row r="16" spans="1:133" ht="15.6">
      <c r="A16" s="26" t="s">
        <v>28</v>
      </c>
      <c r="B16" s="27"/>
      <c r="C16" s="28"/>
      <c r="D16" s="29">
        <f t="shared" ref="D16:M16" si="5">SUM(D17:D17)</f>
        <v>250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250</v>
      </c>
      <c r="O16" s="41">
        <f t="shared" si="2"/>
        <v>0.625</v>
      </c>
      <c r="P16" s="10"/>
    </row>
    <row r="17" spans="1:119" ht="15.6" thickBot="1">
      <c r="A17" s="12"/>
      <c r="B17" s="42">
        <v>564</v>
      </c>
      <c r="C17" s="19" t="s">
        <v>29</v>
      </c>
      <c r="D17" s="43">
        <v>250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250</v>
      </c>
      <c r="O17" s="44">
        <f t="shared" si="2"/>
        <v>0.625</v>
      </c>
      <c r="P17" s="9"/>
    </row>
    <row r="18" spans="1:119" ht="16.2" thickBot="1">
      <c r="A18" s="13" t="s">
        <v>10</v>
      </c>
      <c r="B18" s="21"/>
      <c r="C18" s="20"/>
      <c r="D18" s="14">
        <f>SUM(D5,D10,D13,D16)</f>
        <v>1298472</v>
      </c>
      <c r="E18" s="14">
        <f t="shared" ref="E18:M18" si="6">SUM(E5,E10,E13,E16)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1298472</v>
      </c>
      <c r="O18" s="35">
        <f t="shared" si="2"/>
        <v>3246.18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34</v>
      </c>
      <c r="M20" s="157"/>
      <c r="N20" s="157"/>
      <c r="O20" s="39">
        <v>400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6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SUM(D6:D8)</f>
        <v>208538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208538</v>
      </c>
      <c r="O5" s="30">
        <f t="shared" ref="O5:O17" si="2">(N5/O$19)</f>
        <v>563.61621621621623</v>
      </c>
      <c r="P5" s="6"/>
    </row>
    <row r="6" spans="1:133">
      <c r="A6" s="12"/>
      <c r="B6" s="42">
        <v>514</v>
      </c>
      <c r="C6" s="19" t="s">
        <v>19</v>
      </c>
      <c r="D6" s="43">
        <v>28591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28591</v>
      </c>
      <c r="O6" s="44">
        <f t="shared" si="2"/>
        <v>77.27297297297298</v>
      </c>
      <c r="P6" s="9"/>
    </row>
    <row r="7" spans="1:133">
      <c r="A7" s="12"/>
      <c r="B7" s="42">
        <v>515</v>
      </c>
      <c r="C7" s="19" t="s">
        <v>20</v>
      </c>
      <c r="D7" s="43">
        <v>2813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2813</v>
      </c>
      <c r="O7" s="44">
        <f t="shared" si="2"/>
        <v>7.602702702702703</v>
      </c>
      <c r="P7" s="9"/>
    </row>
    <row r="8" spans="1:133">
      <c r="A8" s="12"/>
      <c r="B8" s="42">
        <v>519</v>
      </c>
      <c r="C8" s="19" t="s">
        <v>21</v>
      </c>
      <c r="D8" s="43">
        <v>177134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177134</v>
      </c>
      <c r="O8" s="44">
        <f t="shared" si="2"/>
        <v>478.74054054054056</v>
      </c>
      <c r="P8" s="9"/>
    </row>
    <row r="9" spans="1:133" ht="15.6">
      <c r="A9" s="26" t="s">
        <v>22</v>
      </c>
      <c r="B9" s="27"/>
      <c r="C9" s="28"/>
      <c r="D9" s="29">
        <f t="shared" ref="D9:M9" si="3">SUM(D10:D11)</f>
        <v>784381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784381</v>
      </c>
      <c r="O9" s="41">
        <f t="shared" si="2"/>
        <v>2119.9486486486485</v>
      </c>
      <c r="P9" s="10"/>
    </row>
    <row r="10" spans="1:133">
      <c r="A10" s="12"/>
      <c r="B10" s="42">
        <v>521</v>
      </c>
      <c r="C10" s="19" t="s">
        <v>23</v>
      </c>
      <c r="D10" s="43">
        <v>579051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579051</v>
      </c>
      <c r="O10" s="44">
        <f t="shared" si="2"/>
        <v>1565.0027027027027</v>
      </c>
      <c r="P10" s="9"/>
    </row>
    <row r="11" spans="1:133">
      <c r="A11" s="12"/>
      <c r="B11" s="42">
        <v>522</v>
      </c>
      <c r="C11" s="19" t="s">
        <v>24</v>
      </c>
      <c r="D11" s="43">
        <v>205330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205330</v>
      </c>
      <c r="O11" s="44">
        <f t="shared" si="2"/>
        <v>554.94594594594594</v>
      </c>
      <c r="P11" s="9"/>
    </row>
    <row r="12" spans="1:133" ht="15.6">
      <c r="A12" s="26" t="s">
        <v>25</v>
      </c>
      <c r="B12" s="27"/>
      <c r="C12" s="28"/>
      <c r="D12" s="29">
        <f t="shared" ref="D12:M12" si="4">SUM(D13:D14)</f>
        <v>204669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204669</v>
      </c>
      <c r="O12" s="41">
        <f t="shared" si="2"/>
        <v>553.15945945945941</v>
      </c>
      <c r="P12" s="10"/>
    </row>
    <row r="13" spans="1:133">
      <c r="A13" s="12"/>
      <c r="B13" s="42">
        <v>534</v>
      </c>
      <c r="C13" s="19" t="s">
        <v>26</v>
      </c>
      <c r="D13" s="43">
        <v>31799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31799</v>
      </c>
      <c r="O13" s="44">
        <f t="shared" si="2"/>
        <v>85.943243243243245</v>
      </c>
      <c r="P13" s="9"/>
    </row>
    <row r="14" spans="1:133">
      <c r="A14" s="12"/>
      <c r="B14" s="42">
        <v>539</v>
      </c>
      <c r="C14" s="19" t="s">
        <v>27</v>
      </c>
      <c r="D14" s="43">
        <v>172870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172870</v>
      </c>
      <c r="O14" s="44">
        <f t="shared" si="2"/>
        <v>467.2162162162162</v>
      </c>
      <c r="P14" s="9"/>
    </row>
    <row r="15" spans="1:133" ht="15.6">
      <c r="A15" s="26" t="s">
        <v>28</v>
      </c>
      <c r="B15" s="27"/>
      <c r="C15" s="28"/>
      <c r="D15" s="29">
        <f t="shared" ref="D15:M15" si="5">SUM(D16:D16)</f>
        <v>500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500</v>
      </c>
      <c r="O15" s="41">
        <f t="shared" si="2"/>
        <v>1.3513513513513513</v>
      </c>
      <c r="P15" s="10"/>
    </row>
    <row r="16" spans="1:133" ht="15.6" thickBot="1">
      <c r="A16" s="12"/>
      <c r="B16" s="42">
        <v>564</v>
      </c>
      <c r="C16" s="19" t="s">
        <v>29</v>
      </c>
      <c r="D16" s="43">
        <v>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</v>
      </c>
      <c r="O16" s="44">
        <f t="shared" si="2"/>
        <v>1.3513513513513513</v>
      </c>
      <c r="P16" s="9"/>
    </row>
    <row r="17" spans="1:119" ht="16.2" thickBot="1">
      <c r="A17" s="13" t="s">
        <v>10</v>
      </c>
      <c r="B17" s="21"/>
      <c r="C17" s="20"/>
      <c r="D17" s="14">
        <f>SUM(D5,D9,D12,D15)</f>
        <v>1198088</v>
      </c>
      <c r="E17" s="14">
        <f t="shared" ref="E17:M17" si="6">SUM(E5,E9,E12,E15)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1198088</v>
      </c>
      <c r="O17" s="35">
        <f t="shared" si="2"/>
        <v>3238.0756756756755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370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6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SUM(D6:D8)</f>
        <v>229812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229812</v>
      </c>
      <c r="O5" s="30">
        <f t="shared" ref="O5:O17" si="2">(N5/O$19)</f>
        <v>621.11351351351357</v>
      </c>
      <c r="P5" s="6"/>
    </row>
    <row r="6" spans="1:133">
      <c r="A6" s="12"/>
      <c r="B6" s="42">
        <v>514</v>
      </c>
      <c r="C6" s="19" t="s">
        <v>19</v>
      </c>
      <c r="D6" s="43">
        <v>50340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50340</v>
      </c>
      <c r="O6" s="44">
        <f t="shared" si="2"/>
        <v>136.05405405405406</v>
      </c>
      <c r="P6" s="9"/>
    </row>
    <row r="7" spans="1:133">
      <c r="A7" s="12"/>
      <c r="B7" s="42">
        <v>515</v>
      </c>
      <c r="C7" s="19" t="s">
        <v>20</v>
      </c>
      <c r="D7" s="43">
        <v>20160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20160</v>
      </c>
      <c r="O7" s="44">
        <f t="shared" si="2"/>
        <v>54.486486486486484</v>
      </c>
      <c r="P7" s="9"/>
    </row>
    <row r="8" spans="1:133">
      <c r="A8" s="12"/>
      <c r="B8" s="42">
        <v>519</v>
      </c>
      <c r="C8" s="19" t="s">
        <v>21</v>
      </c>
      <c r="D8" s="43">
        <v>159312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159312</v>
      </c>
      <c r="O8" s="44">
        <f t="shared" si="2"/>
        <v>430.57297297297299</v>
      </c>
      <c r="P8" s="9"/>
    </row>
    <row r="9" spans="1:133" ht="15.6">
      <c r="A9" s="26" t="s">
        <v>22</v>
      </c>
      <c r="B9" s="27"/>
      <c r="C9" s="28"/>
      <c r="D9" s="29">
        <f t="shared" ref="D9:M9" si="3">SUM(D10:D11)</f>
        <v>726395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726395</v>
      </c>
      <c r="O9" s="41">
        <f t="shared" si="2"/>
        <v>1963.2297297297298</v>
      </c>
      <c r="P9" s="10"/>
    </row>
    <row r="10" spans="1:133">
      <c r="A10" s="12"/>
      <c r="B10" s="42">
        <v>521</v>
      </c>
      <c r="C10" s="19" t="s">
        <v>23</v>
      </c>
      <c r="D10" s="43">
        <v>530057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530057</v>
      </c>
      <c r="O10" s="44">
        <f t="shared" si="2"/>
        <v>1432.5864864864866</v>
      </c>
      <c r="P10" s="9"/>
    </row>
    <row r="11" spans="1:133">
      <c r="A11" s="12"/>
      <c r="B11" s="42">
        <v>522</v>
      </c>
      <c r="C11" s="19" t="s">
        <v>24</v>
      </c>
      <c r="D11" s="43">
        <v>196338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196338</v>
      </c>
      <c r="O11" s="44">
        <f t="shared" si="2"/>
        <v>530.64324324324321</v>
      </c>
      <c r="P11" s="9"/>
    </row>
    <row r="12" spans="1:133" ht="15.6">
      <c r="A12" s="26" t="s">
        <v>25</v>
      </c>
      <c r="B12" s="27"/>
      <c r="C12" s="28"/>
      <c r="D12" s="29">
        <f t="shared" ref="D12:M12" si="4">SUM(D13:D14)</f>
        <v>265021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265021</v>
      </c>
      <c r="O12" s="41">
        <f t="shared" si="2"/>
        <v>716.27297297297298</v>
      </c>
      <c r="P12" s="10"/>
    </row>
    <row r="13" spans="1:133">
      <c r="A13" s="12"/>
      <c r="B13" s="42">
        <v>534</v>
      </c>
      <c r="C13" s="19" t="s">
        <v>26</v>
      </c>
      <c r="D13" s="43">
        <v>30548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30548</v>
      </c>
      <c r="O13" s="44">
        <f t="shared" si="2"/>
        <v>82.562162162162167</v>
      </c>
      <c r="P13" s="9"/>
    </row>
    <row r="14" spans="1:133">
      <c r="A14" s="12"/>
      <c r="B14" s="42">
        <v>539</v>
      </c>
      <c r="C14" s="19" t="s">
        <v>27</v>
      </c>
      <c r="D14" s="43">
        <v>234473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234473</v>
      </c>
      <c r="O14" s="44">
        <f t="shared" si="2"/>
        <v>633.71081081081081</v>
      </c>
      <c r="P14" s="9"/>
    </row>
    <row r="15" spans="1:133" ht="15.6">
      <c r="A15" s="26" t="s">
        <v>28</v>
      </c>
      <c r="B15" s="27"/>
      <c r="C15" s="28"/>
      <c r="D15" s="29">
        <f t="shared" ref="D15:M15" si="5">SUM(D16:D16)</f>
        <v>250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250</v>
      </c>
      <c r="O15" s="41">
        <f t="shared" si="2"/>
        <v>0.67567567567567566</v>
      </c>
      <c r="P15" s="10"/>
    </row>
    <row r="16" spans="1:133" ht="15.6" thickBot="1">
      <c r="A16" s="12"/>
      <c r="B16" s="42">
        <v>564</v>
      </c>
      <c r="C16" s="19" t="s">
        <v>29</v>
      </c>
      <c r="D16" s="43">
        <v>250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250</v>
      </c>
      <c r="O16" s="44">
        <f t="shared" si="2"/>
        <v>0.67567567567567566</v>
      </c>
      <c r="P16" s="9"/>
    </row>
    <row r="17" spans="1:119" ht="16.2" thickBot="1">
      <c r="A17" s="13" t="s">
        <v>10</v>
      </c>
      <c r="B17" s="21"/>
      <c r="C17" s="20"/>
      <c r="D17" s="14">
        <f>SUM(D5,D9,D12,D15)</f>
        <v>1221478</v>
      </c>
      <c r="E17" s="14">
        <f t="shared" ref="E17:M17" si="6">SUM(E5,E9,E12,E15)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1221478</v>
      </c>
      <c r="O17" s="35">
        <f t="shared" si="2"/>
        <v>3301.2918918918917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43</v>
      </c>
      <c r="M19" s="157"/>
      <c r="N19" s="157"/>
      <c r="O19" s="39">
        <v>370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SUM(D6:D8)</f>
        <v>258465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258465</v>
      </c>
      <c r="O5" s="30">
        <f t="shared" ref="O5:O17" si="2">(N5/O$19)</f>
        <v>702.35054347826087</v>
      </c>
      <c r="P5" s="6"/>
    </row>
    <row r="6" spans="1:133">
      <c r="A6" s="12"/>
      <c r="B6" s="42">
        <v>514</v>
      </c>
      <c r="C6" s="19" t="s">
        <v>19</v>
      </c>
      <c r="D6" s="43">
        <v>37329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37329</v>
      </c>
      <c r="O6" s="44">
        <f t="shared" si="2"/>
        <v>101.4375</v>
      </c>
      <c r="P6" s="9"/>
    </row>
    <row r="7" spans="1:133">
      <c r="A7" s="12"/>
      <c r="B7" s="42">
        <v>515</v>
      </c>
      <c r="C7" s="19" t="s">
        <v>20</v>
      </c>
      <c r="D7" s="43">
        <v>19938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19938</v>
      </c>
      <c r="O7" s="44">
        <f t="shared" si="2"/>
        <v>54.179347826086953</v>
      </c>
      <c r="P7" s="9"/>
    </row>
    <row r="8" spans="1:133">
      <c r="A8" s="12"/>
      <c r="B8" s="42">
        <v>519</v>
      </c>
      <c r="C8" s="19" t="s">
        <v>21</v>
      </c>
      <c r="D8" s="43">
        <v>201198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201198</v>
      </c>
      <c r="O8" s="44">
        <f t="shared" si="2"/>
        <v>546.73369565217388</v>
      </c>
      <c r="P8" s="9"/>
    </row>
    <row r="9" spans="1:133" ht="15.6">
      <c r="A9" s="26" t="s">
        <v>22</v>
      </c>
      <c r="B9" s="27"/>
      <c r="C9" s="28"/>
      <c r="D9" s="29">
        <f t="shared" ref="D9:M9" si="3">SUM(D10:D11)</f>
        <v>687702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687702</v>
      </c>
      <c r="O9" s="41">
        <f t="shared" si="2"/>
        <v>1868.7554347826087</v>
      </c>
      <c r="P9" s="10"/>
    </row>
    <row r="10" spans="1:133">
      <c r="A10" s="12"/>
      <c r="B10" s="42">
        <v>521</v>
      </c>
      <c r="C10" s="19" t="s">
        <v>23</v>
      </c>
      <c r="D10" s="43">
        <v>496712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496712</v>
      </c>
      <c r="O10" s="44">
        <f t="shared" si="2"/>
        <v>1349.7608695652175</v>
      </c>
      <c r="P10" s="9"/>
    </row>
    <row r="11" spans="1:133">
      <c r="A11" s="12"/>
      <c r="B11" s="42">
        <v>522</v>
      </c>
      <c r="C11" s="19" t="s">
        <v>24</v>
      </c>
      <c r="D11" s="43">
        <v>190990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190990</v>
      </c>
      <c r="O11" s="44">
        <f t="shared" si="2"/>
        <v>518.99456521739125</v>
      </c>
      <c r="P11" s="9"/>
    </row>
    <row r="12" spans="1:133" ht="15.6">
      <c r="A12" s="26" t="s">
        <v>25</v>
      </c>
      <c r="B12" s="27"/>
      <c r="C12" s="28"/>
      <c r="D12" s="29">
        <f t="shared" ref="D12:M12" si="4">SUM(D13:D14)</f>
        <v>164758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164758</v>
      </c>
      <c r="O12" s="41">
        <f t="shared" si="2"/>
        <v>447.71195652173913</v>
      </c>
      <c r="P12" s="10"/>
    </row>
    <row r="13" spans="1:133">
      <c r="A13" s="12"/>
      <c r="B13" s="42">
        <v>534</v>
      </c>
      <c r="C13" s="19" t="s">
        <v>26</v>
      </c>
      <c r="D13" s="43">
        <v>31435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31435</v>
      </c>
      <c r="O13" s="44">
        <f t="shared" si="2"/>
        <v>85.421195652173907</v>
      </c>
      <c r="P13" s="9"/>
    </row>
    <row r="14" spans="1:133">
      <c r="A14" s="12"/>
      <c r="B14" s="42">
        <v>539</v>
      </c>
      <c r="C14" s="19" t="s">
        <v>27</v>
      </c>
      <c r="D14" s="43">
        <v>133323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133323</v>
      </c>
      <c r="O14" s="44">
        <f t="shared" si="2"/>
        <v>362.29076086956519</v>
      </c>
      <c r="P14" s="9"/>
    </row>
    <row r="15" spans="1:133" ht="15.6">
      <c r="A15" s="26" t="s">
        <v>28</v>
      </c>
      <c r="B15" s="27"/>
      <c r="C15" s="28"/>
      <c r="D15" s="29">
        <f t="shared" ref="D15:M15" si="5">SUM(D16:D16)</f>
        <v>450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450</v>
      </c>
      <c r="O15" s="41">
        <f t="shared" si="2"/>
        <v>1.2228260869565217</v>
      </c>
      <c r="P15" s="10"/>
    </row>
    <row r="16" spans="1:133" ht="15.6" thickBot="1">
      <c r="A16" s="12"/>
      <c r="B16" s="42">
        <v>564</v>
      </c>
      <c r="C16" s="19" t="s">
        <v>29</v>
      </c>
      <c r="D16" s="43">
        <v>450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450</v>
      </c>
      <c r="O16" s="44">
        <f t="shared" si="2"/>
        <v>1.2228260869565217</v>
      </c>
      <c r="P16" s="9"/>
    </row>
    <row r="17" spans="1:119" ht="16.2" thickBot="1">
      <c r="A17" s="13" t="s">
        <v>10</v>
      </c>
      <c r="B17" s="21"/>
      <c r="C17" s="20"/>
      <c r="D17" s="14">
        <f>SUM(D5,D9,D12,D15)</f>
        <v>1111375</v>
      </c>
      <c r="E17" s="14">
        <f t="shared" ref="E17:M17" si="6">SUM(E5,E9,E12,E15)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1111375</v>
      </c>
      <c r="O17" s="35">
        <f t="shared" si="2"/>
        <v>3020.040760869565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54</v>
      </c>
      <c r="M19" s="157"/>
      <c r="N19" s="157"/>
      <c r="O19" s="39">
        <v>368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SUM(D6:D10)</f>
        <v>822096</v>
      </c>
      <c r="E5" s="24">
        <f t="shared" si="0"/>
        <v>698725</v>
      </c>
      <c r="F5" s="24">
        <f t="shared" si="0"/>
        <v>225313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1746134</v>
      </c>
      <c r="P5" s="30">
        <f t="shared" ref="P5:P22" si="1">(O5/P$24)</f>
        <v>4300.8226600985217</v>
      </c>
      <c r="Q5" s="6"/>
    </row>
    <row r="6" spans="1:134">
      <c r="A6" s="12"/>
      <c r="B6" s="42">
        <v>512</v>
      </c>
      <c r="C6" s="19" t="s">
        <v>80</v>
      </c>
      <c r="D6" s="43">
        <v>573712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0" si="2">SUM(D6:N6)</f>
        <v>573712</v>
      </c>
      <c r="P6" s="44">
        <f t="shared" si="1"/>
        <v>1413.0837438423646</v>
      </c>
      <c r="Q6" s="9"/>
    </row>
    <row r="7" spans="1:134">
      <c r="A7" s="12"/>
      <c r="B7" s="42">
        <v>513</v>
      </c>
      <c r="C7" s="19" t="s">
        <v>33</v>
      </c>
      <c r="D7" s="43">
        <v>93400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93400</v>
      </c>
      <c r="P7" s="44">
        <f t="shared" si="1"/>
        <v>230.04926108374383</v>
      </c>
      <c r="Q7" s="9"/>
    </row>
    <row r="8" spans="1:134">
      <c r="A8" s="12"/>
      <c r="B8" s="42">
        <v>514</v>
      </c>
      <c r="C8" s="19" t="s">
        <v>19</v>
      </c>
      <c r="D8" s="43">
        <v>28080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28080</v>
      </c>
      <c r="P8" s="44">
        <f t="shared" si="1"/>
        <v>69.162561576354676</v>
      </c>
      <c r="Q8" s="9"/>
    </row>
    <row r="9" spans="1:134">
      <c r="A9" s="12"/>
      <c r="B9" s="42">
        <v>515</v>
      </c>
      <c r="C9" s="19" t="s">
        <v>20</v>
      </c>
      <c r="D9" s="43">
        <v>39503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39503</v>
      </c>
      <c r="P9" s="44">
        <f t="shared" si="1"/>
        <v>97.298029556650249</v>
      </c>
      <c r="Q9" s="9"/>
    </row>
    <row r="10" spans="1:134">
      <c r="A10" s="12"/>
      <c r="B10" s="42">
        <v>517</v>
      </c>
      <c r="C10" s="19" t="s">
        <v>60</v>
      </c>
      <c r="D10" s="43">
        <v>87401</v>
      </c>
      <c r="E10" s="43">
        <v>698725</v>
      </c>
      <c r="F10" s="43">
        <v>225313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1011439</v>
      </c>
      <c r="P10" s="44">
        <f t="shared" si="1"/>
        <v>2491.229064039409</v>
      </c>
      <c r="Q10" s="9"/>
    </row>
    <row r="11" spans="1:134" ht="15.6">
      <c r="A11" s="26" t="s">
        <v>22</v>
      </c>
      <c r="B11" s="27"/>
      <c r="C11" s="28"/>
      <c r="D11" s="29">
        <f t="shared" ref="D11:N11" si="3">SUM(D12:D14)</f>
        <v>1585439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1585439</v>
      </c>
      <c r="P11" s="41">
        <f t="shared" si="1"/>
        <v>3905.0221674876848</v>
      </c>
      <c r="Q11" s="10"/>
    </row>
    <row r="12" spans="1:134">
      <c r="A12" s="12"/>
      <c r="B12" s="42">
        <v>521</v>
      </c>
      <c r="C12" s="19" t="s">
        <v>23</v>
      </c>
      <c r="D12" s="43">
        <v>947811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947811</v>
      </c>
      <c r="P12" s="44">
        <f t="shared" si="1"/>
        <v>2334.5098522167486</v>
      </c>
      <c r="Q12" s="9"/>
    </row>
    <row r="13" spans="1:134">
      <c r="A13" s="12"/>
      <c r="B13" s="42">
        <v>522</v>
      </c>
      <c r="C13" s="19" t="s">
        <v>24</v>
      </c>
      <c r="D13" s="43">
        <v>467943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467943</v>
      </c>
      <c r="P13" s="44">
        <f t="shared" si="1"/>
        <v>1152.5689655172414</v>
      </c>
      <c r="Q13" s="9"/>
    </row>
    <row r="14" spans="1:134">
      <c r="A14" s="12"/>
      <c r="B14" s="42">
        <v>524</v>
      </c>
      <c r="C14" s="19" t="s">
        <v>61</v>
      </c>
      <c r="D14" s="43">
        <v>169685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169685</v>
      </c>
      <c r="P14" s="44">
        <f t="shared" si="1"/>
        <v>417.94334975369458</v>
      </c>
      <c r="Q14" s="9"/>
    </row>
    <row r="15" spans="1:134" ht="15.6">
      <c r="A15" s="26" t="s">
        <v>25</v>
      </c>
      <c r="B15" s="27"/>
      <c r="C15" s="28"/>
      <c r="D15" s="29">
        <f t="shared" ref="D15:N15" si="5">SUM(D16:D17)</f>
        <v>234519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234519</v>
      </c>
      <c r="P15" s="41">
        <f t="shared" si="1"/>
        <v>577.63300492610836</v>
      </c>
      <c r="Q15" s="10"/>
    </row>
    <row r="16" spans="1:134">
      <c r="A16" s="12"/>
      <c r="B16" s="42">
        <v>534</v>
      </c>
      <c r="C16" s="19" t="s">
        <v>26</v>
      </c>
      <c r="D16" s="43">
        <v>109272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9" si="6">SUM(D16:N16)</f>
        <v>109272</v>
      </c>
      <c r="P16" s="44">
        <f t="shared" si="1"/>
        <v>269.14285714285717</v>
      </c>
      <c r="Q16" s="9"/>
    </row>
    <row r="17" spans="1:120">
      <c r="A17" s="12"/>
      <c r="B17" s="42">
        <v>539</v>
      </c>
      <c r="C17" s="19" t="s">
        <v>27</v>
      </c>
      <c r="D17" s="43">
        <v>125247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125247</v>
      </c>
      <c r="P17" s="44">
        <f t="shared" si="1"/>
        <v>308.49014778325125</v>
      </c>
      <c r="Q17" s="9"/>
    </row>
    <row r="18" spans="1:120" ht="15.6">
      <c r="A18" s="26" t="s">
        <v>63</v>
      </c>
      <c r="B18" s="27"/>
      <c r="C18" s="28"/>
      <c r="D18" s="29">
        <f t="shared" ref="D18:N18" si="7">SUM(D19:D19)</f>
        <v>4349</v>
      </c>
      <c r="E18" s="29">
        <f t="shared" si="7"/>
        <v>50749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55098</v>
      </c>
      <c r="P18" s="41">
        <f t="shared" si="1"/>
        <v>135.70935960591132</v>
      </c>
      <c r="Q18" s="10"/>
    </row>
    <row r="19" spans="1:120">
      <c r="A19" s="12"/>
      <c r="B19" s="42">
        <v>541</v>
      </c>
      <c r="C19" s="19" t="s">
        <v>77</v>
      </c>
      <c r="D19" s="43">
        <v>4349</v>
      </c>
      <c r="E19" s="43">
        <v>50749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55098</v>
      </c>
      <c r="P19" s="44">
        <f t="shared" si="1"/>
        <v>135.70935960591132</v>
      </c>
      <c r="Q19" s="9"/>
    </row>
    <row r="20" spans="1:120" ht="15.6">
      <c r="A20" s="26" t="s">
        <v>37</v>
      </c>
      <c r="B20" s="27"/>
      <c r="C20" s="28"/>
      <c r="D20" s="29">
        <f t="shared" ref="D20:N20" si="8">SUM(D21:D21)</f>
        <v>4848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4848</v>
      </c>
      <c r="P20" s="41">
        <f t="shared" si="1"/>
        <v>11.94088669950739</v>
      </c>
      <c r="Q20" s="9"/>
    </row>
    <row r="21" spans="1:120" ht="15.6" thickBot="1">
      <c r="A21" s="12"/>
      <c r="B21" s="42">
        <v>581</v>
      </c>
      <c r="C21" s="19" t="s">
        <v>78</v>
      </c>
      <c r="D21" s="43">
        <v>4848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>SUM(D21:N21)</f>
        <v>4848</v>
      </c>
      <c r="P21" s="44">
        <f t="shared" si="1"/>
        <v>11.94088669950739</v>
      </c>
      <c r="Q21" s="9"/>
    </row>
    <row r="22" spans="1:120" ht="16.2" thickBot="1">
      <c r="A22" s="13" t="s">
        <v>10</v>
      </c>
      <c r="B22" s="21"/>
      <c r="C22" s="20"/>
      <c r="D22" s="14">
        <f>SUM(D5,D11,D15,D18,D20)</f>
        <v>2651251</v>
      </c>
      <c r="E22" s="14">
        <f t="shared" ref="E22:N22" si="9">SUM(E5,E11,E15,E18,E20)</f>
        <v>749474</v>
      </c>
      <c r="F22" s="14">
        <f t="shared" si="9"/>
        <v>225313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>SUM(D22:N22)</f>
        <v>3626038</v>
      </c>
      <c r="P22" s="35">
        <f t="shared" si="1"/>
        <v>8931.1280788177337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81</v>
      </c>
      <c r="N24" s="157"/>
      <c r="O24" s="157"/>
      <c r="P24" s="39">
        <v>406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35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SUM(D6:D9)</f>
        <v>649738</v>
      </c>
      <c r="E5" s="24">
        <f t="shared" si="0"/>
        <v>701671</v>
      </c>
      <c r="F5" s="24">
        <f t="shared" si="0"/>
        <v>225313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1576722</v>
      </c>
      <c r="P5" s="30">
        <f t="shared" ref="P5:P23" si="2">(O5/P$25)</f>
        <v>3912.4615384615386</v>
      </c>
      <c r="Q5" s="6"/>
    </row>
    <row r="6" spans="1:134">
      <c r="A6" s="12"/>
      <c r="B6" s="42">
        <v>513</v>
      </c>
      <c r="C6" s="19" t="s">
        <v>33</v>
      </c>
      <c r="D6" s="43">
        <v>14000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14000</v>
      </c>
      <c r="P6" s="44">
        <f t="shared" si="2"/>
        <v>34.739454094292803</v>
      </c>
      <c r="Q6" s="9"/>
    </row>
    <row r="7" spans="1:134">
      <c r="A7" s="12"/>
      <c r="B7" s="42">
        <v>514</v>
      </c>
      <c r="C7" s="19" t="s">
        <v>19</v>
      </c>
      <c r="D7" s="43">
        <v>57168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57168</v>
      </c>
      <c r="P7" s="44">
        <f t="shared" si="2"/>
        <v>141.8560794044665</v>
      </c>
      <c r="Q7" s="9"/>
    </row>
    <row r="8" spans="1:134">
      <c r="A8" s="12"/>
      <c r="B8" s="42">
        <v>517</v>
      </c>
      <c r="C8" s="19" t="s">
        <v>60</v>
      </c>
      <c r="D8" s="43">
        <v>87401</v>
      </c>
      <c r="E8" s="43">
        <v>701671</v>
      </c>
      <c r="F8" s="43">
        <v>225313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1014385</v>
      </c>
      <c r="P8" s="44">
        <f t="shared" si="2"/>
        <v>2517.0843672456576</v>
      </c>
      <c r="Q8" s="9"/>
    </row>
    <row r="9" spans="1:134">
      <c r="A9" s="12"/>
      <c r="B9" s="42">
        <v>519</v>
      </c>
      <c r="C9" s="19" t="s">
        <v>21</v>
      </c>
      <c r="D9" s="43">
        <v>491169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491169</v>
      </c>
      <c r="P9" s="44">
        <f t="shared" si="2"/>
        <v>1218.7816377171216</v>
      </c>
      <c r="Q9" s="9"/>
    </row>
    <row r="10" spans="1:134" ht="15.6">
      <c r="A10" s="26" t="s">
        <v>22</v>
      </c>
      <c r="B10" s="27"/>
      <c r="C10" s="28"/>
      <c r="D10" s="29">
        <f t="shared" ref="D10:N10" si="3">SUM(D11:D13)</f>
        <v>1649750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1649750</v>
      </c>
      <c r="P10" s="41">
        <f t="shared" si="2"/>
        <v>4093.6724565756822</v>
      </c>
      <c r="Q10" s="10"/>
    </row>
    <row r="11" spans="1:134">
      <c r="A11" s="12"/>
      <c r="B11" s="42">
        <v>521</v>
      </c>
      <c r="C11" s="19" t="s">
        <v>23</v>
      </c>
      <c r="D11" s="43">
        <v>964880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964880</v>
      </c>
      <c r="P11" s="44">
        <f t="shared" si="2"/>
        <v>2394.2431761786602</v>
      </c>
      <c r="Q11" s="9"/>
    </row>
    <row r="12" spans="1:134">
      <c r="A12" s="12"/>
      <c r="B12" s="42">
        <v>522</v>
      </c>
      <c r="C12" s="19" t="s">
        <v>24</v>
      </c>
      <c r="D12" s="43">
        <v>449946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449946</v>
      </c>
      <c r="P12" s="44">
        <f t="shared" si="2"/>
        <v>1116.4913151364765</v>
      </c>
      <c r="Q12" s="9"/>
    </row>
    <row r="13" spans="1:134">
      <c r="A13" s="12"/>
      <c r="B13" s="42">
        <v>524</v>
      </c>
      <c r="C13" s="19" t="s">
        <v>61</v>
      </c>
      <c r="D13" s="43">
        <v>234924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234924</v>
      </c>
      <c r="P13" s="44">
        <f t="shared" si="2"/>
        <v>582.93796526054587</v>
      </c>
      <c r="Q13" s="9"/>
    </row>
    <row r="14" spans="1:134" ht="15.6">
      <c r="A14" s="26" t="s">
        <v>25</v>
      </c>
      <c r="B14" s="27"/>
      <c r="C14" s="28"/>
      <c r="D14" s="29">
        <f t="shared" ref="D14:N14" si="4">SUM(D15:D16)</f>
        <v>196197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196197</v>
      </c>
      <c r="P14" s="41">
        <f t="shared" si="2"/>
        <v>486.84119106699751</v>
      </c>
      <c r="Q14" s="10"/>
    </row>
    <row r="15" spans="1:134">
      <c r="A15" s="12"/>
      <c r="B15" s="42">
        <v>534</v>
      </c>
      <c r="C15" s="19" t="s">
        <v>26</v>
      </c>
      <c r="D15" s="43">
        <v>105672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105672</v>
      </c>
      <c r="P15" s="44">
        <f t="shared" si="2"/>
        <v>262.21339950372209</v>
      </c>
      <c r="Q15" s="9"/>
    </row>
    <row r="16" spans="1:134">
      <c r="A16" s="12"/>
      <c r="B16" s="42">
        <v>539</v>
      </c>
      <c r="C16" s="19" t="s">
        <v>27</v>
      </c>
      <c r="D16" s="43">
        <v>90525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90525</v>
      </c>
      <c r="P16" s="44">
        <f t="shared" si="2"/>
        <v>224.62779156327542</v>
      </c>
      <c r="Q16" s="9"/>
    </row>
    <row r="17" spans="1:120" ht="15.6">
      <c r="A17" s="26" t="s">
        <v>63</v>
      </c>
      <c r="B17" s="27"/>
      <c r="C17" s="28"/>
      <c r="D17" s="29">
        <f t="shared" ref="D17:N17" si="5">SUM(D18:D18)</f>
        <v>0</v>
      </c>
      <c r="E17" s="29">
        <f t="shared" si="5"/>
        <v>27310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27310</v>
      </c>
      <c r="P17" s="41">
        <f t="shared" si="2"/>
        <v>67.766749379652609</v>
      </c>
      <c r="Q17" s="10"/>
    </row>
    <row r="18" spans="1:120">
      <c r="A18" s="12"/>
      <c r="B18" s="42">
        <v>541</v>
      </c>
      <c r="C18" s="19" t="s">
        <v>77</v>
      </c>
      <c r="D18" s="43">
        <v>0</v>
      </c>
      <c r="E18" s="43">
        <v>27310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27310</v>
      </c>
      <c r="P18" s="44">
        <f t="shared" si="2"/>
        <v>67.766749379652609</v>
      </c>
      <c r="Q18" s="9"/>
    </row>
    <row r="19" spans="1:120" ht="15.6">
      <c r="A19" s="26" t="s">
        <v>28</v>
      </c>
      <c r="B19" s="27"/>
      <c r="C19" s="28"/>
      <c r="D19" s="29">
        <f t="shared" ref="D19:N19" si="6">SUM(D20:D20)</f>
        <v>1000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1000</v>
      </c>
      <c r="P19" s="41">
        <f t="shared" si="2"/>
        <v>2.4813895781637716</v>
      </c>
      <c r="Q19" s="10"/>
    </row>
    <row r="20" spans="1:120">
      <c r="A20" s="12"/>
      <c r="B20" s="42">
        <v>564</v>
      </c>
      <c r="C20" s="19" t="s">
        <v>29</v>
      </c>
      <c r="D20" s="43">
        <v>1000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1000</v>
      </c>
      <c r="P20" s="44">
        <f t="shared" si="2"/>
        <v>2.4813895781637716</v>
      </c>
      <c r="Q20" s="9"/>
    </row>
    <row r="21" spans="1:120" ht="15.6">
      <c r="A21" s="26" t="s">
        <v>37</v>
      </c>
      <c r="B21" s="27"/>
      <c r="C21" s="28"/>
      <c r="D21" s="29">
        <f t="shared" ref="D21:N21" si="7">SUM(D22:D22)</f>
        <v>10442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1"/>
        <v>10442</v>
      </c>
      <c r="P21" s="41">
        <f t="shared" si="2"/>
        <v>25.910669975186103</v>
      </c>
      <c r="Q21" s="9"/>
    </row>
    <row r="22" spans="1:120" ht="15.6" thickBot="1">
      <c r="A22" s="12"/>
      <c r="B22" s="42">
        <v>581</v>
      </c>
      <c r="C22" s="19" t="s">
        <v>78</v>
      </c>
      <c r="D22" s="43">
        <v>10442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10442</v>
      </c>
      <c r="P22" s="44">
        <f t="shared" si="2"/>
        <v>25.910669975186103</v>
      </c>
      <c r="Q22" s="9"/>
    </row>
    <row r="23" spans="1:120" ht="16.2" thickBot="1">
      <c r="A23" s="13" t="s">
        <v>10</v>
      </c>
      <c r="B23" s="21"/>
      <c r="C23" s="20"/>
      <c r="D23" s="14">
        <f>SUM(D5,D10,D14,D17,D19,D21)</f>
        <v>2507127</v>
      </c>
      <c r="E23" s="14">
        <f t="shared" ref="E23:N23" si="8">SUM(E5,E10,E14,E17,E19,E21)</f>
        <v>728981</v>
      </c>
      <c r="F23" s="14">
        <f t="shared" si="8"/>
        <v>225313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8"/>
        <v>0</v>
      </c>
      <c r="O23" s="14">
        <f t="shared" si="1"/>
        <v>3461421</v>
      </c>
      <c r="P23" s="35">
        <f t="shared" si="2"/>
        <v>8589.1339950372203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73</v>
      </c>
      <c r="N25" s="157"/>
      <c r="O25" s="157"/>
      <c r="P25" s="39">
        <v>403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35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600001</v>
      </c>
      <c r="E5" s="24">
        <f t="shared" si="0"/>
        <v>698318</v>
      </c>
      <c r="F5" s="24">
        <f t="shared" si="0"/>
        <v>225313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1523632</v>
      </c>
      <c r="O5" s="30">
        <f t="shared" ref="O5:O23" si="2">(N5/O$25)</f>
        <v>3680.2705314009663</v>
      </c>
      <c r="P5" s="6"/>
    </row>
    <row r="6" spans="1:133">
      <c r="A6" s="12"/>
      <c r="B6" s="42">
        <v>513</v>
      </c>
      <c r="C6" s="19" t="s">
        <v>33</v>
      </c>
      <c r="D6" s="43">
        <v>11200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11200</v>
      </c>
      <c r="O6" s="44">
        <f t="shared" si="2"/>
        <v>27.053140096618357</v>
      </c>
      <c r="P6" s="9"/>
    </row>
    <row r="7" spans="1:133">
      <c r="A7" s="12"/>
      <c r="B7" s="42">
        <v>514</v>
      </c>
      <c r="C7" s="19" t="s">
        <v>19</v>
      </c>
      <c r="D7" s="43">
        <v>62487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62487</v>
      </c>
      <c r="O7" s="44">
        <f t="shared" si="2"/>
        <v>150.93478260869566</v>
      </c>
      <c r="P7" s="9"/>
    </row>
    <row r="8" spans="1:133">
      <c r="A8" s="12"/>
      <c r="B8" s="42">
        <v>517</v>
      </c>
      <c r="C8" s="19" t="s">
        <v>60</v>
      </c>
      <c r="D8" s="43">
        <v>87402</v>
      </c>
      <c r="E8" s="43">
        <v>698318</v>
      </c>
      <c r="F8" s="43">
        <v>225313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1011033</v>
      </c>
      <c r="O8" s="44">
        <f t="shared" si="2"/>
        <v>2442.108695652174</v>
      </c>
      <c r="P8" s="9"/>
    </row>
    <row r="9" spans="1:133">
      <c r="A9" s="12"/>
      <c r="B9" s="42">
        <v>519</v>
      </c>
      <c r="C9" s="19" t="s">
        <v>47</v>
      </c>
      <c r="D9" s="43">
        <v>438912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438912</v>
      </c>
      <c r="O9" s="44">
        <f t="shared" si="2"/>
        <v>1060.1739130434783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SUM(D11:D13)</f>
        <v>1545160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1545160</v>
      </c>
      <c r="O10" s="41">
        <f t="shared" si="2"/>
        <v>3732.2705314009663</v>
      </c>
      <c r="P10" s="10"/>
    </row>
    <row r="11" spans="1:133">
      <c r="A11" s="12"/>
      <c r="B11" s="42">
        <v>521</v>
      </c>
      <c r="C11" s="19" t="s">
        <v>23</v>
      </c>
      <c r="D11" s="43">
        <v>931600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931600</v>
      </c>
      <c r="O11" s="44">
        <f t="shared" si="2"/>
        <v>2250.2415458937198</v>
      </c>
      <c r="P11" s="9"/>
    </row>
    <row r="12" spans="1:133">
      <c r="A12" s="12"/>
      <c r="B12" s="42">
        <v>522</v>
      </c>
      <c r="C12" s="19" t="s">
        <v>24</v>
      </c>
      <c r="D12" s="43">
        <v>432640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432640</v>
      </c>
      <c r="O12" s="44">
        <f t="shared" si="2"/>
        <v>1045.0241545893721</v>
      </c>
      <c r="P12" s="9"/>
    </row>
    <row r="13" spans="1:133">
      <c r="A13" s="12"/>
      <c r="B13" s="42">
        <v>524</v>
      </c>
      <c r="C13" s="19" t="s">
        <v>61</v>
      </c>
      <c r="D13" s="43">
        <v>180920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180920</v>
      </c>
      <c r="O13" s="44">
        <f t="shared" si="2"/>
        <v>437.00483091787441</v>
      </c>
      <c r="P13" s="9"/>
    </row>
    <row r="14" spans="1:133" ht="15.6">
      <c r="A14" s="26" t="s">
        <v>25</v>
      </c>
      <c r="B14" s="27"/>
      <c r="C14" s="28"/>
      <c r="D14" s="29">
        <f t="shared" ref="D14:M14" si="4">SUM(D15:D16)</f>
        <v>202013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202013</v>
      </c>
      <c r="O14" s="41">
        <f t="shared" si="2"/>
        <v>487.95410628019323</v>
      </c>
      <c r="P14" s="10"/>
    </row>
    <row r="15" spans="1:133">
      <c r="A15" s="12"/>
      <c r="B15" s="42">
        <v>534</v>
      </c>
      <c r="C15" s="19" t="s">
        <v>48</v>
      </c>
      <c r="D15" s="43">
        <v>102530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102530</v>
      </c>
      <c r="O15" s="44">
        <f t="shared" si="2"/>
        <v>247.65700483091788</v>
      </c>
      <c r="P15" s="9"/>
    </row>
    <row r="16" spans="1:133">
      <c r="A16" s="12"/>
      <c r="B16" s="42">
        <v>539</v>
      </c>
      <c r="C16" s="19" t="s">
        <v>27</v>
      </c>
      <c r="D16" s="43">
        <v>99483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99483</v>
      </c>
      <c r="O16" s="44">
        <f t="shared" si="2"/>
        <v>240.29710144927537</v>
      </c>
      <c r="P16" s="9"/>
    </row>
    <row r="17" spans="1:119" ht="15.6">
      <c r="A17" s="26" t="s">
        <v>63</v>
      </c>
      <c r="B17" s="27"/>
      <c r="C17" s="28"/>
      <c r="D17" s="29">
        <f t="shared" ref="D17:M17" si="5">SUM(D18:D18)</f>
        <v>0</v>
      </c>
      <c r="E17" s="29">
        <f t="shared" si="5"/>
        <v>108673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108673</v>
      </c>
      <c r="O17" s="41">
        <f t="shared" si="2"/>
        <v>262.49516908212559</v>
      </c>
      <c r="P17" s="10"/>
    </row>
    <row r="18" spans="1:119">
      <c r="A18" s="12"/>
      <c r="B18" s="42">
        <v>541</v>
      </c>
      <c r="C18" s="19" t="s">
        <v>64</v>
      </c>
      <c r="D18" s="43">
        <v>0</v>
      </c>
      <c r="E18" s="43">
        <v>108673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108673</v>
      </c>
      <c r="O18" s="44">
        <f t="shared" si="2"/>
        <v>262.49516908212559</v>
      </c>
      <c r="P18" s="9"/>
    </row>
    <row r="19" spans="1:119" ht="15.6">
      <c r="A19" s="26" t="s">
        <v>28</v>
      </c>
      <c r="B19" s="27"/>
      <c r="C19" s="28"/>
      <c r="D19" s="29">
        <f t="shared" ref="D19:M19" si="6">SUM(D20:D20)</f>
        <v>1308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1308</v>
      </c>
      <c r="O19" s="41">
        <f t="shared" si="2"/>
        <v>3.1594202898550723</v>
      </c>
      <c r="P19" s="10"/>
    </row>
    <row r="20" spans="1:119">
      <c r="A20" s="12"/>
      <c r="B20" s="42">
        <v>564</v>
      </c>
      <c r="C20" s="19" t="s">
        <v>49</v>
      </c>
      <c r="D20" s="43">
        <v>1308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1308</v>
      </c>
      <c r="O20" s="44">
        <f t="shared" si="2"/>
        <v>3.1594202898550723</v>
      </c>
      <c r="P20" s="9"/>
    </row>
    <row r="21" spans="1:119" ht="15.6">
      <c r="A21" s="26" t="s">
        <v>50</v>
      </c>
      <c r="B21" s="27"/>
      <c r="C21" s="28"/>
      <c r="D21" s="29">
        <f t="shared" ref="D21:M21" si="7">SUM(D22:D22)</f>
        <v>10881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10881</v>
      </c>
      <c r="O21" s="41">
        <f t="shared" si="2"/>
        <v>26.282608695652176</v>
      </c>
      <c r="P21" s="9"/>
    </row>
    <row r="22" spans="1:119" ht="15.6" thickBot="1">
      <c r="A22" s="12"/>
      <c r="B22" s="42">
        <v>581</v>
      </c>
      <c r="C22" s="19" t="s">
        <v>51</v>
      </c>
      <c r="D22" s="43">
        <v>10881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10881</v>
      </c>
      <c r="O22" s="44">
        <f t="shared" si="2"/>
        <v>26.282608695652176</v>
      </c>
      <c r="P22" s="9"/>
    </row>
    <row r="23" spans="1:119" ht="16.2" thickBot="1">
      <c r="A23" s="13" t="s">
        <v>10</v>
      </c>
      <c r="B23" s="21"/>
      <c r="C23" s="20"/>
      <c r="D23" s="14">
        <f>SUM(D5,D10,D14,D17,D19,D21)</f>
        <v>2359363</v>
      </c>
      <c r="E23" s="14">
        <f t="shared" ref="E23:M23" si="8">SUM(E5,E10,E14,E17,E19,E21)</f>
        <v>806991</v>
      </c>
      <c r="F23" s="14">
        <f t="shared" si="8"/>
        <v>225313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3391667</v>
      </c>
      <c r="O23" s="35">
        <f t="shared" si="2"/>
        <v>8192.4323671497586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71</v>
      </c>
      <c r="M25" s="157"/>
      <c r="N25" s="157"/>
      <c r="O25" s="39">
        <v>414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35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644565</v>
      </c>
      <c r="E5" s="24">
        <f t="shared" si="0"/>
        <v>662889</v>
      </c>
      <c r="F5" s="24">
        <f t="shared" si="0"/>
        <v>225313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1532767</v>
      </c>
      <c r="O5" s="30">
        <f t="shared" ref="O5:O23" si="2">(N5/O$25)</f>
        <v>3775.2881773399013</v>
      </c>
      <c r="P5" s="6"/>
    </row>
    <row r="6" spans="1:133">
      <c r="A6" s="12"/>
      <c r="B6" s="42">
        <v>513</v>
      </c>
      <c r="C6" s="19" t="s">
        <v>33</v>
      </c>
      <c r="D6" s="43">
        <v>10800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10800</v>
      </c>
      <c r="O6" s="44">
        <f t="shared" si="2"/>
        <v>26.600985221674875</v>
      </c>
      <c r="P6" s="9"/>
    </row>
    <row r="7" spans="1:133">
      <c r="A7" s="12"/>
      <c r="B7" s="42">
        <v>514</v>
      </c>
      <c r="C7" s="19" t="s">
        <v>19</v>
      </c>
      <c r="D7" s="43">
        <v>49416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49416</v>
      </c>
      <c r="O7" s="44">
        <f t="shared" si="2"/>
        <v>121.71428571428571</v>
      </c>
      <c r="P7" s="9"/>
    </row>
    <row r="8" spans="1:133">
      <c r="A8" s="12"/>
      <c r="B8" s="42">
        <v>517</v>
      </c>
      <c r="C8" s="19" t="s">
        <v>60</v>
      </c>
      <c r="D8" s="43">
        <v>87402</v>
      </c>
      <c r="E8" s="43">
        <v>662889</v>
      </c>
      <c r="F8" s="43">
        <v>225313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975604</v>
      </c>
      <c r="O8" s="44">
        <f t="shared" si="2"/>
        <v>2402.9655172413795</v>
      </c>
      <c r="P8" s="9"/>
    </row>
    <row r="9" spans="1:133">
      <c r="A9" s="12"/>
      <c r="B9" s="42">
        <v>519</v>
      </c>
      <c r="C9" s="19" t="s">
        <v>47</v>
      </c>
      <c r="D9" s="43">
        <v>496947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496947</v>
      </c>
      <c r="O9" s="44">
        <f t="shared" si="2"/>
        <v>1224.0073891625616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SUM(D11:D13)</f>
        <v>1453190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1453190</v>
      </c>
      <c r="O10" s="41">
        <f t="shared" si="2"/>
        <v>3579.2857142857142</v>
      </c>
      <c r="P10" s="10"/>
    </row>
    <row r="11" spans="1:133">
      <c r="A11" s="12"/>
      <c r="B11" s="42">
        <v>521</v>
      </c>
      <c r="C11" s="19" t="s">
        <v>23</v>
      </c>
      <c r="D11" s="43">
        <v>876765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876765</v>
      </c>
      <c r="O11" s="44">
        <f t="shared" si="2"/>
        <v>2159.5197044334977</v>
      </c>
      <c r="P11" s="9"/>
    </row>
    <row r="12" spans="1:133">
      <c r="A12" s="12"/>
      <c r="B12" s="42">
        <v>522</v>
      </c>
      <c r="C12" s="19" t="s">
        <v>24</v>
      </c>
      <c r="D12" s="43">
        <v>416000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416000</v>
      </c>
      <c r="O12" s="44">
        <f t="shared" si="2"/>
        <v>1024.6305418719212</v>
      </c>
      <c r="P12" s="9"/>
    </row>
    <row r="13" spans="1:133">
      <c r="A13" s="12"/>
      <c r="B13" s="42">
        <v>524</v>
      </c>
      <c r="C13" s="19" t="s">
        <v>61</v>
      </c>
      <c r="D13" s="43">
        <v>160425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160425</v>
      </c>
      <c r="O13" s="44">
        <f t="shared" si="2"/>
        <v>395.13546798029557</v>
      </c>
      <c r="P13" s="9"/>
    </row>
    <row r="14" spans="1:133" ht="15.6">
      <c r="A14" s="26" t="s">
        <v>25</v>
      </c>
      <c r="B14" s="27"/>
      <c r="C14" s="28"/>
      <c r="D14" s="29">
        <f t="shared" ref="D14:M14" si="4">SUM(D15:D16)</f>
        <v>266122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266122</v>
      </c>
      <c r="O14" s="41">
        <f t="shared" si="2"/>
        <v>655.4729064039409</v>
      </c>
      <c r="P14" s="10"/>
    </row>
    <row r="15" spans="1:133">
      <c r="A15" s="12"/>
      <c r="B15" s="42">
        <v>534</v>
      </c>
      <c r="C15" s="19" t="s">
        <v>48</v>
      </c>
      <c r="D15" s="43">
        <v>102673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102673</v>
      </c>
      <c r="O15" s="44">
        <f t="shared" si="2"/>
        <v>252.88916256157634</v>
      </c>
      <c r="P15" s="9"/>
    </row>
    <row r="16" spans="1:133">
      <c r="A16" s="12"/>
      <c r="B16" s="42">
        <v>539</v>
      </c>
      <c r="C16" s="19" t="s">
        <v>27</v>
      </c>
      <c r="D16" s="43">
        <v>163449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163449</v>
      </c>
      <c r="O16" s="44">
        <f t="shared" si="2"/>
        <v>402.58374384236453</v>
      </c>
      <c r="P16" s="9"/>
    </row>
    <row r="17" spans="1:119" ht="15.6">
      <c r="A17" s="26" t="s">
        <v>63</v>
      </c>
      <c r="B17" s="27"/>
      <c r="C17" s="28"/>
      <c r="D17" s="29">
        <f t="shared" ref="D17:M17" si="5">SUM(D18:D18)</f>
        <v>0</v>
      </c>
      <c r="E17" s="29">
        <f t="shared" si="5"/>
        <v>114759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114759</v>
      </c>
      <c r="O17" s="41">
        <f t="shared" si="2"/>
        <v>282.6576354679803</v>
      </c>
      <c r="P17" s="10"/>
    </row>
    <row r="18" spans="1:119">
      <c r="A18" s="12"/>
      <c r="B18" s="42">
        <v>541</v>
      </c>
      <c r="C18" s="19" t="s">
        <v>64</v>
      </c>
      <c r="D18" s="43">
        <v>0</v>
      </c>
      <c r="E18" s="43">
        <v>114759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114759</v>
      </c>
      <c r="O18" s="44">
        <f t="shared" si="2"/>
        <v>282.6576354679803</v>
      </c>
      <c r="P18" s="9"/>
    </row>
    <row r="19" spans="1:119" ht="15.6">
      <c r="A19" s="26" t="s">
        <v>28</v>
      </c>
      <c r="B19" s="27"/>
      <c r="C19" s="28"/>
      <c r="D19" s="29">
        <f t="shared" ref="D19:M19" si="6">SUM(D20:D20)</f>
        <v>2950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2950</v>
      </c>
      <c r="O19" s="41">
        <f t="shared" si="2"/>
        <v>7.2660098522167491</v>
      </c>
      <c r="P19" s="10"/>
    </row>
    <row r="20" spans="1:119">
      <c r="A20" s="12"/>
      <c r="B20" s="42">
        <v>564</v>
      </c>
      <c r="C20" s="19" t="s">
        <v>49</v>
      </c>
      <c r="D20" s="43">
        <v>2950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2950</v>
      </c>
      <c r="O20" s="44">
        <f t="shared" si="2"/>
        <v>7.2660098522167491</v>
      </c>
      <c r="P20" s="9"/>
    </row>
    <row r="21" spans="1:119" ht="15.6">
      <c r="A21" s="26" t="s">
        <v>50</v>
      </c>
      <c r="B21" s="27"/>
      <c r="C21" s="28"/>
      <c r="D21" s="29">
        <f t="shared" ref="D21:M21" si="7">SUM(D22:D22)</f>
        <v>10881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10881</v>
      </c>
      <c r="O21" s="41">
        <f t="shared" si="2"/>
        <v>26.800492610837438</v>
      </c>
      <c r="P21" s="9"/>
    </row>
    <row r="22" spans="1:119" ht="15.6" thickBot="1">
      <c r="A22" s="12"/>
      <c r="B22" s="42">
        <v>581</v>
      </c>
      <c r="C22" s="19" t="s">
        <v>51</v>
      </c>
      <c r="D22" s="43">
        <v>10881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10881</v>
      </c>
      <c r="O22" s="44">
        <f t="shared" si="2"/>
        <v>26.800492610837438</v>
      </c>
      <c r="P22" s="9"/>
    </row>
    <row r="23" spans="1:119" ht="16.2" thickBot="1">
      <c r="A23" s="13" t="s">
        <v>10</v>
      </c>
      <c r="B23" s="21"/>
      <c r="C23" s="20"/>
      <c r="D23" s="14">
        <f>SUM(D5,D10,D14,D17,D19,D21)</f>
        <v>2377708</v>
      </c>
      <c r="E23" s="14">
        <f t="shared" ref="E23:M23" si="8">SUM(E5,E10,E14,E17,E19,E21)</f>
        <v>777648</v>
      </c>
      <c r="F23" s="14">
        <f t="shared" si="8"/>
        <v>225313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3380669</v>
      </c>
      <c r="O23" s="35">
        <f t="shared" si="2"/>
        <v>8326.7709359605906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69</v>
      </c>
      <c r="M25" s="157"/>
      <c r="N25" s="157"/>
      <c r="O25" s="39">
        <v>406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35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630674</v>
      </c>
      <c r="E5" s="24">
        <f t="shared" si="0"/>
        <v>627305</v>
      </c>
      <c r="F5" s="24">
        <f t="shared" si="0"/>
        <v>225312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1483291</v>
      </c>
      <c r="O5" s="30">
        <f t="shared" ref="O5:O24" si="2">(N5/O$26)</f>
        <v>3626.6283618581906</v>
      </c>
      <c r="P5" s="6"/>
    </row>
    <row r="6" spans="1:133">
      <c r="A6" s="12"/>
      <c r="B6" s="42">
        <v>513</v>
      </c>
      <c r="C6" s="19" t="s">
        <v>33</v>
      </c>
      <c r="D6" s="43">
        <v>13373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13373</v>
      </c>
      <c r="O6" s="44">
        <f t="shared" si="2"/>
        <v>32.696821515892424</v>
      </c>
      <c r="P6" s="9"/>
    </row>
    <row r="7" spans="1:133">
      <c r="A7" s="12"/>
      <c r="B7" s="42">
        <v>514</v>
      </c>
      <c r="C7" s="19" t="s">
        <v>19</v>
      </c>
      <c r="D7" s="43">
        <v>49850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49850</v>
      </c>
      <c r="O7" s="44">
        <f t="shared" si="2"/>
        <v>121.88264058679707</v>
      </c>
      <c r="P7" s="9"/>
    </row>
    <row r="8" spans="1:133">
      <c r="A8" s="12"/>
      <c r="B8" s="42">
        <v>517</v>
      </c>
      <c r="C8" s="19" t="s">
        <v>60</v>
      </c>
      <c r="D8" s="43">
        <v>187402</v>
      </c>
      <c r="E8" s="43">
        <v>627305</v>
      </c>
      <c r="F8" s="43">
        <v>225312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1040019</v>
      </c>
      <c r="O8" s="44">
        <f t="shared" si="2"/>
        <v>2542.8337408312959</v>
      </c>
      <c r="P8" s="9"/>
    </row>
    <row r="9" spans="1:133">
      <c r="A9" s="12"/>
      <c r="B9" s="42">
        <v>519</v>
      </c>
      <c r="C9" s="19" t="s">
        <v>47</v>
      </c>
      <c r="D9" s="43">
        <v>380049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380049</v>
      </c>
      <c r="O9" s="44">
        <f t="shared" si="2"/>
        <v>929.21515892420541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SUM(D11:D13)</f>
        <v>1277887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1277887</v>
      </c>
      <c r="O10" s="41">
        <f t="shared" si="2"/>
        <v>3124.4180929095355</v>
      </c>
      <c r="P10" s="10"/>
    </row>
    <row r="11" spans="1:133">
      <c r="A11" s="12"/>
      <c r="B11" s="42">
        <v>521</v>
      </c>
      <c r="C11" s="19" t="s">
        <v>23</v>
      </c>
      <c r="D11" s="43">
        <v>677236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677236</v>
      </c>
      <c r="O11" s="44">
        <f t="shared" si="2"/>
        <v>1655.8337408312959</v>
      </c>
      <c r="P11" s="9"/>
    </row>
    <row r="12" spans="1:133">
      <c r="A12" s="12"/>
      <c r="B12" s="42">
        <v>522</v>
      </c>
      <c r="C12" s="19" t="s">
        <v>24</v>
      </c>
      <c r="D12" s="43">
        <v>400000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400000</v>
      </c>
      <c r="O12" s="44">
        <f t="shared" si="2"/>
        <v>977.9951100244499</v>
      </c>
      <c r="P12" s="9"/>
    </row>
    <row r="13" spans="1:133">
      <c r="A13" s="12"/>
      <c r="B13" s="42">
        <v>524</v>
      </c>
      <c r="C13" s="19" t="s">
        <v>61</v>
      </c>
      <c r="D13" s="43">
        <v>200651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200651</v>
      </c>
      <c r="O13" s="44">
        <f t="shared" si="2"/>
        <v>490.58924205378975</v>
      </c>
      <c r="P13" s="9"/>
    </row>
    <row r="14" spans="1:133" ht="15.6">
      <c r="A14" s="26" t="s">
        <v>25</v>
      </c>
      <c r="B14" s="27"/>
      <c r="C14" s="28"/>
      <c r="D14" s="29">
        <f t="shared" ref="D14:M14" si="4">SUM(D15:D17)</f>
        <v>260557</v>
      </c>
      <c r="E14" s="29">
        <f t="shared" si="4"/>
        <v>3965022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4225579</v>
      </c>
      <c r="O14" s="41">
        <f t="shared" si="2"/>
        <v>10331.488997555012</v>
      </c>
      <c r="P14" s="10"/>
    </row>
    <row r="15" spans="1:133">
      <c r="A15" s="12"/>
      <c r="B15" s="42">
        <v>534</v>
      </c>
      <c r="C15" s="19" t="s">
        <v>48</v>
      </c>
      <c r="D15" s="43">
        <v>102679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102679</v>
      </c>
      <c r="O15" s="44">
        <f t="shared" si="2"/>
        <v>251.04889975550122</v>
      </c>
      <c r="P15" s="9"/>
    </row>
    <row r="16" spans="1:133">
      <c r="A16" s="12"/>
      <c r="B16" s="42">
        <v>536</v>
      </c>
      <c r="C16" s="19" t="s">
        <v>62</v>
      </c>
      <c r="D16" s="43">
        <v>0</v>
      </c>
      <c r="E16" s="43">
        <v>3965022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3965022</v>
      </c>
      <c r="O16" s="44">
        <f t="shared" si="2"/>
        <v>9694.4303178484115</v>
      </c>
      <c r="P16" s="9"/>
    </row>
    <row r="17" spans="1:119">
      <c r="A17" s="12"/>
      <c r="B17" s="42">
        <v>539</v>
      </c>
      <c r="C17" s="19" t="s">
        <v>27</v>
      </c>
      <c r="D17" s="43">
        <v>157878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157878</v>
      </c>
      <c r="O17" s="44">
        <f t="shared" si="2"/>
        <v>386.00977995110026</v>
      </c>
      <c r="P17" s="9"/>
    </row>
    <row r="18" spans="1:119" ht="15.6">
      <c r="A18" s="26" t="s">
        <v>63</v>
      </c>
      <c r="B18" s="27"/>
      <c r="C18" s="28"/>
      <c r="D18" s="29">
        <f t="shared" ref="D18:M18" si="5">SUM(D19:D19)</f>
        <v>0</v>
      </c>
      <c r="E18" s="29">
        <f t="shared" si="5"/>
        <v>1943250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1943250</v>
      </c>
      <c r="O18" s="41">
        <f t="shared" si="2"/>
        <v>4751.2224938875306</v>
      </c>
      <c r="P18" s="10"/>
    </row>
    <row r="19" spans="1:119">
      <c r="A19" s="12"/>
      <c r="B19" s="42">
        <v>541</v>
      </c>
      <c r="C19" s="19" t="s">
        <v>64</v>
      </c>
      <c r="D19" s="43">
        <v>0</v>
      </c>
      <c r="E19" s="43">
        <v>1943250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1943250</v>
      </c>
      <c r="O19" s="44">
        <f t="shared" si="2"/>
        <v>4751.2224938875306</v>
      </c>
      <c r="P19" s="9"/>
    </row>
    <row r="20" spans="1:119" ht="15.6">
      <c r="A20" s="26" t="s">
        <v>28</v>
      </c>
      <c r="B20" s="27"/>
      <c r="C20" s="28"/>
      <c r="D20" s="29">
        <f t="shared" ref="D20:M20" si="6">SUM(D21:D21)</f>
        <v>1600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1600</v>
      </c>
      <c r="O20" s="41">
        <f t="shared" si="2"/>
        <v>3.9119804400977993</v>
      </c>
      <c r="P20" s="10"/>
    </row>
    <row r="21" spans="1:119">
      <c r="A21" s="12"/>
      <c r="B21" s="42">
        <v>564</v>
      </c>
      <c r="C21" s="19" t="s">
        <v>49</v>
      </c>
      <c r="D21" s="43">
        <v>1600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1600</v>
      </c>
      <c r="O21" s="44">
        <f t="shared" si="2"/>
        <v>3.9119804400977993</v>
      </c>
      <c r="P21" s="9"/>
    </row>
    <row r="22" spans="1:119" ht="15.6">
      <c r="A22" s="26" t="s">
        <v>50</v>
      </c>
      <c r="B22" s="27"/>
      <c r="C22" s="28"/>
      <c r="D22" s="29">
        <f t="shared" ref="D22:M22" si="7">SUM(D23:D23)</f>
        <v>10713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10713</v>
      </c>
      <c r="O22" s="41">
        <f t="shared" si="2"/>
        <v>26.193154034229828</v>
      </c>
      <c r="P22" s="9"/>
    </row>
    <row r="23" spans="1:119" ht="15.6" thickBot="1">
      <c r="A23" s="12"/>
      <c r="B23" s="42">
        <v>581</v>
      </c>
      <c r="C23" s="19" t="s">
        <v>51</v>
      </c>
      <c r="D23" s="43">
        <v>10713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10713</v>
      </c>
      <c r="O23" s="44">
        <f t="shared" si="2"/>
        <v>26.193154034229828</v>
      </c>
      <c r="P23" s="9"/>
    </row>
    <row r="24" spans="1:119" ht="16.2" thickBot="1">
      <c r="A24" s="13" t="s">
        <v>10</v>
      </c>
      <c r="B24" s="21"/>
      <c r="C24" s="20"/>
      <c r="D24" s="14">
        <f>SUM(D5,D10,D14,D18,D20,D22)</f>
        <v>2181431</v>
      </c>
      <c r="E24" s="14">
        <f t="shared" ref="E24:M24" si="8">SUM(E5,E10,E14,E18,E20,E22)</f>
        <v>6535577</v>
      </c>
      <c r="F24" s="14">
        <f t="shared" si="8"/>
        <v>225312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8942320</v>
      </c>
      <c r="O24" s="35">
        <f t="shared" si="2"/>
        <v>21863.863080684598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67</v>
      </c>
      <c r="M26" s="157"/>
      <c r="N26" s="157"/>
      <c r="O26" s="39">
        <v>409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35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574768</v>
      </c>
      <c r="E5" s="24">
        <f t="shared" si="0"/>
        <v>0</v>
      </c>
      <c r="F5" s="24">
        <f t="shared" si="0"/>
        <v>2475994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3050762</v>
      </c>
      <c r="O5" s="30">
        <f t="shared" ref="O5:O25" si="2">(N5/O$27)</f>
        <v>7495.72972972973</v>
      </c>
      <c r="P5" s="6"/>
    </row>
    <row r="6" spans="1:133">
      <c r="A6" s="12"/>
      <c r="B6" s="42">
        <v>513</v>
      </c>
      <c r="C6" s="19" t="s">
        <v>33</v>
      </c>
      <c r="D6" s="43">
        <v>10200</v>
      </c>
      <c r="E6" s="43">
        <v>0</v>
      </c>
      <c r="F6" s="43">
        <v>152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10352</v>
      </c>
      <c r="O6" s="44">
        <f t="shared" si="2"/>
        <v>25.434889434889435</v>
      </c>
      <c r="P6" s="9"/>
    </row>
    <row r="7" spans="1:133">
      <c r="A7" s="12"/>
      <c r="B7" s="42">
        <v>514</v>
      </c>
      <c r="C7" s="19" t="s">
        <v>19</v>
      </c>
      <c r="D7" s="43">
        <v>73569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73569</v>
      </c>
      <c r="O7" s="44">
        <f t="shared" si="2"/>
        <v>180.75921375921376</v>
      </c>
      <c r="P7" s="9"/>
    </row>
    <row r="8" spans="1:133">
      <c r="A8" s="12"/>
      <c r="B8" s="42">
        <v>515</v>
      </c>
      <c r="C8" s="19" t="s">
        <v>20</v>
      </c>
      <c r="D8" s="43">
        <v>3563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3563</v>
      </c>
      <c r="O8" s="44">
        <f t="shared" si="2"/>
        <v>8.7542997542997547</v>
      </c>
      <c r="P8" s="9"/>
    </row>
    <row r="9" spans="1:133">
      <c r="A9" s="12"/>
      <c r="B9" s="42">
        <v>517</v>
      </c>
      <c r="C9" s="19" t="s">
        <v>60</v>
      </c>
      <c r="D9" s="43">
        <v>87401</v>
      </c>
      <c r="E9" s="43">
        <v>0</v>
      </c>
      <c r="F9" s="43">
        <v>2475842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2563243</v>
      </c>
      <c r="O9" s="44">
        <f t="shared" si="2"/>
        <v>6297.8943488943487</v>
      </c>
      <c r="P9" s="9"/>
    </row>
    <row r="10" spans="1:133">
      <c r="A10" s="12"/>
      <c r="B10" s="42">
        <v>519</v>
      </c>
      <c r="C10" s="19" t="s">
        <v>47</v>
      </c>
      <c r="D10" s="43">
        <v>400035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400035</v>
      </c>
      <c r="O10" s="44">
        <f t="shared" si="2"/>
        <v>982.88697788697789</v>
      </c>
      <c r="P10" s="9"/>
    </row>
    <row r="11" spans="1:133" ht="15.6">
      <c r="A11" s="26" t="s">
        <v>22</v>
      </c>
      <c r="B11" s="27"/>
      <c r="C11" s="28"/>
      <c r="D11" s="29">
        <f t="shared" ref="D11:M11" si="3">SUM(D12:D14)</f>
        <v>1228391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1228391</v>
      </c>
      <c r="O11" s="41">
        <f t="shared" si="2"/>
        <v>3018.159705159705</v>
      </c>
      <c r="P11" s="10"/>
    </row>
    <row r="12" spans="1:133">
      <c r="A12" s="12"/>
      <c r="B12" s="42">
        <v>521</v>
      </c>
      <c r="C12" s="19" t="s">
        <v>23</v>
      </c>
      <c r="D12" s="43">
        <v>761519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761519</v>
      </c>
      <c r="O12" s="44">
        <f t="shared" si="2"/>
        <v>1871.0540540540539</v>
      </c>
      <c r="P12" s="9"/>
    </row>
    <row r="13" spans="1:133">
      <c r="A13" s="12"/>
      <c r="B13" s="42">
        <v>522</v>
      </c>
      <c r="C13" s="19" t="s">
        <v>24</v>
      </c>
      <c r="D13" s="43">
        <v>400000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400000</v>
      </c>
      <c r="O13" s="44">
        <f t="shared" si="2"/>
        <v>982.80098280098275</v>
      </c>
      <c r="P13" s="9"/>
    </row>
    <row r="14" spans="1:133">
      <c r="A14" s="12"/>
      <c r="B14" s="42">
        <v>524</v>
      </c>
      <c r="C14" s="19" t="s">
        <v>61</v>
      </c>
      <c r="D14" s="43">
        <v>66872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66872</v>
      </c>
      <c r="O14" s="44">
        <f t="shared" si="2"/>
        <v>164.3046683046683</v>
      </c>
      <c r="P14" s="9"/>
    </row>
    <row r="15" spans="1:133" ht="15.6">
      <c r="A15" s="26" t="s">
        <v>25</v>
      </c>
      <c r="B15" s="27"/>
      <c r="C15" s="28"/>
      <c r="D15" s="29">
        <f t="shared" ref="D15:M15" si="4">SUM(D16:D18)</f>
        <v>243438</v>
      </c>
      <c r="E15" s="29">
        <f t="shared" si="4"/>
        <v>426134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669572</v>
      </c>
      <c r="O15" s="41">
        <f t="shared" si="2"/>
        <v>1645.1400491400491</v>
      </c>
      <c r="P15" s="10"/>
    </row>
    <row r="16" spans="1:133">
      <c r="A16" s="12"/>
      <c r="B16" s="42">
        <v>534</v>
      </c>
      <c r="C16" s="19" t="s">
        <v>48</v>
      </c>
      <c r="D16" s="43">
        <v>100675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100675</v>
      </c>
      <c r="O16" s="44">
        <f t="shared" si="2"/>
        <v>247.35872235872236</v>
      </c>
      <c r="P16" s="9"/>
    </row>
    <row r="17" spans="1:119">
      <c r="A17" s="12"/>
      <c r="B17" s="42">
        <v>536</v>
      </c>
      <c r="C17" s="19" t="s">
        <v>62</v>
      </c>
      <c r="D17" s="43">
        <v>0</v>
      </c>
      <c r="E17" s="43">
        <v>426134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426134</v>
      </c>
      <c r="O17" s="44">
        <f t="shared" si="2"/>
        <v>1047.012285012285</v>
      </c>
      <c r="P17" s="9"/>
    </row>
    <row r="18" spans="1:119">
      <c r="A18" s="12"/>
      <c r="B18" s="42">
        <v>539</v>
      </c>
      <c r="C18" s="19" t="s">
        <v>27</v>
      </c>
      <c r="D18" s="43">
        <v>142763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142763</v>
      </c>
      <c r="O18" s="44">
        <f t="shared" si="2"/>
        <v>350.76904176904179</v>
      </c>
      <c r="P18" s="9"/>
    </row>
    <row r="19" spans="1:119" ht="15.6">
      <c r="A19" s="26" t="s">
        <v>63</v>
      </c>
      <c r="B19" s="27"/>
      <c r="C19" s="28"/>
      <c r="D19" s="29">
        <f t="shared" ref="D19:M19" si="5">SUM(D20:D20)</f>
        <v>0</v>
      </c>
      <c r="E19" s="29">
        <f t="shared" si="5"/>
        <v>1940213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1940213</v>
      </c>
      <c r="O19" s="41">
        <f t="shared" si="2"/>
        <v>4767.1081081081084</v>
      </c>
      <c r="P19" s="10"/>
    </row>
    <row r="20" spans="1:119">
      <c r="A20" s="12"/>
      <c r="B20" s="42">
        <v>541</v>
      </c>
      <c r="C20" s="19" t="s">
        <v>64</v>
      </c>
      <c r="D20" s="43">
        <v>0</v>
      </c>
      <c r="E20" s="43">
        <v>1940213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1940213</v>
      </c>
      <c r="O20" s="44">
        <f t="shared" si="2"/>
        <v>4767.1081081081084</v>
      </c>
      <c r="P20" s="9"/>
    </row>
    <row r="21" spans="1:119" ht="15.6">
      <c r="A21" s="26" t="s">
        <v>28</v>
      </c>
      <c r="B21" s="27"/>
      <c r="C21" s="28"/>
      <c r="D21" s="29">
        <f t="shared" ref="D21:M21" si="6">SUM(D22:D22)</f>
        <v>2584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2584</v>
      </c>
      <c r="O21" s="41">
        <f t="shared" si="2"/>
        <v>6.3488943488943486</v>
      </c>
      <c r="P21" s="10"/>
    </row>
    <row r="22" spans="1:119">
      <c r="A22" s="12"/>
      <c r="B22" s="42">
        <v>564</v>
      </c>
      <c r="C22" s="19" t="s">
        <v>49</v>
      </c>
      <c r="D22" s="43">
        <v>2584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2584</v>
      </c>
      <c r="O22" s="44">
        <f t="shared" si="2"/>
        <v>6.3488943488943486</v>
      </c>
      <c r="P22" s="9"/>
    </row>
    <row r="23" spans="1:119" ht="15.6">
      <c r="A23" s="26" t="s">
        <v>50</v>
      </c>
      <c r="B23" s="27"/>
      <c r="C23" s="28"/>
      <c r="D23" s="29">
        <f t="shared" ref="D23:M23" si="7">SUM(D24:D24)</f>
        <v>7124</v>
      </c>
      <c r="E23" s="29">
        <f t="shared" si="7"/>
        <v>623030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630154</v>
      </c>
      <c r="O23" s="41">
        <f t="shared" si="2"/>
        <v>1548.2899262899264</v>
      </c>
      <c r="P23" s="9"/>
    </row>
    <row r="24" spans="1:119" ht="15.6" thickBot="1">
      <c r="A24" s="12"/>
      <c r="B24" s="42">
        <v>581</v>
      </c>
      <c r="C24" s="19" t="s">
        <v>51</v>
      </c>
      <c r="D24" s="43">
        <v>7124</v>
      </c>
      <c r="E24" s="43">
        <v>623030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630154</v>
      </c>
      <c r="O24" s="44">
        <f t="shared" si="2"/>
        <v>1548.2899262899264</v>
      </c>
      <c r="P24" s="9"/>
    </row>
    <row r="25" spans="1:119" ht="16.2" thickBot="1">
      <c r="A25" s="13" t="s">
        <v>10</v>
      </c>
      <c r="B25" s="21"/>
      <c r="C25" s="20"/>
      <c r="D25" s="14">
        <f>SUM(D5,D11,D15,D19,D21,D23)</f>
        <v>2056305</v>
      </c>
      <c r="E25" s="14">
        <f t="shared" ref="E25:M25" si="8">SUM(E5,E11,E15,E19,E21,E23)</f>
        <v>2989377</v>
      </c>
      <c r="F25" s="14">
        <f t="shared" si="8"/>
        <v>2475994</v>
      </c>
      <c r="G25" s="14">
        <f t="shared" si="8"/>
        <v>0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7521676</v>
      </c>
      <c r="O25" s="35">
        <f t="shared" si="2"/>
        <v>18480.776412776413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65</v>
      </c>
      <c r="M27" s="157"/>
      <c r="N27" s="157"/>
      <c r="O27" s="39">
        <v>407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35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737762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737762</v>
      </c>
      <c r="O5" s="30">
        <f t="shared" ref="O5:O20" si="2">(N5/O$22)</f>
        <v>1795.0413625304136</v>
      </c>
      <c r="P5" s="6"/>
    </row>
    <row r="6" spans="1:133">
      <c r="A6" s="12"/>
      <c r="B6" s="42">
        <v>513</v>
      </c>
      <c r="C6" s="19" t="s">
        <v>33</v>
      </c>
      <c r="D6" s="43">
        <v>10200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10200</v>
      </c>
      <c r="O6" s="44">
        <f t="shared" si="2"/>
        <v>24.817518248175183</v>
      </c>
      <c r="P6" s="9"/>
    </row>
    <row r="7" spans="1:133">
      <c r="A7" s="12"/>
      <c r="B7" s="42">
        <v>514</v>
      </c>
      <c r="C7" s="19" t="s">
        <v>19</v>
      </c>
      <c r="D7" s="43">
        <v>35078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35078</v>
      </c>
      <c r="O7" s="44">
        <f t="shared" si="2"/>
        <v>85.347931873479325</v>
      </c>
      <c r="P7" s="9"/>
    </row>
    <row r="8" spans="1:133">
      <c r="A8" s="12"/>
      <c r="B8" s="42">
        <v>515</v>
      </c>
      <c r="C8" s="19" t="s">
        <v>20</v>
      </c>
      <c r="D8" s="43">
        <v>12563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12563</v>
      </c>
      <c r="O8" s="44">
        <f t="shared" si="2"/>
        <v>30.566909975669098</v>
      </c>
      <c r="P8" s="9"/>
    </row>
    <row r="9" spans="1:133">
      <c r="A9" s="12"/>
      <c r="B9" s="42">
        <v>519</v>
      </c>
      <c r="C9" s="19" t="s">
        <v>47</v>
      </c>
      <c r="D9" s="43">
        <v>679921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679921</v>
      </c>
      <c r="O9" s="44">
        <f t="shared" si="2"/>
        <v>1654.30900243309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SUM(D11:D12)</f>
        <v>958268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958268</v>
      </c>
      <c r="O10" s="41">
        <f t="shared" si="2"/>
        <v>2331.5523114355233</v>
      </c>
      <c r="P10" s="10"/>
    </row>
    <row r="11" spans="1:133">
      <c r="A11" s="12"/>
      <c r="B11" s="42">
        <v>521</v>
      </c>
      <c r="C11" s="19" t="s">
        <v>23</v>
      </c>
      <c r="D11" s="43">
        <v>558268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558268</v>
      </c>
      <c r="O11" s="44">
        <f t="shared" si="2"/>
        <v>1358.3163017031629</v>
      </c>
      <c r="P11" s="9"/>
    </row>
    <row r="12" spans="1:133">
      <c r="A12" s="12"/>
      <c r="B12" s="42">
        <v>522</v>
      </c>
      <c r="C12" s="19" t="s">
        <v>24</v>
      </c>
      <c r="D12" s="43">
        <v>400000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400000</v>
      </c>
      <c r="O12" s="44">
        <f t="shared" si="2"/>
        <v>973.23600973236012</v>
      </c>
      <c r="P12" s="9"/>
    </row>
    <row r="13" spans="1:133" ht="15.6">
      <c r="A13" s="26" t="s">
        <v>25</v>
      </c>
      <c r="B13" s="27"/>
      <c r="C13" s="28"/>
      <c r="D13" s="29">
        <f t="shared" ref="D13:M13" si="4">SUM(D14:D15)</f>
        <v>371530</v>
      </c>
      <c r="E13" s="29">
        <f t="shared" si="4"/>
        <v>0</v>
      </c>
      <c r="F13" s="29">
        <f t="shared" si="4"/>
        <v>267303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638833</v>
      </c>
      <c r="O13" s="41">
        <f t="shared" si="2"/>
        <v>1554.3381995133821</v>
      </c>
      <c r="P13" s="10"/>
    </row>
    <row r="14" spans="1:133">
      <c r="A14" s="12"/>
      <c r="B14" s="42">
        <v>534</v>
      </c>
      <c r="C14" s="19" t="s">
        <v>48</v>
      </c>
      <c r="D14" s="43">
        <v>99151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99151</v>
      </c>
      <c r="O14" s="44">
        <f t="shared" si="2"/>
        <v>241.24330900243308</v>
      </c>
      <c r="P14" s="9"/>
    </row>
    <row r="15" spans="1:133">
      <c r="A15" s="12"/>
      <c r="B15" s="42">
        <v>539</v>
      </c>
      <c r="C15" s="19" t="s">
        <v>27</v>
      </c>
      <c r="D15" s="43">
        <v>272379</v>
      </c>
      <c r="E15" s="43">
        <v>0</v>
      </c>
      <c r="F15" s="43">
        <v>267303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539682</v>
      </c>
      <c r="O15" s="44">
        <f t="shared" si="2"/>
        <v>1313.094890510949</v>
      </c>
      <c r="P15" s="9"/>
    </row>
    <row r="16" spans="1:133" ht="15.6">
      <c r="A16" s="26" t="s">
        <v>28</v>
      </c>
      <c r="B16" s="27"/>
      <c r="C16" s="28"/>
      <c r="D16" s="29">
        <f t="shared" ref="D16:M16" si="5">SUM(D17:D17)</f>
        <v>2954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2954</v>
      </c>
      <c r="O16" s="41">
        <f t="shared" si="2"/>
        <v>7.1873479318734796</v>
      </c>
      <c r="P16" s="10"/>
    </row>
    <row r="17" spans="1:119">
      <c r="A17" s="12"/>
      <c r="B17" s="42">
        <v>564</v>
      </c>
      <c r="C17" s="19" t="s">
        <v>49</v>
      </c>
      <c r="D17" s="43">
        <v>2954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2954</v>
      </c>
      <c r="O17" s="44">
        <f t="shared" si="2"/>
        <v>7.1873479318734796</v>
      </c>
      <c r="P17" s="9"/>
    </row>
    <row r="18" spans="1:119" ht="15.6">
      <c r="A18" s="26" t="s">
        <v>50</v>
      </c>
      <c r="B18" s="27"/>
      <c r="C18" s="28"/>
      <c r="D18" s="29">
        <f t="shared" ref="D18:M18" si="6">SUM(D19:D19)</f>
        <v>7149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7149</v>
      </c>
      <c r="O18" s="41">
        <f t="shared" si="2"/>
        <v>17.394160583941606</v>
      </c>
      <c r="P18" s="9"/>
    </row>
    <row r="19" spans="1:119" ht="15.6" thickBot="1">
      <c r="A19" s="12"/>
      <c r="B19" s="42">
        <v>581</v>
      </c>
      <c r="C19" s="19" t="s">
        <v>51</v>
      </c>
      <c r="D19" s="43">
        <v>7149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7149</v>
      </c>
      <c r="O19" s="44">
        <f t="shared" si="2"/>
        <v>17.394160583941606</v>
      </c>
      <c r="P19" s="9"/>
    </row>
    <row r="20" spans="1:119" ht="16.2" thickBot="1">
      <c r="A20" s="13" t="s">
        <v>10</v>
      </c>
      <c r="B20" s="21"/>
      <c r="C20" s="20"/>
      <c r="D20" s="14">
        <f>SUM(D5,D10,D13,D16,D18)</f>
        <v>2077663</v>
      </c>
      <c r="E20" s="14">
        <f t="shared" ref="E20:M20" si="7">SUM(E5,E10,E13,E16,E18)</f>
        <v>0</v>
      </c>
      <c r="F20" s="14">
        <f t="shared" si="7"/>
        <v>267303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2344966</v>
      </c>
      <c r="O20" s="35">
        <f t="shared" si="2"/>
        <v>5705.5133819951334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58</v>
      </c>
      <c r="M22" s="157"/>
      <c r="N22" s="157"/>
      <c r="O22" s="39">
        <v>411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:N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1747487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1747487</v>
      </c>
      <c r="O5" s="30">
        <f t="shared" ref="O5:O20" si="2">(N5/O$22)</f>
        <v>4412.8459595959594</v>
      </c>
      <c r="P5" s="6"/>
    </row>
    <row r="6" spans="1:133">
      <c r="A6" s="12"/>
      <c r="B6" s="42">
        <v>513</v>
      </c>
      <c r="C6" s="19" t="s">
        <v>33</v>
      </c>
      <c r="D6" s="43">
        <v>10200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10200</v>
      </c>
      <c r="O6" s="44">
        <f t="shared" si="2"/>
        <v>25.757575757575758</v>
      </c>
      <c r="P6" s="9"/>
    </row>
    <row r="7" spans="1:133">
      <c r="A7" s="12"/>
      <c r="B7" s="42">
        <v>514</v>
      </c>
      <c r="C7" s="19" t="s">
        <v>19</v>
      </c>
      <c r="D7" s="43">
        <v>20949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20949</v>
      </c>
      <c r="O7" s="44">
        <f t="shared" si="2"/>
        <v>52.901515151515149</v>
      </c>
      <c r="P7" s="9"/>
    </row>
    <row r="8" spans="1:133">
      <c r="A8" s="12"/>
      <c r="B8" s="42">
        <v>515</v>
      </c>
      <c r="C8" s="19" t="s">
        <v>20</v>
      </c>
      <c r="D8" s="43">
        <v>6000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6000</v>
      </c>
      <c r="O8" s="44">
        <f t="shared" si="2"/>
        <v>15.151515151515152</v>
      </c>
      <c r="P8" s="9"/>
    </row>
    <row r="9" spans="1:133">
      <c r="A9" s="12"/>
      <c r="B9" s="42">
        <v>519</v>
      </c>
      <c r="C9" s="19" t="s">
        <v>47</v>
      </c>
      <c r="D9" s="43">
        <v>1710338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1710338</v>
      </c>
      <c r="O9" s="44">
        <f t="shared" si="2"/>
        <v>4319.0353535353534</v>
      </c>
      <c r="P9" s="9"/>
    </row>
    <row r="10" spans="1:133" ht="15.6">
      <c r="A10" s="26" t="s">
        <v>22</v>
      </c>
      <c r="B10" s="27"/>
      <c r="C10" s="28"/>
      <c r="D10" s="29">
        <f t="shared" ref="D10:M10" si="3">SUM(D11:D12)</f>
        <v>932272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932272</v>
      </c>
      <c r="O10" s="41">
        <f t="shared" si="2"/>
        <v>2354.2222222222222</v>
      </c>
      <c r="P10" s="10"/>
    </row>
    <row r="11" spans="1:133">
      <c r="A11" s="12"/>
      <c r="B11" s="42">
        <v>521</v>
      </c>
      <c r="C11" s="19" t="s">
        <v>23</v>
      </c>
      <c r="D11" s="43">
        <v>532272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532272</v>
      </c>
      <c r="O11" s="44">
        <f t="shared" si="2"/>
        <v>1344.121212121212</v>
      </c>
      <c r="P11" s="9"/>
    </row>
    <row r="12" spans="1:133">
      <c r="A12" s="12"/>
      <c r="B12" s="42">
        <v>522</v>
      </c>
      <c r="C12" s="19" t="s">
        <v>24</v>
      </c>
      <c r="D12" s="43">
        <v>400000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400000</v>
      </c>
      <c r="O12" s="44">
        <f t="shared" si="2"/>
        <v>1010.10101010101</v>
      </c>
      <c r="P12" s="9"/>
    </row>
    <row r="13" spans="1:133" ht="15.6">
      <c r="A13" s="26" t="s">
        <v>25</v>
      </c>
      <c r="B13" s="27"/>
      <c r="C13" s="28"/>
      <c r="D13" s="29">
        <f t="shared" ref="D13:M13" si="4">SUM(D14:D15)</f>
        <v>439940</v>
      </c>
      <c r="E13" s="29">
        <f t="shared" si="4"/>
        <v>0</v>
      </c>
      <c r="F13" s="29">
        <f t="shared" si="4"/>
        <v>267303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707243</v>
      </c>
      <c r="O13" s="41">
        <f t="shared" si="2"/>
        <v>1785.9671717171718</v>
      </c>
      <c r="P13" s="10"/>
    </row>
    <row r="14" spans="1:133">
      <c r="A14" s="12"/>
      <c r="B14" s="42">
        <v>534</v>
      </c>
      <c r="C14" s="19" t="s">
        <v>48</v>
      </c>
      <c r="D14" s="43">
        <v>98772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98772</v>
      </c>
      <c r="O14" s="44">
        <f t="shared" si="2"/>
        <v>249.42424242424244</v>
      </c>
      <c r="P14" s="9"/>
    </row>
    <row r="15" spans="1:133">
      <c r="A15" s="12"/>
      <c r="B15" s="42">
        <v>539</v>
      </c>
      <c r="C15" s="19" t="s">
        <v>27</v>
      </c>
      <c r="D15" s="43">
        <v>341168</v>
      </c>
      <c r="E15" s="43">
        <v>0</v>
      </c>
      <c r="F15" s="43">
        <v>267303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608471</v>
      </c>
      <c r="O15" s="44">
        <f t="shared" si="2"/>
        <v>1536.5429292929293</v>
      </c>
      <c r="P15" s="9"/>
    </row>
    <row r="16" spans="1:133" ht="15.6">
      <c r="A16" s="26" t="s">
        <v>28</v>
      </c>
      <c r="B16" s="27"/>
      <c r="C16" s="28"/>
      <c r="D16" s="29">
        <f t="shared" ref="D16:M16" si="5">SUM(D17:D17)</f>
        <v>1550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1550</v>
      </c>
      <c r="O16" s="41">
        <f t="shared" si="2"/>
        <v>3.9141414141414139</v>
      </c>
      <c r="P16" s="10"/>
    </row>
    <row r="17" spans="1:119">
      <c r="A17" s="12"/>
      <c r="B17" s="42">
        <v>564</v>
      </c>
      <c r="C17" s="19" t="s">
        <v>49</v>
      </c>
      <c r="D17" s="43">
        <v>1550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1550</v>
      </c>
      <c r="O17" s="44">
        <f t="shared" si="2"/>
        <v>3.9141414141414139</v>
      </c>
      <c r="P17" s="9"/>
    </row>
    <row r="18" spans="1:119" ht="15.6">
      <c r="A18" s="26" t="s">
        <v>50</v>
      </c>
      <c r="B18" s="27"/>
      <c r="C18" s="28"/>
      <c r="D18" s="29">
        <f t="shared" ref="D18:M18" si="6">SUM(D19:D19)</f>
        <v>6236</v>
      </c>
      <c r="E18" s="29">
        <f t="shared" si="6"/>
        <v>0</v>
      </c>
      <c r="F18" s="29">
        <f t="shared" si="6"/>
        <v>101858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108094</v>
      </c>
      <c r="O18" s="41">
        <f t="shared" si="2"/>
        <v>272.96464646464648</v>
      </c>
      <c r="P18" s="9"/>
    </row>
    <row r="19" spans="1:119" ht="15.6" thickBot="1">
      <c r="A19" s="12"/>
      <c r="B19" s="42">
        <v>581</v>
      </c>
      <c r="C19" s="19" t="s">
        <v>51</v>
      </c>
      <c r="D19" s="43">
        <v>6236</v>
      </c>
      <c r="E19" s="43">
        <v>0</v>
      </c>
      <c r="F19" s="43">
        <v>101858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108094</v>
      </c>
      <c r="O19" s="44">
        <f t="shared" si="2"/>
        <v>272.96464646464648</v>
      </c>
      <c r="P19" s="9"/>
    </row>
    <row r="20" spans="1:119" ht="16.2" thickBot="1">
      <c r="A20" s="13" t="s">
        <v>10</v>
      </c>
      <c r="B20" s="21"/>
      <c r="C20" s="20"/>
      <c r="D20" s="14">
        <f>SUM(D5,D10,D13,D16,D18)</f>
        <v>3127485</v>
      </c>
      <c r="E20" s="14">
        <f t="shared" ref="E20:M20" si="7">SUM(E5,E10,E13,E16,E18)</f>
        <v>0</v>
      </c>
      <c r="F20" s="14">
        <f t="shared" si="7"/>
        <v>369161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3496646</v>
      </c>
      <c r="O20" s="35">
        <f t="shared" si="2"/>
        <v>8829.9141414141413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56</v>
      </c>
      <c r="M22" s="157"/>
      <c r="N22" s="157"/>
      <c r="O22" s="39">
        <v>396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2025-02-10T03:07:10Z</cp:lastPrinted>
  <dcterms:created xsi:type="dcterms:W3CDTF">2000-08-31T21:26:31Z</dcterms:created>
  <dcterms:modified xsi:type="dcterms:W3CDTF">2025-02-10T03:07:54Z</dcterms:modified>
</cp:coreProperties>
</file>