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9" documentId="11_4DFBC206764B85E8CB79CC651A2A3C75A9404583" xr6:coauthVersionLast="47" xr6:coauthVersionMax="47" xr10:uidLastSave="{1EF85072-EEDC-4D6E-9F51-22FF1F7D22B8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2" r:id="rId9"/>
    <sheet name="2014" sheetId="40" r:id="rId10"/>
    <sheet name="2013" sheetId="39" r:id="rId11"/>
    <sheet name="2012" sheetId="37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'2007'!$A$1:$O$30</definedName>
    <definedName name="_xlnm.Print_Area" localSheetId="15">'2008'!$A$1:$O$30</definedName>
    <definedName name="_xlnm.Print_Area" localSheetId="14">'2009'!$A$1:$O$30</definedName>
    <definedName name="_xlnm.Print_Area" localSheetId="13">'2010'!$A$1:$O$30</definedName>
    <definedName name="_xlnm.Print_Area" localSheetId="12">'2011'!$A$1:$O$30</definedName>
    <definedName name="_xlnm.Print_Area" localSheetId="11">'2012'!$A$1:$O$32</definedName>
    <definedName name="_xlnm.Print_Area" localSheetId="10">'2013'!$A$1:$O$32</definedName>
    <definedName name="_xlnm.Print_Area" localSheetId="9">'2014'!$A$1:$O$33</definedName>
    <definedName name="_xlnm.Print_Area" localSheetId="8">'2015'!$A$1:$O$30</definedName>
    <definedName name="_xlnm.Print_Area" localSheetId="7">'2016'!$A$1:$O$30</definedName>
    <definedName name="_xlnm.Print_Area" localSheetId="6">'2017'!$A$1:$O$30</definedName>
    <definedName name="_xlnm.Print_Area" localSheetId="5">'2018'!$A$1:$O$30</definedName>
    <definedName name="_xlnm.Print_Area" localSheetId="4">'2019'!$A$1:$O$30</definedName>
    <definedName name="_xlnm.Print_Area" localSheetId="3">'2020'!$A$1:$O$30</definedName>
    <definedName name="_xlnm.Print_Area" localSheetId="2">'2021'!$A$1:$P$30</definedName>
    <definedName name="_xlnm.Print_Area" localSheetId="1">'2022'!$A$1:$P$29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51" l="1"/>
  <c r="F27" i="51"/>
  <c r="G27" i="51"/>
  <c r="H27" i="51"/>
  <c r="I27" i="51"/>
  <c r="J27" i="51"/>
  <c r="K27" i="51"/>
  <c r="L27" i="51"/>
  <c r="M27" i="51"/>
  <c r="N27" i="51"/>
  <c r="D27" i="5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N18" i="51"/>
  <c r="M18" i="51"/>
  <c r="L18" i="51"/>
  <c r="K18" i="51"/>
  <c r="J18" i="51"/>
  <c r="I18" i="51"/>
  <c r="H18" i="51"/>
  <c r="G18" i="51"/>
  <c r="F18" i="51"/>
  <c r="E18" i="51"/>
  <c r="D18" i="5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23" i="51" l="1"/>
  <c r="P23" i="51" s="1"/>
  <c r="O25" i="51"/>
  <c r="P25" i="51" s="1"/>
  <c r="O21" i="51"/>
  <c r="P21" i="51" s="1"/>
  <c r="O18" i="51"/>
  <c r="P18" i="51" s="1"/>
  <c r="O14" i="51"/>
  <c r="P14" i="51" s="1"/>
  <c r="O5" i="51"/>
  <c r="P5" i="51" s="1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E26" i="50" s="1"/>
  <c r="D5" i="50"/>
  <c r="O27" i="51" l="1"/>
  <c r="P27" i="51" s="1"/>
  <c r="F26" i="50"/>
  <c r="N26" i="50"/>
  <c r="G26" i="50"/>
  <c r="H26" i="50"/>
  <c r="I26" i="50"/>
  <c r="J26" i="50"/>
  <c r="K26" i="50"/>
  <c r="L26" i="50"/>
  <c r="M26" i="50"/>
  <c r="D26" i="50"/>
  <c r="O24" i="50"/>
  <c r="P24" i="50" s="1"/>
  <c r="O22" i="50"/>
  <c r="P22" i="50" s="1"/>
  <c r="O20" i="50"/>
  <c r="P20" i="50" s="1"/>
  <c r="O17" i="50"/>
  <c r="P17" i="50" s="1"/>
  <c r="O14" i="50"/>
  <c r="P14" i="50" s="1"/>
  <c r="O5" i="50"/>
  <c r="P5" i="50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/>
  <c r="O10" i="49"/>
  <c r="P10" i="49" s="1"/>
  <c r="O9" i="49"/>
  <c r="P9" i="49"/>
  <c r="O8" i="49"/>
  <c r="P8" i="49" s="1"/>
  <c r="O7" i="49"/>
  <c r="P7" i="49" s="1"/>
  <c r="O6" i="49"/>
  <c r="P6" i="49" s="1"/>
  <c r="N5" i="49"/>
  <c r="M5" i="49"/>
  <c r="L5" i="49"/>
  <c r="L26" i="49" s="1"/>
  <c r="K5" i="49"/>
  <c r="K26" i="49" s="1"/>
  <c r="J5" i="49"/>
  <c r="J26" i="49" s="1"/>
  <c r="I5" i="49"/>
  <c r="H5" i="49"/>
  <c r="G5" i="49"/>
  <c r="F5" i="49"/>
  <c r="E5" i="49"/>
  <c r="D5" i="49"/>
  <c r="N25" i="47"/>
  <c r="O25" i="47"/>
  <c r="M24" i="47"/>
  <c r="L24" i="47"/>
  <c r="K24" i="47"/>
  <c r="J24" i="47"/>
  <c r="I24" i="47"/>
  <c r="H24" i="47"/>
  <c r="G24" i="47"/>
  <c r="F24" i="47"/>
  <c r="E24" i="47"/>
  <c r="D24" i="47"/>
  <c r="N24" i="47" s="1"/>
  <c r="O24" i="47" s="1"/>
  <c r="N23" i="47"/>
  <c r="O23" i="47"/>
  <c r="M22" i="47"/>
  <c r="L22" i="47"/>
  <c r="K22" i="47"/>
  <c r="J22" i="47"/>
  <c r="I22" i="47"/>
  <c r="H22" i="47"/>
  <c r="G22" i="47"/>
  <c r="F22" i="47"/>
  <c r="E22" i="47"/>
  <c r="D22" i="47"/>
  <c r="N22" i="47" s="1"/>
  <c r="O22" i="47" s="1"/>
  <c r="N21" i="47"/>
  <c r="O21" i="47"/>
  <c r="M20" i="47"/>
  <c r="L20" i="47"/>
  <c r="K20" i="47"/>
  <c r="J20" i="47"/>
  <c r="I20" i="47"/>
  <c r="H20" i="47"/>
  <c r="G20" i="47"/>
  <c r="F20" i="47"/>
  <c r="E20" i="47"/>
  <c r="D20" i="47"/>
  <c r="N20" i="47" s="1"/>
  <c r="O20" i="47" s="1"/>
  <c r="N19" i="47"/>
  <c r="O19" i="47"/>
  <c r="N18" i="47"/>
  <c r="O18" i="47" s="1"/>
  <c r="M17" i="47"/>
  <c r="L17" i="47"/>
  <c r="K17" i="47"/>
  <c r="J17" i="47"/>
  <c r="I17" i="47"/>
  <c r="H17" i="47"/>
  <c r="G17" i="47"/>
  <c r="F17" i="47"/>
  <c r="E17" i="47"/>
  <c r="D17" i="47"/>
  <c r="N17" i="47" s="1"/>
  <c r="O17" i="47" s="1"/>
  <c r="N16" i="47"/>
  <c r="O16" i="47" s="1"/>
  <c r="N15" i="47"/>
  <c r="O15" i="47"/>
  <c r="M14" i="47"/>
  <c r="L14" i="47"/>
  <c r="K14" i="47"/>
  <c r="J14" i="47"/>
  <c r="I14" i="47"/>
  <c r="H14" i="47"/>
  <c r="G14" i="47"/>
  <c r="F14" i="47"/>
  <c r="E14" i="47"/>
  <c r="D14" i="47"/>
  <c r="N13" i="47"/>
  <c r="O13" i="47"/>
  <c r="N12" i="47"/>
  <c r="O12" i="47" s="1"/>
  <c r="N11" i="47"/>
  <c r="O11" i="47" s="1"/>
  <c r="N10" i="47"/>
  <c r="O10" i="47"/>
  <c r="N9" i="47"/>
  <c r="O9" i="47"/>
  <c r="N8" i="47"/>
  <c r="O8" i="47" s="1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25" i="46"/>
  <c r="O25" i="46"/>
  <c r="M24" i="46"/>
  <c r="L24" i="46"/>
  <c r="K24" i="46"/>
  <c r="J24" i="46"/>
  <c r="I24" i="46"/>
  <c r="H24" i="46"/>
  <c r="G24" i="46"/>
  <c r="F24" i="46"/>
  <c r="N24" i="46" s="1"/>
  <c r="O24" i="46" s="1"/>
  <c r="E24" i="46"/>
  <c r="D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/>
  <c r="M20" i="46"/>
  <c r="L20" i="46"/>
  <c r="K20" i="46"/>
  <c r="J20" i="46"/>
  <c r="I20" i="46"/>
  <c r="H20" i="46"/>
  <c r="G20" i="46"/>
  <c r="F20" i="46"/>
  <c r="E20" i="46"/>
  <c r="D20" i="46"/>
  <c r="N19" i="46"/>
  <c r="O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/>
  <c r="M17" i="45"/>
  <c r="L17" i="45"/>
  <c r="K17" i="45"/>
  <c r="J17" i="45"/>
  <c r="I17" i="45"/>
  <c r="H17" i="45"/>
  <c r="H26" i="45" s="1"/>
  <c r="G17" i="45"/>
  <c r="F17" i="45"/>
  <c r="E17" i="45"/>
  <c r="D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25" i="44"/>
  <c r="O25" i="44"/>
  <c r="M24" i="44"/>
  <c r="L24" i="44"/>
  <c r="N24" i="44" s="1"/>
  <c r="O24" i="44" s="1"/>
  <c r="K24" i="44"/>
  <c r="J24" i="44"/>
  <c r="I24" i="44"/>
  <c r="H24" i="44"/>
  <c r="G24" i="44"/>
  <c r="F24" i="44"/>
  <c r="E24" i="44"/>
  <c r="D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N20" i="44" s="1"/>
  <c r="O20" i="44" s="1"/>
  <c r="D20" i="44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H26" i="44" s="1"/>
  <c r="G5" i="44"/>
  <c r="F5" i="44"/>
  <c r="F26" i="44" s="1"/>
  <c r="E5" i="44"/>
  <c r="D5" i="44"/>
  <c r="D26" i="44" s="1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G26" i="43" s="1"/>
  <c r="F5" i="43"/>
  <c r="E5" i="43"/>
  <c r="D5" i="43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N22" i="42" s="1"/>
  <c r="O22" i="42" s="1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/>
  <c r="M17" i="42"/>
  <c r="L17" i="42"/>
  <c r="N17" i="42" s="1"/>
  <c r="O17" i="42" s="1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M14" i="42"/>
  <c r="L14" i="42"/>
  <c r="K14" i="42"/>
  <c r="J14" i="42"/>
  <c r="I14" i="42"/>
  <c r="H14" i="42"/>
  <c r="H26" i="42" s="1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M26" i="42" s="1"/>
  <c r="L5" i="42"/>
  <c r="L26" i="42" s="1"/>
  <c r="K5" i="42"/>
  <c r="J5" i="42"/>
  <c r="I5" i="42"/>
  <c r="H5" i="42"/>
  <c r="G5" i="42"/>
  <c r="F5" i="42"/>
  <c r="E5" i="42"/>
  <c r="D5" i="42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/>
  <c r="M20" i="41"/>
  <c r="L20" i="41"/>
  <c r="K20" i="41"/>
  <c r="J20" i="41"/>
  <c r="I20" i="41"/>
  <c r="I26" i="41" s="1"/>
  <c r="H20" i="41"/>
  <c r="G20" i="41"/>
  <c r="F20" i="41"/>
  <c r="E20" i="41"/>
  <c r="D20" i="4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E26" i="41" s="1"/>
  <c r="D17" i="41"/>
  <c r="N16" i="41"/>
  <c r="O16" i="41"/>
  <c r="N15" i="41"/>
  <c r="O15" i="41" s="1"/>
  <c r="M14" i="41"/>
  <c r="L14" i="41"/>
  <c r="L26" i="41" s="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/>
  <c r="M23" i="40"/>
  <c r="L23" i="40"/>
  <c r="K23" i="40"/>
  <c r="J23" i="40"/>
  <c r="I23" i="40"/>
  <c r="I29" i="40" s="1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L29" i="40" s="1"/>
  <c r="K5" i="40"/>
  <c r="J5" i="40"/>
  <c r="I5" i="40"/>
  <c r="H5" i="40"/>
  <c r="H29" i="40" s="1"/>
  <c r="G5" i="40"/>
  <c r="F5" i="40"/>
  <c r="E5" i="40"/>
  <c r="D5" i="40"/>
  <c r="N27" i="39"/>
  <c r="O27" i="39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M17" i="39"/>
  <c r="L17" i="39"/>
  <c r="K17" i="39"/>
  <c r="J17" i="39"/>
  <c r="I17" i="39"/>
  <c r="I28" i="39" s="1"/>
  <c r="H17" i="39"/>
  <c r="G17" i="39"/>
  <c r="F17" i="39"/>
  <c r="E17" i="39"/>
  <c r="D17" i="39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D14" i="39"/>
  <c r="N14" i="39"/>
  <c r="O14" i="39" s="1"/>
  <c r="N13" i="39"/>
  <c r="O13" i="39" s="1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L28" i="39" s="1"/>
  <c r="K5" i="39"/>
  <c r="J5" i="39"/>
  <c r="I5" i="39"/>
  <c r="H5" i="39"/>
  <c r="G5" i="39"/>
  <c r="G28" i="39" s="1"/>
  <c r="F5" i="39"/>
  <c r="E5" i="39"/>
  <c r="E28" i="39" s="1"/>
  <c r="D5" i="39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E20" i="38"/>
  <c r="E26" i="38" s="1"/>
  <c r="D20" i="38"/>
  <c r="N20" i="38" s="1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M14" i="38"/>
  <c r="L14" i="38"/>
  <c r="K14" i="38"/>
  <c r="J14" i="38"/>
  <c r="I14" i="38"/>
  <c r="H14" i="38"/>
  <c r="G14" i="38"/>
  <c r="G26" i="38" s="1"/>
  <c r="F14" i="38"/>
  <c r="E14" i="38"/>
  <c r="D14" i="38"/>
  <c r="N14" i="38" s="1"/>
  <c r="O14" i="38" s="1"/>
  <c r="N13" i="38"/>
  <c r="O13" i="38" s="1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M26" i="38" s="1"/>
  <c r="L5" i="38"/>
  <c r="K5" i="38"/>
  <c r="K26" i="38" s="1"/>
  <c r="J5" i="38"/>
  <c r="I5" i="38"/>
  <c r="H5" i="38"/>
  <c r="H26" i="38" s="1"/>
  <c r="G5" i="38"/>
  <c r="F5" i="38"/>
  <c r="E5" i="38"/>
  <c r="D5" i="38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M24" i="37"/>
  <c r="L24" i="37"/>
  <c r="K24" i="37"/>
  <c r="J24" i="37"/>
  <c r="J28" i="37" s="1"/>
  <c r="I24" i="37"/>
  <c r="H24" i="37"/>
  <c r="G24" i="37"/>
  <c r="F24" i="37"/>
  <c r="E24" i="37"/>
  <c r="D24" i="37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N17" i="37" s="1"/>
  <c r="O17" i="37" s="1"/>
  <c r="D17" i="37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/>
  <c r="M5" i="37"/>
  <c r="L5" i="37"/>
  <c r="K5" i="37"/>
  <c r="K28" i="37" s="1"/>
  <c r="J5" i="37"/>
  <c r="I5" i="37"/>
  <c r="H5" i="37"/>
  <c r="G5" i="37"/>
  <c r="F5" i="37"/>
  <c r="F28" i="37" s="1"/>
  <c r="E5" i="37"/>
  <c r="D5" i="37"/>
  <c r="D28" i="37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/>
  <c r="N15" i="35"/>
  <c r="O15" i="35" s="1"/>
  <c r="M14" i="35"/>
  <c r="L14" i="35"/>
  <c r="K14" i="35"/>
  <c r="J14" i="35"/>
  <c r="I14" i="35"/>
  <c r="H14" i="35"/>
  <c r="H26" i="35" s="1"/>
  <c r="G14" i="35"/>
  <c r="G26" i="35" s="1"/>
  <c r="F14" i="35"/>
  <c r="E14" i="35"/>
  <c r="D14" i="35"/>
  <c r="D26" i="35" s="1"/>
  <c r="N13" i="35"/>
  <c r="O13" i="35"/>
  <c r="N12" i="35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L26" i="35" s="1"/>
  <c r="K5" i="35"/>
  <c r="K26" i="35" s="1"/>
  <c r="J5" i="35"/>
  <c r="J26" i="35" s="1"/>
  <c r="I5" i="35"/>
  <c r="H5" i="35"/>
  <c r="G5" i="35"/>
  <c r="F5" i="35"/>
  <c r="E5" i="35"/>
  <c r="D5" i="35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/>
  <c r="M14" i="34"/>
  <c r="L14" i="34"/>
  <c r="L26" i="34" s="1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 s="1"/>
  <c r="N10" i="34"/>
  <c r="O10" i="34" s="1"/>
  <c r="N9" i="34"/>
  <c r="O9" i="34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E24" i="33"/>
  <c r="F24" i="33"/>
  <c r="G24" i="33"/>
  <c r="H24" i="33"/>
  <c r="I24" i="33"/>
  <c r="J24" i="33"/>
  <c r="K24" i="33"/>
  <c r="K26" i="33" s="1"/>
  <c r="L24" i="33"/>
  <c r="M24" i="33"/>
  <c r="D24" i="33"/>
  <c r="E22" i="33"/>
  <c r="F22" i="33"/>
  <c r="G22" i="33"/>
  <c r="H22" i="33"/>
  <c r="I22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7" i="33"/>
  <c r="F17" i="33"/>
  <c r="G17" i="33"/>
  <c r="H17" i="33"/>
  <c r="I17" i="33"/>
  <c r="J17" i="33"/>
  <c r="K17" i="33"/>
  <c r="L17" i="33"/>
  <c r="M17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G26" i="33" s="1"/>
  <c r="H5" i="33"/>
  <c r="I5" i="33"/>
  <c r="J5" i="33"/>
  <c r="K5" i="33"/>
  <c r="L5" i="33"/>
  <c r="M5" i="33"/>
  <c r="D22" i="33"/>
  <c r="D20" i="33"/>
  <c r="D17" i="33"/>
  <c r="D14" i="33"/>
  <c r="D5" i="33"/>
  <c r="N25" i="33"/>
  <c r="O25" i="33" s="1"/>
  <c r="N23" i="33"/>
  <c r="O23" i="33"/>
  <c r="N21" i="33"/>
  <c r="O21" i="33" s="1"/>
  <c r="N16" i="33"/>
  <c r="O16" i="33"/>
  <c r="N7" i="33"/>
  <c r="O7" i="33" s="1"/>
  <c r="N8" i="33"/>
  <c r="O8" i="33" s="1"/>
  <c r="N9" i="33"/>
  <c r="O9" i="33"/>
  <c r="N10" i="33"/>
  <c r="O10" i="33"/>
  <c r="N11" i="33"/>
  <c r="O11" i="33" s="1"/>
  <c r="N12" i="33"/>
  <c r="O12" i="33" s="1"/>
  <c r="N13" i="33"/>
  <c r="O13" i="33"/>
  <c r="N6" i="33"/>
  <c r="O6" i="33" s="1"/>
  <c r="N18" i="33"/>
  <c r="O18" i="33" s="1"/>
  <c r="N19" i="33"/>
  <c r="O19" i="33"/>
  <c r="N15" i="33"/>
  <c r="O15" i="33" s="1"/>
  <c r="I26" i="33"/>
  <c r="I26" i="38"/>
  <c r="M29" i="40"/>
  <c r="N14" i="45"/>
  <c r="O14" i="45"/>
  <c r="I26" i="42" l="1"/>
  <c r="E26" i="43"/>
  <c r="N22" i="43"/>
  <c r="O22" i="43" s="1"/>
  <c r="G26" i="44"/>
  <c r="L26" i="47"/>
  <c r="H26" i="49"/>
  <c r="M26" i="34"/>
  <c r="M28" i="37"/>
  <c r="N27" i="40"/>
  <c r="O27" i="40" s="1"/>
  <c r="M26" i="41"/>
  <c r="M26" i="33"/>
  <c r="E28" i="37"/>
  <c r="N28" i="37" s="1"/>
  <c r="O28" i="37" s="1"/>
  <c r="N5" i="39"/>
  <c r="O5" i="39" s="1"/>
  <c r="N20" i="41"/>
  <c r="O20" i="41" s="1"/>
  <c r="J26" i="42"/>
  <c r="F26" i="43"/>
  <c r="N20" i="45"/>
  <c r="O20" i="45" s="1"/>
  <c r="I26" i="49"/>
  <c r="O22" i="49"/>
  <c r="P22" i="49" s="1"/>
  <c r="N14" i="42"/>
  <c r="O14" i="42" s="1"/>
  <c r="N20" i="35"/>
  <c r="O20" i="35" s="1"/>
  <c r="M26" i="35"/>
  <c r="F28" i="39"/>
  <c r="N14" i="43"/>
  <c r="O14" i="43" s="1"/>
  <c r="N17" i="34"/>
  <c r="O17" i="34" s="1"/>
  <c r="J28" i="39"/>
  <c r="N25" i="40"/>
  <c r="O25" i="40" s="1"/>
  <c r="M26" i="43"/>
  <c r="N20" i="43"/>
  <c r="O20" i="43" s="1"/>
  <c r="J26" i="44"/>
  <c r="F26" i="45"/>
  <c r="N26" i="49"/>
  <c r="J29" i="40"/>
  <c r="N22" i="39"/>
  <c r="O22" i="39" s="1"/>
  <c r="N14" i="44"/>
  <c r="O14" i="44" s="1"/>
  <c r="N17" i="46"/>
  <c r="O17" i="46" s="1"/>
  <c r="N14" i="33"/>
  <c r="O14" i="33" s="1"/>
  <c r="G26" i="49"/>
  <c r="G28" i="37"/>
  <c r="K29" i="40"/>
  <c r="I26" i="43"/>
  <c r="N17" i="39"/>
  <c r="O17" i="39" s="1"/>
  <c r="M26" i="44"/>
  <c r="L26" i="43"/>
  <c r="I26" i="44"/>
  <c r="N26" i="37"/>
  <c r="O26" i="37" s="1"/>
  <c r="K26" i="44"/>
  <c r="G26" i="45"/>
  <c r="N24" i="34"/>
  <c r="O24" i="34" s="1"/>
  <c r="L26" i="44"/>
  <c r="N17" i="45"/>
  <c r="O17" i="45" s="1"/>
  <c r="E26" i="46"/>
  <c r="N22" i="46"/>
  <c r="O22" i="46" s="1"/>
  <c r="G26" i="47"/>
  <c r="K28" i="39"/>
  <c r="H26" i="43"/>
  <c r="N24" i="45"/>
  <c r="O24" i="45" s="1"/>
  <c r="O14" i="49"/>
  <c r="P14" i="49" s="1"/>
  <c r="N20" i="33"/>
  <c r="O20" i="33" s="1"/>
  <c r="E26" i="33"/>
  <c r="D26" i="34"/>
  <c r="N20" i="42"/>
  <c r="O20" i="42" s="1"/>
  <c r="N24" i="43"/>
  <c r="O24" i="43" s="1"/>
  <c r="J26" i="45"/>
  <c r="N22" i="45"/>
  <c r="O22" i="45" s="1"/>
  <c r="G26" i="46"/>
  <c r="D26" i="47"/>
  <c r="N26" i="47" s="1"/>
  <c r="O26" i="47" s="1"/>
  <c r="N5" i="34"/>
  <c r="O5" i="34" s="1"/>
  <c r="N18" i="40"/>
  <c r="O18" i="40" s="1"/>
  <c r="F26" i="41"/>
  <c r="N22" i="41"/>
  <c r="O22" i="41" s="1"/>
  <c r="N24" i="42"/>
  <c r="O24" i="42" s="1"/>
  <c r="H26" i="46"/>
  <c r="E26" i="47"/>
  <c r="O24" i="49"/>
  <c r="P24" i="49" s="1"/>
  <c r="N14" i="35"/>
  <c r="O14" i="35" s="1"/>
  <c r="D26" i="46"/>
  <c r="M28" i="39"/>
  <c r="N22" i="33"/>
  <c r="O22" i="33" s="1"/>
  <c r="G26" i="34"/>
  <c r="N24" i="35"/>
  <c r="O24" i="35" s="1"/>
  <c r="G26" i="41"/>
  <c r="L26" i="45"/>
  <c r="I26" i="46"/>
  <c r="F26" i="47"/>
  <c r="L28" i="37"/>
  <c r="D26" i="41"/>
  <c r="N26" i="41" s="1"/>
  <c r="O26" i="41" s="1"/>
  <c r="D26" i="42"/>
  <c r="M26" i="45"/>
  <c r="K26" i="45"/>
  <c r="F26" i="46"/>
  <c r="D26" i="33"/>
  <c r="E26" i="34"/>
  <c r="H26" i="34"/>
  <c r="N5" i="37"/>
  <c r="O5" i="37" s="1"/>
  <c r="L26" i="33"/>
  <c r="I26" i="34"/>
  <c r="N5" i="35"/>
  <c r="O5" i="35" s="1"/>
  <c r="N24" i="37"/>
  <c r="O24" i="37" s="1"/>
  <c r="N20" i="39"/>
  <c r="O20" i="39" s="1"/>
  <c r="D29" i="40"/>
  <c r="N23" i="40"/>
  <c r="O23" i="40" s="1"/>
  <c r="K26" i="46"/>
  <c r="H26" i="47"/>
  <c r="N14" i="47"/>
  <c r="O14" i="47" s="1"/>
  <c r="M26" i="47"/>
  <c r="O5" i="49"/>
  <c r="P5" i="49" s="1"/>
  <c r="N14" i="40"/>
  <c r="O14" i="40" s="1"/>
  <c r="N21" i="40"/>
  <c r="O21" i="40" s="1"/>
  <c r="I28" i="37"/>
  <c r="K26" i="42"/>
  <c r="D26" i="45"/>
  <c r="N26" i="45" s="1"/>
  <c r="O26" i="45" s="1"/>
  <c r="N14" i="37"/>
  <c r="O14" i="37" s="1"/>
  <c r="N17" i="41"/>
  <c r="O17" i="41" s="1"/>
  <c r="E26" i="45"/>
  <c r="I26" i="45"/>
  <c r="N5" i="41"/>
  <c r="O5" i="41" s="1"/>
  <c r="J26" i="34"/>
  <c r="N22" i="34"/>
  <c r="O22" i="34" s="1"/>
  <c r="D26" i="38"/>
  <c r="L26" i="38"/>
  <c r="N24" i="39"/>
  <c r="O24" i="39" s="1"/>
  <c r="N5" i="40"/>
  <c r="O5" i="40" s="1"/>
  <c r="J26" i="41"/>
  <c r="F26" i="42"/>
  <c r="N17" i="43"/>
  <c r="O17" i="43" s="1"/>
  <c r="N17" i="44"/>
  <c r="O17" i="44" s="1"/>
  <c r="N5" i="46"/>
  <c r="O5" i="46" s="1"/>
  <c r="J26" i="46"/>
  <c r="I26" i="47"/>
  <c r="E26" i="49"/>
  <c r="H28" i="37"/>
  <c r="I26" i="35"/>
  <c r="N22" i="35"/>
  <c r="O22" i="35" s="1"/>
  <c r="F26" i="38"/>
  <c r="N17" i="38"/>
  <c r="O17" i="38" s="1"/>
  <c r="F29" i="40"/>
  <c r="K26" i="41"/>
  <c r="N14" i="41"/>
  <c r="O14" i="41" s="1"/>
  <c r="G26" i="42"/>
  <c r="M26" i="46"/>
  <c r="N20" i="46"/>
  <c r="O20" i="46" s="1"/>
  <c r="J26" i="47"/>
  <c r="F26" i="49"/>
  <c r="O17" i="49"/>
  <c r="P17" i="49" s="1"/>
  <c r="E26" i="44"/>
  <c r="N26" i="44" s="1"/>
  <c r="O26" i="44" s="1"/>
  <c r="N24" i="41"/>
  <c r="O24" i="41" s="1"/>
  <c r="K26" i="43"/>
  <c r="D28" i="39"/>
  <c r="N5" i="33"/>
  <c r="O5" i="33" s="1"/>
  <c r="H26" i="33"/>
  <c r="K26" i="34"/>
  <c r="N14" i="34"/>
  <c r="O14" i="34" s="1"/>
  <c r="F26" i="35"/>
  <c r="E26" i="42"/>
  <c r="D26" i="43"/>
  <c r="K26" i="47"/>
  <c r="O26" i="50"/>
  <c r="P26" i="50" s="1"/>
  <c r="N26" i="42"/>
  <c r="O26" i="42" s="1"/>
  <c r="N26" i="35"/>
  <c r="O26" i="35" s="1"/>
  <c r="O20" i="49"/>
  <c r="P20" i="49" s="1"/>
  <c r="N14" i="46"/>
  <c r="O14" i="46" s="1"/>
  <c r="N5" i="45"/>
  <c r="O5" i="45" s="1"/>
  <c r="N5" i="38"/>
  <c r="O5" i="38" s="1"/>
  <c r="J26" i="33"/>
  <c r="D26" i="49"/>
  <c r="O26" i="49" s="1"/>
  <c r="P26" i="49" s="1"/>
  <c r="N5" i="44"/>
  <c r="O5" i="44" s="1"/>
  <c r="N22" i="37"/>
  <c r="O22" i="37" s="1"/>
  <c r="E29" i="40"/>
  <c r="N29" i="40" s="1"/>
  <c r="O29" i="40" s="1"/>
  <c r="N17" i="33"/>
  <c r="O17" i="33" s="1"/>
  <c r="J26" i="38"/>
  <c r="F26" i="33"/>
  <c r="N26" i="33" s="1"/>
  <c r="O26" i="33" s="1"/>
  <c r="G29" i="40"/>
  <c r="J26" i="43"/>
  <c r="N26" i="43" s="1"/>
  <c r="O26" i="43" s="1"/>
  <c r="M26" i="49"/>
  <c r="N5" i="43"/>
  <c r="O5" i="43" s="1"/>
  <c r="N20" i="37"/>
  <c r="O20" i="37" s="1"/>
  <c r="F26" i="34"/>
  <c r="N22" i="38"/>
  <c r="O22" i="38" s="1"/>
  <c r="H26" i="41"/>
  <c r="N5" i="42"/>
  <c r="O5" i="42" s="1"/>
  <c r="N24" i="33"/>
  <c r="O24" i="33" s="1"/>
  <c r="N5" i="47"/>
  <c r="O5" i="47" s="1"/>
  <c r="E26" i="35"/>
  <c r="N17" i="35"/>
  <c r="O17" i="35" s="1"/>
  <c r="L26" i="46"/>
  <c r="H28" i="39"/>
  <c r="N26" i="38" l="1"/>
  <c r="O26" i="38" s="1"/>
  <c r="N28" i="39"/>
  <c r="O28" i="39" s="1"/>
  <c r="N26" i="46"/>
  <c r="O26" i="46" s="1"/>
  <c r="N26" i="34"/>
  <c r="O26" i="34" s="1"/>
</calcChain>
</file>

<file path=xl/sharedStrings.xml><?xml version="1.0" encoding="utf-8"?>
<sst xmlns="http://schemas.openxmlformats.org/spreadsheetml/2006/main" count="725" uniqueCount="87">
  <si>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</si>
  <si>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</si>
  <si>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</si>
  <si>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</si>
  <si>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</si>
  <si>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</si>
  <si>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</si>
  <si>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</si>
  <si>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</si>
  <si>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</si>
  <si>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</si>
  <si>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</si>
  <si>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</si>
  <si>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</si>
  <si>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</si>
  <si>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</si>
  <si>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</si>
  <si>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</si>
  <si>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</si>
  <si>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</si>
  <si>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</si>
  <si>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</si>
  <si>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</si>
  <si>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</si>
  <si>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</si>
  <si>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</si>
  <si>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</si>
  <si>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</si>
  <si>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</si>
  <si>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Protective Inspections</t>
  </si>
  <si>
    <t>Physical Environment</t>
  </si>
  <si>
    <t>Water Utility Services</t>
  </si>
  <si>
    <t>Flood Control / Stormwater Management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</si>
  <si>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</si>
  <si>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</si>
  <si>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</si>
  <si>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</si>
  <si>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</si>
  <si>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</si>
  <si>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</si>
  <si>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Jupiter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</si>
  <si>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</si>
  <si>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</si>
  <si>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</si>
  <si>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</si>
  <si>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</si>
  <si>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</si>
  <si>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Economic Environment</t>
  </si>
  <si>
    <t>Industry Development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</si>
  <si>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</si>
  <si>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</si>
  <si>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</si>
  <si>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</si>
  <si>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</si>
  <si>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</si>
  <si>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</si>
  <si>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Fire Control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</si>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</sst>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44BD-215E-4343-B65A-4DCF0C1E92A8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85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79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80</v>
      </c>
      <c r="N4" s="98" t="s">
        <v>5</v>
      </c>
      <c r="O4" s="98" t="s">
        <v>81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20661270</v>
      </c>
      <c r="E5" s="103">
        <f>SUM(E6:E13)</f>
        <v>1369132</v>
      </c>
      <c r="F5" s="103">
        <f>SUM(F6:F13)</f>
        <v>2011622</v>
      </c>
      <c r="G5" s="103">
        <f>SUM(G6:G13)</f>
        <v>20171820</v>
      </c>
      <c r="H5" s="103">
        <f>SUM(H6:H13)</f>
        <v>0</v>
      </c>
      <c r="I5" s="103">
        <f>SUM(I6:I13)</f>
        <v>0</v>
      </c>
      <c r="J5" s="103">
        <f>SUM(J6:J13)</f>
        <v>0</v>
      </c>
      <c r="K5" s="103">
        <f>SUM(K6:K13)</f>
        <v>5821520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50035364</v>
      </c>
      <c r="P5" s="105">
        <f>(O5/P$29)</f>
        <v>815.79841194789105</v>
      </c>
      <c r="Q5" s="106"/>
    </row>
    <row r="6" spans="1:134">
      <c r="A6" s="108"/>
      <c r="B6" s="109">
        <v>511</v>
      </c>
      <c r="C6" s="110" t="s">
        <v>19</v>
      </c>
      <c r="D6" s="111">
        <v>274170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274170</v>
      </c>
      <c r="P6" s="112">
        <f>(O6/P$29)</f>
        <v>4.4701873379746626</v>
      </c>
      <c r="Q6" s="113"/>
    </row>
    <row r="7" spans="1:134">
      <c r="A7" s="108"/>
      <c r="B7" s="109">
        <v>512</v>
      </c>
      <c r="C7" s="110" t="s">
        <v>20</v>
      </c>
      <c r="D7" s="111">
        <v>2445151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2445151</v>
      </c>
      <c r="P7" s="112">
        <f>(O7/P$29)</f>
        <v>39.866809058744884</v>
      </c>
      <c r="Q7" s="113"/>
    </row>
    <row r="8" spans="1:134">
      <c r="A8" s="108"/>
      <c r="B8" s="109">
        <v>513</v>
      </c>
      <c r="C8" s="110" t="s">
        <v>21</v>
      </c>
      <c r="D8" s="111">
        <v>5692838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5692838</v>
      </c>
      <c r="P8" s="112">
        <f>(O8/P$29)</f>
        <v>92.818515318018029</v>
      </c>
      <c r="Q8" s="113"/>
    </row>
    <row r="9" spans="1:134">
      <c r="A9" s="108"/>
      <c r="B9" s="109">
        <v>514</v>
      </c>
      <c r="C9" s="110" t="s">
        <v>22</v>
      </c>
      <c r="D9" s="111">
        <v>359439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359439</v>
      </c>
      <c r="P9" s="112">
        <f>(O9/P$29)</f>
        <v>5.8604503285343945</v>
      </c>
      <c r="Q9" s="113"/>
    </row>
    <row r="10" spans="1:134">
      <c r="A10" s="108"/>
      <c r="B10" s="109">
        <v>515</v>
      </c>
      <c r="C10" s="110" t="s">
        <v>23</v>
      </c>
      <c r="D10" s="111">
        <v>2066877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2066877</v>
      </c>
      <c r="P10" s="112">
        <f>(O10/P$29)</f>
        <v>33.699264669916687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2011622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2011622</v>
      </c>
      <c r="P11" s="112">
        <f>(O11/P$29)</f>
        <v>32.798363034581712</v>
      </c>
      <c r="Q11" s="113"/>
    </row>
    <row r="12" spans="1:134">
      <c r="A12" s="108"/>
      <c r="B12" s="109">
        <v>518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5821520</v>
      </c>
      <c r="L12" s="111">
        <v>0</v>
      </c>
      <c r="M12" s="111">
        <v>0</v>
      </c>
      <c r="N12" s="111">
        <v>0</v>
      </c>
      <c r="O12" s="111">
        <f t="shared" si="0"/>
        <v>5821520</v>
      </c>
      <c r="P12" s="112">
        <f>(O12/P$29)</f>
        <v>94.91660280762396</v>
      </c>
      <c r="Q12" s="113"/>
    </row>
    <row r="13" spans="1:134">
      <c r="A13" s="108"/>
      <c r="B13" s="109">
        <v>519</v>
      </c>
      <c r="C13" s="110" t="s">
        <v>26</v>
      </c>
      <c r="D13" s="111">
        <v>9822795</v>
      </c>
      <c r="E13" s="111">
        <v>1369132</v>
      </c>
      <c r="F13" s="111">
        <v>0</v>
      </c>
      <c r="G13" s="111">
        <v>20171820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31363747</v>
      </c>
      <c r="P13" s="112">
        <f>(O13/P$29)</f>
        <v>511.36821939249671</v>
      </c>
      <c r="Q13" s="113"/>
    </row>
    <row r="14" spans="1:134" ht="15.75">
      <c r="A14" s="114" t="s">
        <v>27</v>
      </c>
      <c r="B14" s="115"/>
      <c r="C14" s="116"/>
      <c r="D14" s="117">
        <f>SUM(D15:D17)</f>
        <v>29513338</v>
      </c>
      <c r="E14" s="117">
        <f>SUM(E15:E17)</f>
        <v>55430</v>
      </c>
      <c r="F14" s="117">
        <f>SUM(F15:F17)</f>
        <v>0</v>
      </c>
      <c r="G14" s="117">
        <f>SUM(G15:G17)</f>
        <v>0</v>
      </c>
      <c r="H14" s="117">
        <f>SUM(H15:H17)</f>
        <v>0</v>
      </c>
      <c r="I14" s="117">
        <f>SUM(I15:I17)</f>
        <v>4883816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34452584</v>
      </c>
      <c r="P14" s="119">
        <f>(O14/P$29)</f>
        <v>561.72996592372783</v>
      </c>
      <c r="Q14" s="120"/>
    </row>
    <row r="15" spans="1:134">
      <c r="A15" s="108"/>
      <c r="B15" s="109">
        <v>521</v>
      </c>
      <c r="C15" s="110" t="s">
        <v>28</v>
      </c>
      <c r="D15" s="111">
        <v>28816575</v>
      </c>
      <c r="E15" s="111">
        <v>23966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28840541</v>
      </c>
      <c r="P15" s="112">
        <f>(O15/P$29)</f>
        <v>470.22876754764974</v>
      </c>
      <c r="Q15" s="113"/>
    </row>
    <row r="16" spans="1:134">
      <c r="A16" s="108"/>
      <c r="B16" s="109">
        <v>522</v>
      </c>
      <c r="C16" s="110" t="s">
        <v>56</v>
      </c>
      <c r="D16" s="111">
        <v>0</v>
      </c>
      <c r="E16" s="111">
        <v>31464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7" si="1">SUM(D16:N16)</f>
        <v>31464</v>
      </c>
      <c r="P16" s="112">
        <f>(O16/P$29)</f>
        <v>0.51300278805863075</v>
      </c>
      <c r="Q16" s="113"/>
    </row>
    <row r="17" spans="1:120">
      <c r="A17" s="108"/>
      <c r="B17" s="109">
        <v>524</v>
      </c>
      <c r="C17" s="110" t="s">
        <v>29</v>
      </c>
      <c r="D17" s="111">
        <v>696763</v>
      </c>
      <c r="E17" s="111">
        <v>0</v>
      </c>
      <c r="F17" s="111">
        <v>0</v>
      </c>
      <c r="G17" s="111">
        <v>0</v>
      </c>
      <c r="H17" s="111">
        <v>0</v>
      </c>
      <c r="I17" s="111">
        <v>4883816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5580579</v>
      </c>
      <c r="P17" s="112">
        <f>(O17/P$29)</f>
        <v>90.988195588019494</v>
      </c>
      <c r="Q17" s="113"/>
    </row>
    <row r="18" spans="1:120" ht="15.75">
      <c r="A18" s="114" t="s">
        <v>30</v>
      </c>
      <c r="B18" s="115"/>
      <c r="C18" s="116"/>
      <c r="D18" s="117">
        <f>SUM(D19:D20)</f>
        <v>0</v>
      </c>
      <c r="E18" s="117">
        <f>SUM(E19:E20)</f>
        <v>0</v>
      </c>
      <c r="F18" s="117">
        <f>SUM(F19:F20)</f>
        <v>0</v>
      </c>
      <c r="G18" s="117">
        <f>SUM(G19:G20)</f>
        <v>0</v>
      </c>
      <c r="H18" s="117">
        <f>SUM(H19:H20)</f>
        <v>0</v>
      </c>
      <c r="I18" s="117">
        <f>SUM(I19:I20)</f>
        <v>29115148</v>
      </c>
      <c r="J18" s="117">
        <f>SUM(J19:J20)</f>
        <v>0</v>
      </c>
      <c r="K18" s="117">
        <f>SUM(K19:K20)</f>
        <v>0</v>
      </c>
      <c r="L18" s="117">
        <f>SUM(L19:L20)</f>
        <v>0</v>
      </c>
      <c r="M18" s="117">
        <f>SUM(M19:M20)</f>
        <v>0</v>
      </c>
      <c r="N18" s="117">
        <f>SUM(N19:N20)</f>
        <v>0</v>
      </c>
      <c r="O18" s="118">
        <f>SUM(D18:N18)</f>
        <v>29115148</v>
      </c>
      <c r="P18" s="119">
        <f>(O18/P$29)</f>
        <v>474.70607992434742</v>
      </c>
      <c r="Q18" s="120"/>
    </row>
    <row r="19" spans="1:120">
      <c r="A19" s="108"/>
      <c r="B19" s="109">
        <v>533</v>
      </c>
      <c r="C19" s="110" t="s">
        <v>31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25898766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ref="O19:O24" si="2">SUM(D19:N19)</f>
        <v>25898766</v>
      </c>
      <c r="P19" s="112">
        <f>(O19/P$29)</f>
        <v>422.2647840477394</v>
      </c>
      <c r="Q19" s="113"/>
    </row>
    <row r="20" spans="1:120">
      <c r="A20" s="108"/>
      <c r="B20" s="109">
        <v>538</v>
      </c>
      <c r="C20" s="110" t="s">
        <v>32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3216382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3216382</v>
      </c>
      <c r="P20" s="112">
        <f>(O20/P$29)</f>
        <v>52.441295876608024</v>
      </c>
      <c r="Q20" s="113"/>
    </row>
    <row r="21" spans="1:120" ht="15.75">
      <c r="A21" s="114" t="s">
        <v>33</v>
      </c>
      <c r="B21" s="115"/>
      <c r="C21" s="116"/>
      <c r="D21" s="117">
        <f>SUM(D22:D22)</f>
        <v>8368332</v>
      </c>
      <c r="E21" s="117">
        <f>SUM(E22:E22)</f>
        <v>0</v>
      </c>
      <c r="F21" s="117">
        <f>SUM(F22:F22)</f>
        <v>0</v>
      </c>
      <c r="G21" s="117">
        <f>SUM(G22:G22)</f>
        <v>2728102</v>
      </c>
      <c r="H21" s="117">
        <f>SUM(H22:H22)</f>
        <v>0</v>
      </c>
      <c r="I21" s="117">
        <f>SUM(I22:I22)</f>
        <v>0</v>
      </c>
      <c r="J21" s="117">
        <f>SUM(J22:J22)</f>
        <v>0</v>
      </c>
      <c r="K21" s="117">
        <f>SUM(K22:K22)</f>
        <v>0</v>
      </c>
      <c r="L21" s="117">
        <f>SUM(L22:L22)</f>
        <v>0</v>
      </c>
      <c r="M21" s="117">
        <f>SUM(M22:M22)</f>
        <v>0</v>
      </c>
      <c r="N21" s="117">
        <f>SUM(N22:N22)</f>
        <v>0</v>
      </c>
      <c r="O21" s="117">
        <f t="shared" si="2"/>
        <v>11096434</v>
      </c>
      <c r="P21" s="119">
        <f>(O21/P$29)</f>
        <v>180.92110283208061</v>
      </c>
      <c r="Q21" s="120"/>
    </row>
    <row r="22" spans="1:120">
      <c r="A22" s="108"/>
      <c r="B22" s="109">
        <v>541</v>
      </c>
      <c r="C22" s="110" t="s">
        <v>34</v>
      </c>
      <c r="D22" s="111">
        <v>8368332</v>
      </c>
      <c r="E22" s="111">
        <v>0</v>
      </c>
      <c r="F22" s="111">
        <v>0</v>
      </c>
      <c r="G22" s="111">
        <v>2728102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11096434</v>
      </c>
      <c r="P22" s="112">
        <f>(O22/P$29)</f>
        <v>180.92110283208061</v>
      </c>
      <c r="Q22" s="113"/>
    </row>
    <row r="23" spans="1:120" ht="15.75">
      <c r="A23" s="114" t="s">
        <v>35</v>
      </c>
      <c r="B23" s="115"/>
      <c r="C23" s="116"/>
      <c r="D23" s="117">
        <f>SUM(D24:D24)</f>
        <v>2964673</v>
      </c>
      <c r="E23" s="117">
        <f>SUM(E24:E24)</f>
        <v>0</v>
      </c>
      <c r="F23" s="117">
        <f>SUM(F24:F24)</f>
        <v>0</v>
      </c>
      <c r="G23" s="117">
        <f>SUM(G24:G24)</f>
        <v>4734315</v>
      </c>
      <c r="H23" s="117">
        <f>SUM(H24:H24)</f>
        <v>0</v>
      </c>
      <c r="I23" s="117">
        <f>SUM(I24:I24)</f>
        <v>0</v>
      </c>
      <c r="J23" s="117">
        <f>SUM(J24:J24)</f>
        <v>0</v>
      </c>
      <c r="K23" s="117">
        <f>SUM(K24:K24)</f>
        <v>0</v>
      </c>
      <c r="L23" s="117">
        <f>SUM(L24:L24)</f>
        <v>0</v>
      </c>
      <c r="M23" s="117">
        <f>SUM(M24:M24)</f>
        <v>0</v>
      </c>
      <c r="N23" s="117">
        <f>SUM(N24:N24)</f>
        <v>0</v>
      </c>
      <c r="O23" s="117">
        <f>SUM(D23:N23)</f>
        <v>7698988</v>
      </c>
      <c r="P23" s="119">
        <f>(O23/P$29)</f>
        <v>125.52766047641563</v>
      </c>
      <c r="Q23" s="113"/>
    </row>
    <row r="24" spans="1:120">
      <c r="A24" s="108"/>
      <c r="B24" s="109">
        <v>572</v>
      </c>
      <c r="C24" s="110" t="s">
        <v>36</v>
      </c>
      <c r="D24" s="111">
        <v>2964673</v>
      </c>
      <c r="E24" s="111">
        <v>0</v>
      </c>
      <c r="F24" s="111">
        <v>0</v>
      </c>
      <c r="G24" s="111">
        <v>4734315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7698988</v>
      </c>
      <c r="P24" s="112">
        <f>(O24/P$29)</f>
        <v>125.52766047641563</v>
      </c>
      <c r="Q24" s="113"/>
    </row>
    <row r="25" spans="1:120" ht="15.75">
      <c r="A25" s="114" t="s">
        <v>38</v>
      </c>
      <c r="B25" s="115"/>
      <c r="C25" s="116"/>
      <c r="D25" s="117">
        <f>SUM(D26:D26)</f>
        <v>1037500</v>
      </c>
      <c r="E25" s="117">
        <f>SUM(E26:E26)</f>
        <v>6305833</v>
      </c>
      <c r="F25" s="117">
        <f>SUM(F26:F26)</f>
        <v>0</v>
      </c>
      <c r="G25" s="117">
        <f>SUM(G26:G26)</f>
        <v>549213</v>
      </c>
      <c r="H25" s="117">
        <f>SUM(H26:H26)</f>
        <v>0</v>
      </c>
      <c r="I25" s="117">
        <f>SUM(I26:I26)</f>
        <v>500000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>SUM(D25:N25)</f>
        <v>8392546</v>
      </c>
      <c r="P25" s="119">
        <f>(O25/P$29)</f>
        <v>136.83573280289568</v>
      </c>
      <c r="Q25" s="113"/>
    </row>
    <row r="26" spans="1:120" ht="15.75" thickBot="1">
      <c r="A26" s="108"/>
      <c r="B26" s="109">
        <v>581</v>
      </c>
      <c r="C26" s="110" t="s">
        <v>82</v>
      </c>
      <c r="D26" s="111">
        <v>1037500</v>
      </c>
      <c r="E26" s="111">
        <v>6305833</v>
      </c>
      <c r="F26" s="111">
        <v>0</v>
      </c>
      <c r="G26" s="111">
        <v>549213</v>
      </c>
      <c r="H26" s="111">
        <v>0</v>
      </c>
      <c r="I26" s="111">
        <v>500000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>SUM(D26:N26)</f>
        <v>8392546</v>
      </c>
      <c r="P26" s="112">
        <f>(O26/P$29)</f>
        <v>136.83573280289568</v>
      </c>
      <c r="Q26" s="113"/>
    </row>
    <row r="27" spans="1:120" ht="16.5" thickBot="1">
      <c r="A27" s="121" t="s">
        <v>10</v>
      </c>
      <c r="B27" s="122"/>
      <c r="C27" s="123"/>
      <c r="D27" s="124">
        <f>SUM(D5,D14,D18,D21,D23,D25)</f>
        <v>62545113</v>
      </c>
      <c r="E27" s="124">
        <f t="shared" ref="E27:N27" si="3">SUM(E5,E14,E18,E21,E23,E25)</f>
        <v>7730395</v>
      </c>
      <c r="F27" s="124">
        <f t="shared" si="3"/>
        <v>2011622</v>
      </c>
      <c r="G27" s="124">
        <f t="shared" si="3"/>
        <v>28183450</v>
      </c>
      <c r="H27" s="124">
        <f t="shared" si="3"/>
        <v>0</v>
      </c>
      <c r="I27" s="124">
        <f t="shared" si="3"/>
        <v>34498964</v>
      </c>
      <c r="J27" s="124">
        <f t="shared" si="3"/>
        <v>0</v>
      </c>
      <c r="K27" s="124">
        <f t="shared" si="3"/>
        <v>5821520</v>
      </c>
      <c r="L27" s="124">
        <f t="shared" si="3"/>
        <v>0</v>
      </c>
      <c r="M27" s="124">
        <f t="shared" si="3"/>
        <v>0</v>
      </c>
      <c r="N27" s="124">
        <f t="shared" si="3"/>
        <v>0</v>
      </c>
      <c r="O27" s="124">
        <f>SUM(D27:N27)</f>
        <v>140791064</v>
      </c>
      <c r="P27" s="125">
        <f>(O27/P$29)</f>
        <v>2295.5189539073581</v>
      </c>
      <c r="Q27" s="106"/>
      <c r="R27" s="12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</row>
    <row r="28" spans="1:120">
      <c r="A28" s="127"/>
      <c r="B28" s="128"/>
      <c r="C28" s="128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30"/>
    </row>
    <row r="29" spans="1:120">
      <c r="A29" s="131"/>
      <c r="B29" s="132"/>
      <c r="C29" s="132"/>
      <c r="D29" s="133"/>
      <c r="E29" s="133"/>
      <c r="F29" s="133"/>
      <c r="G29" s="133"/>
      <c r="H29" s="133"/>
      <c r="I29" s="133"/>
      <c r="J29" s="133"/>
      <c r="K29" s="133"/>
      <c r="L29" s="133"/>
      <c r="M29" s="136" t="s">
        <v>86</v>
      </c>
      <c r="N29" s="136"/>
      <c r="O29" s="136"/>
      <c r="P29" s="134">
        <v>61333</v>
      </c>
    </row>
    <row r="30" spans="1:120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  <row r="31" spans="1:120" ht="15.75" customHeight="1" thickBot="1">
      <c r="A31" s="140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40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54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13130807</v>
      </c>
      <c r="E5" s="59">
        <f t="shared" si="0"/>
        <v>0</v>
      </c>
      <c r="F5" s="59">
        <f t="shared" si="0"/>
        <v>8465586</v>
      </c>
      <c r="G5" s="59">
        <f t="shared" si="0"/>
        <v>614497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2411456</v>
      </c>
      <c r="L5" s="59">
        <f t="shared" si="0"/>
        <v>0</v>
      </c>
      <c r="M5" s="59">
        <f t="shared" si="0"/>
        <v>2111137</v>
      </c>
      <c r="N5" s="60">
        <f>SUM(D5:M5)</f>
        <v>26733483</v>
      </c>
      <c r="O5" s="61">
        <f t="shared" ref="O5:O29" si="1">(N5/O$31)</f>
        <v>466.85439114262266</v>
      </c>
      <c r="P5" s="62"/>
    </row>
    <row r="6" spans="1:133">
      <c r="A6" s="64"/>
      <c r="B6" s="65">
        <v>511</v>
      </c>
      <c r="C6" s="66" t="s">
        <v>19</v>
      </c>
      <c r="D6" s="67">
        <v>184623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184623</v>
      </c>
      <c r="O6" s="68">
        <f t="shared" si="1"/>
        <v>3.2241237797530693</v>
      </c>
      <c r="P6" s="69"/>
    </row>
    <row r="7" spans="1:133">
      <c r="A7" s="64"/>
      <c r="B7" s="65">
        <v>512</v>
      </c>
      <c r="C7" s="66" t="s">
        <v>20</v>
      </c>
      <c r="D7" s="67">
        <v>1852850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1852850</v>
      </c>
      <c r="O7" s="68">
        <f t="shared" si="1"/>
        <v>32.356844733946879</v>
      </c>
      <c r="P7" s="69"/>
    </row>
    <row r="8" spans="1:133">
      <c r="A8" s="64"/>
      <c r="B8" s="65">
        <v>513</v>
      </c>
      <c r="C8" s="66" t="s">
        <v>21</v>
      </c>
      <c r="D8" s="67">
        <v>3411935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3411935</v>
      </c>
      <c r="O8" s="68">
        <f t="shared" si="1"/>
        <v>59.583588006216928</v>
      </c>
      <c r="P8" s="69"/>
    </row>
    <row r="9" spans="1:133">
      <c r="A9" s="64"/>
      <c r="B9" s="65">
        <v>514</v>
      </c>
      <c r="C9" s="66" t="s">
        <v>22</v>
      </c>
      <c r="D9" s="67">
        <v>296701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296701</v>
      </c>
      <c r="O9" s="68">
        <f t="shared" si="1"/>
        <v>5.1813736618759059</v>
      </c>
      <c r="P9" s="69"/>
    </row>
    <row r="10" spans="1:133">
      <c r="A10" s="64"/>
      <c r="B10" s="65">
        <v>515</v>
      </c>
      <c r="C10" s="66" t="s">
        <v>23</v>
      </c>
      <c r="D10" s="67">
        <v>1231776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1231776</v>
      </c>
      <c r="O10" s="68">
        <f t="shared" si="1"/>
        <v>21.510853430662031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8465586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8465586</v>
      </c>
      <c r="O11" s="68">
        <f t="shared" si="1"/>
        <v>147.83692785917609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2411456</v>
      </c>
      <c r="L12" s="67">
        <v>0</v>
      </c>
      <c r="M12" s="67">
        <v>0</v>
      </c>
      <c r="N12" s="67">
        <f t="shared" si="2"/>
        <v>2411456</v>
      </c>
      <c r="O12" s="68">
        <f t="shared" si="1"/>
        <v>42.111939646892409</v>
      </c>
      <c r="P12" s="69"/>
    </row>
    <row r="13" spans="1:133">
      <c r="A13" s="64"/>
      <c r="B13" s="65">
        <v>519</v>
      </c>
      <c r="C13" s="66" t="s">
        <v>55</v>
      </c>
      <c r="D13" s="67">
        <v>6152922</v>
      </c>
      <c r="E13" s="67">
        <v>0</v>
      </c>
      <c r="F13" s="67">
        <v>0</v>
      </c>
      <c r="G13" s="67">
        <v>614497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2111137</v>
      </c>
      <c r="N13" s="67">
        <f t="shared" si="2"/>
        <v>8878556</v>
      </c>
      <c r="O13" s="68">
        <f t="shared" si="1"/>
        <v>155.04874002409935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18929244</v>
      </c>
      <c r="E14" s="73">
        <f t="shared" si="3"/>
        <v>66036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3076617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9" si="4">SUM(D14:M14)</f>
        <v>22071897</v>
      </c>
      <c r="O14" s="75">
        <f t="shared" si="1"/>
        <v>385.44779351413655</v>
      </c>
      <c r="P14" s="76"/>
    </row>
    <row r="15" spans="1:133">
      <c r="A15" s="64"/>
      <c r="B15" s="65">
        <v>521</v>
      </c>
      <c r="C15" s="66" t="s">
        <v>28</v>
      </c>
      <c r="D15" s="67">
        <v>17965085</v>
      </c>
      <c r="E15" s="67">
        <v>66036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18031121</v>
      </c>
      <c r="O15" s="68">
        <f t="shared" si="1"/>
        <v>314.88257688210535</v>
      </c>
      <c r="P15" s="69"/>
    </row>
    <row r="16" spans="1:133">
      <c r="A16" s="64"/>
      <c r="B16" s="65">
        <v>522</v>
      </c>
      <c r="C16" s="66" t="s">
        <v>56</v>
      </c>
      <c r="D16" s="67">
        <v>445875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445875</v>
      </c>
      <c r="O16" s="68">
        <f t="shared" si="1"/>
        <v>7.7864415067320953</v>
      </c>
      <c r="P16" s="69"/>
    </row>
    <row r="17" spans="1:119">
      <c r="A17" s="64"/>
      <c r="B17" s="65">
        <v>524</v>
      </c>
      <c r="C17" s="66" t="s">
        <v>29</v>
      </c>
      <c r="D17" s="67">
        <v>518284</v>
      </c>
      <c r="E17" s="67">
        <v>0</v>
      </c>
      <c r="F17" s="67">
        <v>0</v>
      </c>
      <c r="G17" s="67">
        <v>0</v>
      </c>
      <c r="H17" s="67">
        <v>0</v>
      </c>
      <c r="I17" s="67">
        <v>3076617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3594901</v>
      </c>
      <c r="O17" s="68">
        <f t="shared" si="1"/>
        <v>62.778775125299056</v>
      </c>
      <c r="P17" s="69"/>
    </row>
    <row r="18" spans="1:119" ht="15.75">
      <c r="A18" s="70" t="s">
        <v>30</v>
      </c>
      <c r="B18" s="71"/>
      <c r="C18" s="72"/>
      <c r="D18" s="73">
        <f t="shared" ref="D18:M18" si="5">SUM(D19:D20)</f>
        <v>0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20115956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20115956</v>
      </c>
      <c r="O18" s="75">
        <f t="shared" si="1"/>
        <v>351.29064142640101</v>
      </c>
      <c r="P18" s="76"/>
    </row>
    <row r="19" spans="1:119">
      <c r="A19" s="64"/>
      <c r="B19" s="65">
        <v>533</v>
      </c>
      <c r="C19" s="66" t="s">
        <v>31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18222704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18222704</v>
      </c>
      <c r="O19" s="68">
        <f t="shared" si="1"/>
        <v>318.22824511464648</v>
      </c>
      <c r="P19" s="69"/>
    </row>
    <row r="20" spans="1:119">
      <c r="A20" s="64"/>
      <c r="B20" s="65">
        <v>538</v>
      </c>
      <c r="C20" s="66" t="s">
        <v>57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1893252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1893252</v>
      </c>
      <c r="O20" s="68">
        <f t="shared" si="1"/>
        <v>33.062396311754533</v>
      </c>
      <c r="P20" s="69"/>
    </row>
    <row r="21" spans="1:119" ht="15.75">
      <c r="A21" s="70" t="s">
        <v>33</v>
      </c>
      <c r="B21" s="71"/>
      <c r="C21" s="72"/>
      <c r="D21" s="73">
        <f t="shared" ref="D21:M21" si="6">SUM(D22:D22)</f>
        <v>5184394</v>
      </c>
      <c r="E21" s="73">
        <f t="shared" si="6"/>
        <v>0</v>
      </c>
      <c r="F21" s="73">
        <f t="shared" si="6"/>
        <v>0</v>
      </c>
      <c r="G21" s="73">
        <f t="shared" si="6"/>
        <v>1209100</v>
      </c>
      <c r="H21" s="73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0</v>
      </c>
      <c r="N21" s="73">
        <f t="shared" si="4"/>
        <v>6393494</v>
      </c>
      <c r="O21" s="75">
        <f t="shared" si="1"/>
        <v>111.6513979358399</v>
      </c>
      <c r="P21" s="76"/>
    </row>
    <row r="22" spans="1:119">
      <c r="A22" s="64"/>
      <c r="B22" s="65">
        <v>541</v>
      </c>
      <c r="C22" s="66" t="s">
        <v>58</v>
      </c>
      <c r="D22" s="67">
        <v>5184394</v>
      </c>
      <c r="E22" s="67">
        <v>0</v>
      </c>
      <c r="F22" s="67">
        <v>0</v>
      </c>
      <c r="G22" s="67">
        <v>1209100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6393494</v>
      </c>
      <c r="O22" s="68">
        <f t="shared" si="1"/>
        <v>111.6513979358399</v>
      </c>
      <c r="P22" s="69"/>
    </row>
    <row r="23" spans="1:119" ht="15.75">
      <c r="A23" s="70" t="s">
        <v>47</v>
      </c>
      <c r="B23" s="71"/>
      <c r="C23" s="72"/>
      <c r="D23" s="73">
        <f t="shared" ref="D23:M23" si="7">SUM(D24:D24)</f>
        <v>29035</v>
      </c>
      <c r="E23" s="73">
        <f t="shared" si="7"/>
        <v>0</v>
      </c>
      <c r="F23" s="73">
        <f t="shared" si="7"/>
        <v>0</v>
      </c>
      <c r="G23" s="73">
        <f t="shared" si="7"/>
        <v>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4"/>
        <v>29035</v>
      </c>
      <c r="O23" s="75">
        <f t="shared" si="1"/>
        <v>0.50704643487068435</v>
      </c>
      <c r="P23" s="76"/>
    </row>
    <row r="24" spans="1:119">
      <c r="A24" s="64"/>
      <c r="B24" s="65">
        <v>552</v>
      </c>
      <c r="C24" s="66" t="s">
        <v>48</v>
      </c>
      <c r="D24" s="67">
        <v>29035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29035</v>
      </c>
      <c r="O24" s="68">
        <f t="shared" si="1"/>
        <v>0.50704643487068435</v>
      </c>
      <c r="P24" s="69"/>
    </row>
    <row r="25" spans="1:119" ht="15.75">
      <c r="A25" s="70" t="s">
        <v>35</v>
      </c>
      <c r="B25" s="71"/>
      <c r="C25" s="72"/>
      <c r="D25" s="73">
        <f t="shared" ref="D25:M25" si="8">SUM(D26:D26)</f>
        <v>1999070</v>
      </c>
      <c r="E25" s="73">
        <f t="shared" si="8"/>
        <v>0</v>
      </c>
      <c r="F25" s="73">
        <f t="shared" si="8"/>
        <v>0</v>
      </c>
      <c r="G25" s="73">
        <f t="shared" si="8"/>
        <v>1955714</v>
      </c>
      <c r="H25" s="73">
        <f t="shared" si="8"/>
        <v>0</v>
      </c>
      <c r="I25" s="73">
        <f t="shared" si="8"/>
        <v>0</v>
      </c>
      <c r="J25" s="73">
        <f t="shared" si="8"/>
        <v>0</v>
      </c>
      <c r="K25" s="73">
        <f t="shared" si="8"/>
        <v>0</v>
      </c>
      <c r="L25" s="73">
        <f t="shared" si="8"/>
        <v>0</v>
      </c>
      <c r="M25" s="73">
        <f t="shared" si="8"/>
        <v>0</v>
      </c>
      <c r="N25" s="73">
        <f t="shared" si="4"/>
        <v>3954784</v>
      </c>
      <c r="O25" s="75">
        <f t="shared" si="1"/>
        <v>69.063513961895111</v>
      </c>
      <c r="P25" s="69"/>
    </row>
    <row r="26" spans="1:119">
      <c r="A26" s="64"/>
      <c r="B26" s="65">
        <v>572</v>
      </c>
      <c r="C26" s="66" t="s">
        <v>59</v>
      </c>
      <c r="D26" s="67">
        <v>1999070</v>
      </c>
      <c r="E26" s="67">
        <v>0</v>
      </c>
      <c r="F26" s="67">
        <v>0</v>
      </c>
      <c r="G26" s="67">
        <v>1955714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3954784</v>
      </c>
      <c r="O26" s="68">
        <f t="shared" si="1"/>
        <v>69.063513961895111</v>
      </c>
      <c r="P26" s="69"/>
    </row>
    <row r="27" spans="1:119" ht="15.75">
      <c r="A27" s="70" t="s">
        <v>60</v>
      </c>
      <c r="B27" s="71"/>
      <c r="C27" s="72"/>
      <c r="D27" s="73">
        <f t="shared" ref="D27:M27" si="9">SUM(D28:D28)</f>
        <v>0</v>
      </c>
      <c r="E27" s="73">
        <f t="shared" si="9"/>
        <v>1025000</v>
      </c>
      <c r="F27" s="73">
        <f t="shared" si="9"/>
        <v>3061602</v>
      </c>
      <c r="G27" s="73">
        <f t="shared" si="9"/>
        <v>100080</v>
      </c>
      <c r="H27" s="73">
        <f t="shared" si="9"/>
        <v>0</v>
      </c>
      <c r="I27" s="73">
        <f t="shared" si="9"/>
        <v>0</v>
      </c>
      <c r="J27" s="73">
        <f t="shared" si="9"/>
        <v>0</v>
      </c>
      <c r="K27" s="73">
        <f t="shared" si="9"/>
        <v>0</v>
      </c>
      <c r="L27" s="73">
        <f t="shared" si="9"/>
        <v>0</v>
      </c>
      <c r="M27" s="73">
        <f t="shared" si="9"/>
        <v>50000</v>
      </c>
      <c r="N27" s="73">
        <f t="shared" si="4"/>
        <v>4236682</v>
      </c>
      <c r="O27" s="75">
        <f t="shared" si="1"/>
        <v>73.986378638911688</v>
      </c>
      <c r="P27" s="69"/>
    </row>
    <row r="28" spans="1:119" ht="15.75" thickBot="1">
      <c r="A28" s="64"/>
      <c r="B28" s="65">
        <v>581</v>
      </c>
      <c r="C28" s="66" t="s">
        <v>61</v>
      </c>
      <c r="D28" s="67">
        <v>0</v>
      </c>
      <c r="E28" s="67">
        <v>1025000</v>
      </c>
      <c r="F28" s="67">
        <v>3061602</v>
      </c>
      <c r="G28" s="67">
        <v>100080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50000</v>
      </c>
      <c r="N28" s="67">
        <f t="shared" si="4"/>
        <v>4236682</v>
      </c>
      <c r="O28" s="68">
        <f t="shared" si="1"/>
        <v>73.986378638911688</v>
      </c>
      <c r="P28" s="69"/>
    </row>
    <row r="29" spans="1:119" ht="16.5" thickBot="1">
      <c r="A29" s="77" t="s">
        <v>10</v>
      </c>
      <c r="B29" s="78"/>
      <c r="C29" s="79"/>
      <c r="D29" s="80">
        <f>SUM(D5,D14,D18,D21,D23,D25,D27)</f>
        <v>39272550</v>
      </c>
      <c r="E29" s="80">
        <f t="shared" ref="E29:M29" si="10">SUM(E5,E14,E18,E21,E23,E25,E27)</f>
        <v>1091036</v>
      </c>
      <c r="F29" s="80">
        <f t="shared" si="10"/>
        <v>11527188</v>
      </c>
      <c r="G29" s="80">
        <f t="shared" si="10"/>
        <v>3879391</v>
      </c>
      <c r="H29" s="80">
        <f t="shared" si="10"/>
        <v>0</v>
      </c>
      <c r="I29" s="80">
        <f t="shared" si="10"/>
        <v>23192573</v>
      </c>
      <c r="J29" s="80">
        <f t="shared" si="10"/>
        <v>0</v>
      </c>
      <c r="K29" s="80">
        <f t="shared" si="10"/>
        <v>2411456</v>
      </c>
      <c r="L29" s="80">
        <f t="shared" si="10"/>
        <v>0</v>
      </c>
      <c r="M29" s="80">
        <f t="shared" si="10"/>
        <v>2161137</v>
      </c>
      <c r="N29" s="80">
        <f t="shared" si="4"/>
        <v>83535331</v>
      </c>
      <c r="O29" s="81">
        <f t="shared" si="1"/>
        <v>1458.8011630546775</v>
      </c>
      <c r="P29" s="62"/>
      <c r="Q29" s="82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</row>
    <row r="30" spans="1:119">
      <c r="A30" s="84"/>
      <c r="B30" s="85"/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1:119">
      <c r="A31" s="88"/>
      <c r="B31" s="89"/>
      <c r="C31" s="89"/>
      <c r="D31" s="90"/>
      <c r="E31" s="90"/>
      <c r="F31" s="90"/>
      <c r="G31" s="90"/>
      <c r="H31" s="90"/>
      <c r="I31" s="90"/>
      <c r="J31" s="90"/>
      <c r="K31" s="90"/>
      <c r="L31" s="174" t="s">
        <v>62</v>
      </c>
      <c r="M31" s="174"/>
      <c r="N31" s="174"/>
      <c r="O31" s="91">
        <v>57263</v>
      </c>
    </row>
    <row r="32" spans="1:119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7"/>
    </row>
    <row r="33" spans="1:15" ht="15.75" customHeight="1" thickBot="1">
      <c r="A33" s="178" t="s">
        <v>45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12510009</v>
      </c>
      <c r="E5" s="24">
        <f t="shared" si="0"/>
        <v>4655</v>
      </c>
      <c r="F5" s="24">
        <f t="shared" si="0"/>
        <v>3234692</v>
      </c>
      <c r="G5" s="24">
        <f t="shared" si="0"/>
        <v>512058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2417289</v>
      </c>
      <c r="L5" s="24">
        <f t="shared" si="0"/>
        <v>0</v>
      </c>
      <c r="M5" s="24">
        <f t="shared" si="0"/>
        <v>816379</v>
      </c>
      <c r="N5" s="25">
        <f>SUM(D5:M5)</f>
        <v>19495082</v>
      </c>
      <c r="O5" s="30">
        <f t="shared" ref="O5:O28" si="1">(N5/O$30)</f>
        <v>344.57609982855223</v>
      </c>
      <c r="P5" s="6"/>
    </row>
    <row r="6" spans="1:133">
      <c r="A6" s="12"/>
      <c r="B6" s="42">
        <v>511</v>
      </c>
      <c r="C6" s="19" t="s">
        <v>19</v>
      </c>
      <c r="D6" s="43">
        <v>159336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159336</v>
      </c>
      <c r="O6" s="44">
        <f t="shared" si="1"/>
        <v>2.8162680948088448</v>
      </c>
      <c r="P6" s="9"/>
    </row>
    <row r="7" spans="1:133">
      <c r="A7" s="12"/>
      <c r="B7" s="42">
        <v>512</v>
      </c>
      <c r="C7" s="19" t="s">
        <v>20</v>
      </c>
      <c r="D7" s="43">
        <v>1685851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1685851</v>
      </c>
      <c r="O7" s="44">
        <f t="shared" si="1"/>
        <v>29.797461866129346</v>
      </c>
      <c r="P7" s="9"/>
    </row>
    <row r="8" spans="1:133">
      <c r="A8" s="12"/>
      <c r="B8" s="42">
        <v>513</v>
      </c>
      <c r="C8" s="19" t="s">
        <v>21</v>
      </c>
      <c r="D8" s="43">
        <v>3500114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3500114</v>
      </c>
      <c r="O8" s="44">
        <f t="shared" si="1"/>
        <v>61.86460929352917</v>
      </c>
      <c r="P8" s="9"/>
    </row>
    <row r="9" spans="1:133">
      <c r="A9" s="12"/>
      <c r="B9" s="42">
        <v>514</v>
      </c>
      <c r="C9" s="19" t="s">
        <v>22</v>
      </c>
      <c r="D9" s="43">
        <v>354990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354990</v>
      </c>
      <c r="O9" s="44">
        <f t="shared" si="1"/>
        <v>6.2744578185481732</v>
      </c>
      <c r="P9" s="9"/>
    </row>
    <row r="10" spans="1:133">
      <c r="A10" s="12"/>
      <c r="B10" s="42">
        <v>515</v>
      </c>
      <c r="C10" s="19" t="s">
        <v>23</v>
      </c>
      <c r="D10" s="43">
        <v>1144483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1144483</v>
      </c>
      <c r="O10" s="44">
        <f t="shared" si="1"/>
        <v>20.228767873871007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3234692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3234692</v>
      </c>
      <c r="O11" s="44">
        <f t="shared" si="1"/>
        <v>57.173268289234144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2417289</v>
      </c>
      <c r="L12" s="43">
        <v>0</v>
      </c>
      <c r="M12" s="43">
        <v>0</v>
      </c>
      <c r="N12" s="43">
        <f t="shared" si="2"/>
        <v>2417289</v>
      </c>
      <c r="O12" s="44">
        <f t="shared" si="1"/>
        <v>42.725648231613555</v>
      </c>
      <c r="P12" s="9"/>
    </row>
    <row r="13" spans="1:133">
      <c r="A13" s="12"/>
      <c r="B13" s="42">
        <v>519</v>
      </c>
      <c r="C13" s="19" t="s">
        <v>26</v>
      </c>
      <c r="D13" s="43">
        <v>5665235</v>
      </c>
      <c r="E13" s="43">
        <v>4655</v>
      </c>
      <c r="F13" s="43">
        <v>0</v>
      </c>
      <c r="G13" s="43">
        <v>512058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816379</v>
      </c>
      <c r="N13" s="43">
        <f t="shared" si="2"/>
        <v>6998327</v>
      </c>
      <c r="O13" s="44">
        <f t="shared" si="1"/>
        <v>123.695618360818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17875327</v>
      </c>
      <c r="E14" s="29">
        <f t="shared" si="3"/>
        <v>95323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2183139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20153789</v>
      </c>
      <c r="O14" s="41">
        <f t="shared" si="1"/>
        <v>356.21876380861482</v>
      </c>
      <c r="P14" s="10"/>
    </row>
    <row r="15" spans="1:133">
      <c r="A15" s="12"/>
      <c r="B15" s="42">
        <v>521</v>
      </c>
      <c r="C15" s="19" t="s">
        <v>28</v>
      </c>
      <c r="D15" s="43">
        <v>17370134</v>
      </c>
      <c r="E15" s="43">
        <v>95323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17465457</v>
      </c>
      <c r="O15" s="44">
        <f t="shared" si="1"/>
        <v>308.70242324619545</v>
      </c>
      <c r="P15" s="9"/>
    </row>
    <row r="16" spans="1:133">
      <c r="A16" s="12"/>
      <c r="B16" s="42">
        <v>524</v>
      </c>
      <c r="C16" s="19" t="s">
        <v>29</v>
      </c>
      <c r="D16" s="43">
        <v>505193</v>
      </c>
      <c r="E16" s="43">
        <v>0</v>
      </c>
      <c r="F16" s="43">
        <v>0</v>
      </c>
      <c r="G16" s="43">
        <v>0</v>
      </c>
      <c r="H16" s="43">
        <v>0</v>
      </c>
      <c r="I16" s="43">
        <v>2183139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2688332</v>
      </c>
      <c r="O16" s="44">
        <f t="shared" si="1"/>
        <v>47.516340562419359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20747736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340284</v>
      </c>
      <c r="N17" s="40">
        <f t="shared" si="4"/>
        <v>21088020</v>
      </c>
      <c r="O17" s="41">
        <f t="shared" si="1"/>
        <v>372.73132191526594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18565889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18565889</v>
      </c>
      <c r="O18" s="44">
        <f t="shared" si="1"/>
        <v>328.15258850769749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2181847</v>
      </c>
      <c r="J19" s="43">
        <v>0</v>
      </c>
      <c r="K19" s="43">
        <v>0</v>
      </c>
      <c r="L19" s="43">
        <v>0</v>
      </c>
      <c r="M19" s="43">
        <v>340284</v>
      </c>
      <c r="N19" s="43">
        <f t="shared" si="4"/>
        <v>2522131</v>
      </c>
      <c r="O19" s="44">
        <f t="shared" si="1"/>
        <v>44.57873340756845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5078147</v>
      </c>
      <c r="E20" s="29">
        <f t="shared" si="6"/>
        <v>0</v>
      </c>
      <c r="F20" s="29">
        <f t="shared" si="6"/>
        <v>0</v>
      </c>
      <c r="G20" s="29">
        <f t="shared" si="6"/>
        <v>1611802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6689949</v>
      </c>
      <c r="O20" s="41">
        <f t="shared" si="1"/>
        <v>118.24502889866908</v>
      </c>
      <c r="P20" s="10"/>
    </row>
    <row r="21" spans="1:119">
      <c r="A21" s="12"/>
      <c r="B21" s="42">
        <v>541</v>
      </c>
      <c r="C21" s="19" t="s">
        <v>34</v>
      </c>
      <c r="D21" s="43">
        <v>5078147</v>
      </c>
      <c r="E21" s="43">
        <v>0</v>
      </c>
      <c r="F21" s="43">
        <v>0</v>
      </c>
      <c r="G21" s="43">
        <v>1611802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6689949</v>
      </c>
      <c r="O21" s="44">
        <f t="shared" si="1"/>
        <v>118.24502889866908</v>
      </c>
      <c r="P21" s="9"/>
    </row>
    <row r="22" spans="1:119" ht="15.75">
      <c r="A22" s="26" t="s">
        <v>47</v>
      </c>
      <c r="B22" s="27"/>
      <c r="C22" s="28"/>
      <c r="D22" s="29">
        <f t="shared" ref="D22:M22" si="7">SUM(D23:D23)</f>
        <v>418623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418623</v>
      </c>
      <c r="O22" s="41">
        <f t="shared" si="1"/>
        <v>7.3991728087385331</v>
      </c>
      <c r="P22" s="10"/>
    </row>
    <row r="23" spans="1:119">
      <c r="A23" s="45"/>
      <c r="B23" s="46">
        <v>552</v>
      </c>
      <c r="C23" s="47" t="s">
        <v>48</v>
      </c>
      <c r="D23" s="43">
        <v>418623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418623</v>
      </c>
      <c r="O23" s="44">
        <f t="shared" si="1"/>
        <v>7.3991728087385331</v>
      </c>
      <c r="P23" s="9"/>
    </row>
    <row r="24" spans="1:119" ht="15.75">
      <c r="A24" s="26" t="s">
        <v>35</v>
      </c>
      <c r="B24" s="27"/>
      <c r="C24" s="28"/>
      <c r="D24" s="29">
        <f t="shared" ref="D24:M24" si="8">SUM(D25:D25)</f>
        <v>1868972</v>
      </c>
      <c r="E24" s="29">
        <f t="shared" si="8"/>
        <v>0</v>
      </c>
      <c r="F24" s="29">
        <f t="shared" si="8"/>
        <v>0</v>
      </c>
      <c r="G24" s="29">
        <f t="shared" si="8"/>
        <v>1579201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3448173</v>
      </c>
      <c r="O24" s="41">
        <f t="shared" si="1"/>
        <v>60.946550718489846</v>
      </c>
      <c r="P24" s="9"/>
    </row>
    <row r="25" spans="1:119">
      <c r="A25" s="12"/>
      <c r="B25" s="42">
        <v>572</v>
      </c>
      <c r="C25" s="19" t="s">
        <v>36</v>
      </c>
      <c r="D25" s="43">
        <v>1868972</v>
      </c>
      <c r="E25" s="43">
        <v>0</v>
      </c>
      <c r="F25" s="43">
        <v>0</v>
      </c>
      <c r="G25" s="43">
        <v>1579201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3448173</v>
      </c>
      <c r="O25" s="44">
        <f t="shared" si="1"/>
        <v>60.946550718489846</v>
      </c>
      <c r="P25" s="9"/>
    </row>
    <row r="26" spans="1:119" ht="15.75">
      <c r="A26" s="26" t="s">
        <v>38</v>
      </c>
      <c r="B26" s="27"/>
      <c r="C26" s="28"/>
      <c r="D26" s="29">
        <f t="shared" ref="D26:M26" si="9">SUM(D27:D27)</f>
        <v>1741</v>
      </c>
      <c r="E26" s="29">
        <f t="shared" si="9"/>
        <v>533877</v>
      </c>
      <c r="F26" s="29">
        <f t="shared" si="9"/>
        <v>2707030</v>
      </c>
      <c r="G26" s="29">
        <f t="shared" si="9"/>
        <v>337340</v>
      </c>
      <c r="H26" s="29">
        <f t="shared" si="9"/>
        <v>0</v>
      </c>
      <c r="I26" s="29">
        <f t="shared" si="9"/>
        <v>105108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50000</v>
      </c>
      <c r="N26" s="29">
        <f t="shared" si="4"/>
        <v>3735096</v>
      </c>
      <c r="O26" s="41">
        <f t="shared" si="1"/>
        <v>66.01792247733178</v>
      </c>
      <c r="P26" s="9"/>
    </row>
    <row r="27" spans="1:119" ht="15.75" thickBot="1">
      <c r="A27" s="12"/>
      <c r="B27" s="42">
        <v>581</v>
      </c>
      <c r="C27" s="19" t="s">
        <v>37</v>
      </c>
      <c r="D27" s="43">
        <v>1741</v>
      </c>
      <c r="E27" s="43">
        <v>533877</v>
      </c>
      <c r="F27" s="43">
        <v>2707030</v>
      </c>
      <c r="G27" s="43">
        <v>337340</v>
      </c>
      <c r="H27" s="43">
        <v>0</v>
      </c>
      <c r="I27" s="43">
        <v>105108</v>
      </c>
      <c r="J27" s="43">
        <v>0</v>
      </c>
      <c r="K27" s="43">
        <v>0</v>
      </c>
      <c r="L27" s="43">
        <v>0</v>
      </c>
      <c r="M27" s="43">
        <v>50000</v>
      </c>
      <c r="N27" s="43">
        <f t="shared" si="4"/>
        <v>3735096</v>
      </c>
      <c r="O27" s="44">
        <f t="shared" si="1"/>
        <v>66.01792247733178</v>
      </c>
      <c r="P27" s="9"/>
    </row>
    <row r="28" spans="1:119" ht="16.5" thickBot="1">
      <c r="A28" s="13" t="s">
        <v>10</v>
      </c>
      <c r="B28" s="21"/>
      <c r="C28" s="20"/>
      <c r="D28" s="14">
        <f>SUM(D5,D14,D17,D20,D22,D24,D26)</f>
        <v>37752819</v>
      </c>
      <c r="E28" s="14">
        <f t="shared" ref="E28:M28" si="10">SUM(E5,E14,E17,E20,E22,E24,E26)</f>
        <v>633855</v>
      </c>
      <c r="F28" s="14">
        <f t="shared" si="10"/>
        <v>5941722</v>
      </c>
      <c r="G28" s="14">
        <f t="shared" si="10"/>
        <v>4040401</v>
      </c>
      <c r="H28" s="14">
        <f t="shared" si="10"/>
        <v>0</v>
      </c>
      <c r="I28" s="14">
        <f t="shared" si="10"/>
        <v>23035983</v>
      </c>
      <c r="J28" s="14">
        <f t="shared" si="10"/>
        <v>0</v>
      </c>
      <c r="K28" s="14">
        <f t="shared" si="10"/>
        <v>2417289</v>
      </c>
      <c r="L28" s="14">
        <f t="shared" si="10"/>
        <v>0</v>
      </c>
      <c r="M28" s="14">
        <f t="shared" si="10"/>
        <v>1206663</v>
      </c>
      <c r="N28" s="14">
        <f t="shared" si="4"/>
        <v>75028732</v>
      </c>
      <c r="O28" s="35">
        <f t="shared" si="1"/>
        <v>1326.1348604556622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53</v>
      </c>
      <c r="M30" s="160"/>
      <c r="N30" s="160"/>
      <c r="O30" s="39">
        <v>56577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45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12426104</v>
      </c>
      <c r="E5" s="24">
        <f t="shared" si="0"/>
        <v>118330</v>
      </c>
      <c r="F5" s="24">
        <f t="shared" si="0"/>
        <v>3229405</v>
      </c>
      <c r="G5" s="24">
        <f t="shared" si="0"/>
        <v>1900259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2222152</v>
      </c>
      <c r="L5" s="24">
        <f t="shared" si="0"/>
        <v>0</v>
      </c>
      <c r="M5" s="24">
        <f t="shared" si="0"/>
        <v>2448266</v>
      </c>
      <c r="N5" s="25">
        <f>SUM(D5:M5)</f>
        <v>22344516</v>
      </c>
      <c r="O5" s="30">
        <f t="shared" ref="O5:O28" si="1">(N5/O$30)</f>
        <v>396.62239735875181</v>
      </c>
      <c r="P5" s="6"/>
    </row>
    <row r="6" spans="1:133">
      <c r="A6" s="12"/>
      <c r="B6" s="42">
        <v>511</v>
      </c>
      <c r="C6" s="19" t="s">
        <v>19</v>
      </c>
      <c r="D6" s="43">
        <v>144072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144072</v>
      </c>
      <c r="O6" s="44">
        <f t="shared" si="1"/>
        <v>2.5573246711752491</v>
      </c>
      <c r="P6" s="9"/>
    </row>
    <row r="7" spans="1:133">
      <c r="A7" s="12"/>
      <c r="B7" s="42">
        <v>512</v>
      </c>
      <c r="C7" s="19" t="s">
        <v>20</v>
      </c>
      <c r="D7" s="43">
        <v>1565315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1565315</v>
      </c>
      <c r="O7" s="44">
        <f t="shared" si="1"/>
        <v>27.784848323481903</v>
      </c>
      <c r="P7" s="9"/>
    </row>
    <row r="8" spans="1:133">
      <c r="A8" s="12"/>
      <c r="B8" s="42">
        <v>513</v>
      </c>
      <c r="C8" s="19" t="s">
        <v>21</v>
      </c>
      <c r="D8" s="43">
        <v>3492199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3492199</v>
      </c>
      <c r="O8" s="44">
        <f t="shared" si="1"/>
        <v>61.987663524859329</v>
      </c>
      <c r="P8" s="9"/>
    </row>
    <row r="9" spans="1:133">
      <c r="A9" s="12"/>
      <c r="B9" s="42">
        <v>514</v>
      </c>
      <c r="C9" s="19" t="s">
        <v>22</v>
      </c>
      <c r="D9" s="43">
        <v>365879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365879</v>
      </c>
      <c r="O9" s="44">
        <f t="shared" si="1"/>
        <v>6.494470774091627</v>
      </c>
      <c r="P9" s="9"/>
    </row>
    <row r="10" spans="1:133">
      <c r="A10" s="12"/>
      <c r="B10" s="42">
        <v>515</v>
      </c>
      <c r="C10" s="19" t="s">
        <v>23</v>
      </c>
      <c r="D10" s="43">
        <v>1138370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1138370</v>
      </c>
      <c r="O10" s="44">
        <f t="shared" si="1"/>
        <v>20.206436267461882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3229405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3229405</v>
      </c>
      <c r="O11" s="44">
        <f t="shared" si="1"/>
        <v>57.322984894474324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2222152</v>
      </c>
      <c r="L12" s="43">
        <v>0</v>
      </c>
      <c r="M12" s="43">
        <v>0</v>
      </c>
      <c r="N12" s="43">
        <f t="shared" si="2"/>
        <v>2222152</v>
      </c>
      <c r="O12" s="44">
        <f t="shared" si="1"/>
        <v>39.443917851500792</v>
      </c>
      <c r="P12" s="9"/>
    </row>
    <row r="13" spans="1:133">
      <c r="A13" s="12"/>
      <c r="B13" s="42">
        <v>519</v>
      </c>
      <c r="C13" s="19" t="s">
        <v>26</v>
      </c>
      <c r="D13" s="43">
        <v>5720269</v>
      </c>
      <c r="E13" s="43">
        <v>118330</v>
      </c>
      <c r="F13" s="43">
        <v>0</v>
      </c>
      <c r="G13" s="43">
        <v>1900259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2448266</v>
      </c>
      <c r="N13" s="43">
        <f t="shared" si="2"/>
        <v>10187124</v>
      </c>
      <c r="O13" s="44">
        <f t="shared" si="1"/>
        <v>180.8247510517067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17390089</v>
      </c>
      <c r="E14" s="29">
        <f t="shared" si="3"/>
        <v>138319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1957962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19486370</v>
      </c>
      <c r="O14" s="41">
        <f t="shared" si="1"/>
        <v>345.88937998118467</v>
      </c>
      <c r="P14" s="10"/>
    </row>
    <row r="15" spans="1:133">
      <c r="A15" s="12"/>
      <c r="B15" s="42">
        <v>521</v>
      </c>
      <c r="C15" s="19" t="s">
        <v>28</v>
      </c>
      <c r="D15" s="43">
        <v>16938667</v>
      </c>
      <c r="E15" s="43">
        <v>138319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17076986</v>
      </c>
      <c r="O15" s="44">
        <f t="shared" si="1"/>
        <v>303.12203347711096</v>
      </c>
      <c r="P15" s="9"/>
    </row>
    <row r="16" spans="1:133">
      <c r="A16" s="12"/>
      <c r="B16" s="42">
        <v>524</v>
      </c>
      <c r="C16" s="19" t="s">
        <v>29</v>
      </c>
      <c r="D16" s="43">
        <v>451422</v>
      </c>
      <c r="E16" s="43">
        <v>0</v>
      </c>
      <c r="F16" s="43">
        <v>0</v>
      </c>
      <c r="G16" s="43">
        <v>0</v>
      </c>
      <c r="H16" s="43">
        <v>0</v>
      </c>
      <c r="I16" s="43">
        <v>1957962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2409384</v>
      </c>
      <c r="O16" s="44">
        <f t="shared" si="1"/>
        <v>42.7673465040737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20121691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20121691</v>
      </c>
      <c r="O17" s="41">
        <f t="shared" si="1"/>
        <v>357.16653353923709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18403380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18403380</v>
      </c>
      <c r="O18" s="44">
        <f t="shared" si="1"/>
        <v>326.66595665370892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1718311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1718311</v>
      </c>
      <c r="O19" s="44">
        <f t="shared" si="1"/>
        <v>30.500576885528162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4876593</v>
      </c>
      <c r="E20" s="29">
        <f t="shared" si="6"/>
        <v>0</v>
      </c>
      <c r="F20" s="29">
        <f t="shared" si="6"/>
        <v>0</v>
      </c>
      <c r="G20" s="29">
        <f t="shared" si="6"/>
        <v>248125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5124718</v>
      </c>
      <c r="O20" s="41">
        <f t="shared" si="1"/>
        <v>90.965404618634295</v>
      </c>
      <c r="P20" s="10"/>
    </row>
    <row r="21" spans="1:119">
      <c r="A21" s="12"/>
      <c r="B21" s="42">
        <v>541</v>
      </c>
      <c r="C21" s="19" t="s">
        <v>34</v>
      </c>
      <c r="D21" s="43">
        <v>4876593</v>
      </c>
      <c r="E21" s="43">
        <v>0</v>
      </c>
      <c r="F21" s="43">
        <v>0</v>
      </c>
      <c r="G21" s="43">
        <v>248125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5124718</v>
      </c>
      <c r="O21" s="44">
        <f t="shared" si="1"/>
        <v>90.965404618634295</v>
      </c>
      <c r="P21" s="9"/>
    </row>
    <row r="22" spans="1:119" ht="15.75">
      <c r="A22" s="26" t="s">
        <v>47</v>
      </c>
      <c r="B22" s="27"/>
      <c r="C22" s="28"/>
      <c r="D22" s="29">
        <f t="shared" ref="D22:M22" si="7">SUM(D23:D23)</f>
        <v>418165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418165</v>
      </c>
      <c r="O22" s="41">
        <f t="shared" si="1"/>
        <v>7.4225642117968649</v>
      </c>
      <c r="P22" s="10"/>
    </row>
    <row r="23" spans="1:119">
      <c r="A23" s="45"/>
      <c r="B23" s="46">
        <v>552</v>
      </c>
      <c r="C23" s="47" t="s">
        <v>48</v>
      </c>
      <c r="D23" s="43">
        <v>418165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418165</v>
      </c>
      <c r="O23" s="44">
        <f t="shared" si="1"/>
        <v>7.4225642117968649</v>
      </c>
      <c r="P23" s="9"/>
    </row>
    <row r="24" spans="1:119" ht="15.75">
      <c r="A24" s="26" t="s">
        <v>35</v>
      </c>
      <c r="B24" s="27"/>
      <c r="C24" s="28"/>
      <c r="D24" s="29">
        <f t="shared" ref="D24:M24" si="8">SUM(D25:D25)</f>
        <v>1865544</v>
      </c>
      <c r="E24" s="29">
        <f t="shared" si="8"/>
        <v>0</v>
      </c>
      <c r="F24" s="29">
        <f t="shared" si="8"/>
        <v>0</v>
      </c>
      <c r="G24" s="29">
        <f t="shared" si="8"/>
        <v>1668724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3534268</v>
      </c>
      <c r="O24" s="41">
        <f t="shared" si="1"/>
        <v>62.734401902834726</v>
      </c>
      <c r="P24" s="9"/>
    </row>
    <row r="25" spans="1:119">
      <c r="A25" s="12"/>
      <c r="B25" s="42">
        <v>572</v>
      </c>
      <c r="C25" s="19" t="s">
        <v>36</v>
      </c>
      <c r="D25" s="43">
        <v>1865544</v>
      </c>
      <c r="E25" s="43">
        <v>0</v>
      </c>
      <c r="F25" s="43">
        <v>0</v>
      </c>
      <c r="G25" s="43">
        <v>1668724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3534268</v>
      </c>
      <c r="O25" s="44">
        <f t="shared" si="1"/>
        <v>62.734401902834726</v>
      </c>
      <c r="P25" s="9"/>
    </row>
    <row r="26" spans="1:119" ht="15.75">
      <c r="A26" s="26" t="s">
        <v>38</v>
      </c>
      <c r="B26" s="27"/>
      <c r="C26" s="28"/>
      <c r="D26" s="29">
        <f t="shared" ref="D26:M26" si="9">SUM(D27:D27)</f>
        <v>0</v>
      </c>
      <c r="E26" s="29">
        <f t="shared" si="9"/>
        <v>164730</v>
      </c>
      <c r="F26" s="29">
        <f t="shared" si="9"/>
        <v>2200000</v>
      </c>
      <c r="G26" s="29">
        <f t="shared" si="9"/>
        <v>101500</v>
      </c>
      <c r="H26" s="29">
        <f t="shared" si="9"/>
        <v>0</v>
      </c>
      <c r="I26" s="29">
        <f t="shared" si="9"/>
        <v>241267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140000</v>
      </c>
      <c r="N26" s="29">
        <f t="shared" si="4"/>
        <v>2847497</v>
      </c>
      <c r="O26" s="41">
        <f t="shared" si="1"/>
        <v>50.543994177893744</v>
      </c>
      <c r="P26" s="9"/>
    </row>
    <row r="27" spans="1:119" ht="15.75" thickBot="1">
      <c r="A27" s="12"/>
      <c r="B27" s="42">
        <v>581</v>
      </c>
      <c r="C27" s="19" t="s">
        <v>37</v>
      </c>
      <c r="D27" s="43">
        <v>0</v>
      </c>
      <c r="E27" s="43">
        <v>164730</v>
      </c>
      <c r="F27" s="43">
        <v>2200000</v>
      </c>
      <c r="G27" s="43">
        <v>101500</v>
      </c>
      <c r="H27" s="43">
        <v>0</v>
      </c>
      <c r="I27" s="43">
        <v>241267</v>
      </c>
      <c r="J27" s="43">
        <v>0</v>
      </c>
      <c r="K27" s="43">
        <v>0</v>
      </c>
      <c r="L27" s="43">
        <v>0</v>
      </c>
      <c r="M27" s="43">
        <v>140000</v>
      </c>
      <c r="N27" s="43">
        <f t="shared" si="4"/>
        <v>2847497</v>
      </c>
      <c r="O27" s="44">
        <f t="shared" si="1"/>
        <v>50.543994177893744</v>
      </c>
      <c r="P27" s="9"/>
    </row>
    <row r="28" spans="1:119" ht="16.5" thickBot="1">
      <c r="A28" s="13" t="s">
        <v>10</v>
      </c>
      <c r="B28" s="21"/>
      <c r="C28" s="20"/>
      <c r="D28" s="14">
        <f>SUM(D5,D14,D17,D20,D22,D24,D26)</f>
        <v>36976495</v>
      </c>
      <c r="E28" s="14">
        <f t="shared" ref="E28:M28" si="10">SUM(E5,E14,E17,E20,E22,E24,E26)</f>
        <v>421379</v>
      </c>
      <c r="F28" s="14">
        <f t="shared" si="10"/>
        <v>5429405</v>
      </c>
      <c r="G28" s="14">
        <f t="shared" si="10"/>
        <v>3918608</v>
      </c>
      <c r="H28" s="14">
        <f t="shared" si="10"/>
        <v>0</v>
      </c>
      <c r="I28" s="14">
        <f t="shared" si="10"/>
        <v>22320920</v>
      </c>
      <c r="J28" s="14">
        <f t="shared" si="10"/>
        <v>0</v>
      </c>
      <c r="K28" s="14">
        <f t="shared" si="10"/>
        <v>2222152</v>
      </c>
      <c r="L28" s="14">
        <f t="shared" si="10"/>
        <v>0</v>
      </c>
      <c r="M28" s="14">
        <f t="shared" si="10"/>
        <v>2588266</v>
      </c>
      <c r="N28" s="14">
        <f t="shared" si="4"/>
        <v>73877225</v>
      </c>
      <c r="O28" s="35">
        <f t="shared" si="1"/>
        <v>1311.3446757903332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49</v>
      </c>
      <c r="M30" s="160"/>
      <c r="N30" s="160"/>
      <c r="O30" s="39">
        <v>56337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45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12991733</v>
      </c>
      <c r="E5" s="24">
        <f t="shared" si="0"/>
        <v>107746</v>
      </c>
      <c r="F5" s="24">
        <f t="shared" si="0"/>
        <v>3233368</v>
      </c>
      <c r="G5" s="24">
        <f t="shared" si="0"/>
        <v>8688339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2112659</v>
      </c>
      <c r="L5" s="24">
        <f t="shared" si="0"/>
        <v>0</v>
      </c>
      <c r="M5" s="24">
        <f t="shared" si="0"/>
        <v>1104734</v>
      </c>
      <c r="N5" s="25">
        <f>SUM(D5:M5)</f>
        <v>28238579</v>
      </c>
      <c r="O5" s="30">
        <f t="shared" ref="O5:O26" si="1">(N5/O$28)</f>
        <v>508.41847610817041</v>
      </c>
      <c r="P5" s="6"/>
    </row>
    <row r="6" spans="1:133">
      <c r="A6" s="12"/>
      <c r="B6" s="42">
        <v>511</v>
      </c>
      <c r="C6" s="19" t="s">
        <v>19</v>
      </c>
      <c r="D6" s="43">
        <v>157950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157950</v>
      </c>
      <c r="O6" s="44">
        <f t="shared" si="1"/>
        <v>2.8437938857081129</v>
      </c>
      <c r="P6" s="9"/>
    </row>
    <row r="7" spans="1:133">
      <c r="A7" s="12"/>
      <c r="B7" s="42">
        <v>512</v>
      </c>
      <c r="C7" s="19" t="s">
        <v>20</v>
      </c>
      <c r="D7" s="43">
        <v>1560107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1560107</v>
      </c>
      <c r="O7" s="44">
        <f t="shared" si="1"/>
        <v>28.088779662237584</v>
      </c>
      <c r="P7" s="9"/>
    </row>
    <row r="8" spans="1:133">
      <c r="A8" s="12"/>
      <c r="B8" s="42">
        <v>513</v>
      </c>
      <c r="C8" s="19" t="s">
        <v>21</v>
      </c>
      <c r="D8" s="43">
        <v>3970290</v>
      </c>
      <c r="E8" s="43">
        <v>0</v>
      </c>
      <c r="F8" s="43">
        <v>0</v>
      </c>
      <c r="G8" s="43">
        <v>236462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4206752</v>
      </c>
      <c r="O8" s="44">
        <f t="shared" si="1"/>
        <v>75.740016564041625</v>
      </c>
      <c r="P8" s="9"/>
    </row>
    <row r="9" spans="1:133">
      <c r="A9" s="12"/>
      <c r="B9" s="42">
        <v>514</v>
      </c>
      <c r="C9" s="19" t="s">
        <v>22</v>
      </c>
      <c r="D9" s="43">
        <v>327246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327246</v>
      </c>
      <c r="O9" s="44">
        <f t="shared" si="1"/>
        <v>5.8918656152101114</v>
      </c>
      <c r="P9" s="9"/>
    </row>
    <row r="10" spans="1:133">
      <c r="A10" s="12"/>
      <c r="B10" s="42">
        <v>515</v>
      </c>
      <c r="C10" s="19" t="s">
        <v>23</v>
      </c>
      <c r="D10" s="43">
        <v>1175177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922234</v>
      </c>
      <c r="N10" s="43">
        <f t="shared" si="2"/>
        <v>2097411</v>
      </c>
      <c r="O10" s="44">
        <f t="shared" si="1"/>
        <v>37.762612077346873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3233368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182500</v>
      </c>
      <c r="N11" s="43">
        <f t="shared" si="2"/>
        <v>3415868</v>
      </c>
      <c r="O11" s="44">
        <f t="shared" si="1"/>
        <v>61.50063015375752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2112659</v>
      </c>
      <c r="L12" s="43">
        <v>0</v>
      </c>
      <c r="M12" s="43">
        <v>0</v>
      </c>
      <c r="N12" s="43">
        <f t="shared" si="2"/>
        <v>2112659</v>
      </c>
      <c r="O12" s="44">
        <f t="shared" si="1"/>
        <v>38.037143062907347</v>
      </c>
      <c r="P12" s="9"/>
    </row>
    <row r="13" spans="1:133">
      <c r="A13" s="12"/>
      <c r="B13" s="42">
        <v>519</v>
      </c>
      <c r="C13" s="19" t="s">
        <v>26</v>
      </c>
      <c r="D13" s="43">
        <v>5800963</v>
      </c>
      <c r="E13" s="43">
        <v>107746</v>
      </c>
      <c r="F13" s="43">
        <v>0</v>
      </c>
      <c r="G13" s="43">
        <v>8451877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14360586</v>
      </c>
      <c r="O13" s="44">
        <f t="shared" si="1"/>
        <v>258.55363508696121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20062208</v>
      </c>
      <c r="E14" s="29">
        <f t="shared" si="3"/>
        <v>94272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2098838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22255318</v>
      </c>
      <c r="O14" s="41">
        <f t="shared" si="1"/>
        <v>400.69349321234381</v>
      </c>
      <c r="P14" s="10"/>
    </row>
    <row r="15" spans="1:133">
      <c r="A15" s="12"/>
      <c r="B15" s="42">
        <v>521</v>
      </c>
      <c r="C15" s="19" t="s">
        <v>28</v>
      </c>
      <c r="D15" s="43">
        <v>19529956</v>
      </c>
      <c r="E15" s="43">
        <v>94272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19624228</v>
      </c>
      <c r="O15" s="44">
        <f t="shared" si="1"/>
        <v>353.32231464477331</v>
      </c>
      <c r="P15" s="9"/>
    </row>
    <row r="16" spans="1:133">
      <c r="A16" s="12"/>
      <c r="B16" s="42">
        <v>524</v>
      </c>
      <c r="C16" s="19" t="s">
        <v>29</v>
      </c>
      <c r="D16" s="43">
        <v>532252</v>
      </c>
      <c r="E16" s="43">
        <v>0</v>
      </c>
      <c r="F16" s="43">
        <v>0</v>
      </c>
      <c r="G16" s="43">
        <v>0</v>
      </c>
      <c r="H16" s="43">
        <v>0</v>
      </c>
      <c r="I16" s="43">
        <v>2098838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2631090</v>
      </c>
      <c r="O16" s="44">
        <f t="shared" si="1"/>
        <v>47.371178567570489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21475318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21475318</v>
      </c>
      <c r="O17" s="41">
        <f t="shared" si="1"/>
        <v>386.65006661625438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19661000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19661000</v>
      </c>
      <c r="O18" s="44">
        <f t="shared" si="1"/>
        <v>353.98437218681357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1814318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1814318</v>
      </c>
      <c r="O19" s="44">
        <f t="shared" si="1"/>
        <v>32.665694429440784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4959660</v>
      </c>
      <c r="E20" s="29">
        <f t="shared" si="6"/>
        <v>0</v>
      </c>
      <c r="F20" s="29">
        <f t="shared" si="6"/>
        <v>0</v>
      </c>
      <c r="G20" s="29">
        <f t="shared" si="6"/>
        <v>1083615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6043275</v>
      </c>
      <c r="O20" s="41">
        <f t="shared" si="1"/>
        <v>108.80549854164416</v>
      </c>
      <c r="P20" s="10"/>
    </row>
    <row r="21" spans="1:119">
      <c r="A21" s="12"/>
      <c r="B21" s="42">
        <v>541</v>
      </c>
      <c r="C21" s="19" t="s">
        <v>34</v>
      </c>
      <c r="D21" s="43">
        <v>4959660</v>
      </c>
      <c r="E21" s="43">
        <v>0</v>
      </c>
      <c r="F21" s="43">
        <v>0</v>
      </c>
      <c r="G21" s="43">
        <v>1083615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6043275</v>
      </c>
      <c r="O21" s="44">
        <f t="shared" si="1"/>
        <v>108.80549854164416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1862338</v>
      </c>
      <c r="E22" s="29">
        <f t="shared" si="7"/>
        <v>0</v>
      </c>
      <c r="F22" s="29">
        <f t="shared" si="7"/>
        <v>0</v>
      </c>
      <c r="G22" s="29">
        <f t="shared" si="7"/>
        <v>341309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2203647</v>
      </c>
      <c r="O22" s="41">
        <f t="shared" si="1"/>
        <v>39.675326779734256</v>
      </c>
      <c r="P22" s="9"/>
    </row>
    <row r="23" spans="1:119">
      <c r="A23" s="12"/>
      <c r="B23" s="42">
        <v>572</v>
      </c>
      <c r="C23" s="19" t="s">
        <v>36</v>
      </c>
      <c r="D23" s="43">
        <v>1862338</v>
      </c>
      <c r="E23" s="43">
        <v>0</v>
      </c>
      <c r="F23" s="43">
        <v>0</v>
      </c>
      <c r="G23" s="43">
        <v>341309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2203647</v>
      </c>
      <c r="O23" s="44">
        <f t="shared" si="1"/>
        <v>39.675326779734256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700000</v>
      </c>
      <c r="E24" s="29">
        <f t="shared" si="8"/>
        <v>707738</v>
      </c>
      <c r="F24" s="29">
        <f t="shared" si="8"/>
        <v>1900000</v>
      </c>
      <c r="G24" s="29">
        <f t="shared" si="8"/>
        <v>155798</v>
      </c>
      <c r="H24" s="29">
        <f t="shared" si="8"/>
        <v>0</v>
      </c>
      <c r="I24" s="29">
        <f t="shared" si="8"/>
        <v>38388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140000</v>
      </c>
      <c r="N24" s="29">
        <f t="shared" si="4"/>
        <v>3641924</v>
      </c>
      <c r="O24" s="41">
        <f t="shared" si="1"/>
        <v>65.570631234021107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700000</v>
      </c>
      <c r="E25" s="43">
        <v>707738</v>
      </c>
      <c r="F25" s="43">
        <v>1900000</v>
      </c>
      <c r="G25" s="43">
        <v>155798</v>
      </c>
      <c r="H25" s="43">
        <v>0</v>
      </c>
      <c r="I25" s="43">
        <v>38388</v>
      </c>
      <c r="J25" s="43">
        <v>0</v>
      </c>
      <c r="K25" s="43">
        <v>0</v>
      </c>
      <c r="L25" s="43">
        <v>0</v>
      </c>
      <c r="M25" s="43">
        <v>140000</v>
      </c>
      <c r="N25" s="43">
        <f t="shared" si="4"/>
        <v>3641924</v>
      </c>
      <c r="O25" s="44">
        <f t="shared" si="1"/>
        <v>65.570631234021107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40575939</v>
      </c>
      <c r="E26" s="14">
        <f t="shared" ref="E26:M26" si="9">SUM(E5,E14,E17,E20,E22,E24)</f>
        <v>909756</v>
      </c>
      <c r="F26" s="14">
        <f t="shared" si="9"/>
        <v>5133368</v>
      </c>
      <c r="G26" s="14">
        <f t="shared" si="9"/>
        <v>10269061</v>
      </c>
      <c r="H26" s="14">
        <f t="shared" si="9"/>
        <v>0</v>
      </c>
      <c r="I26" s="14">
        <f t="shared" si="9"/>
        <v>23612544</v>
      </c>
      <c r="J26" s="14">
        <f t="shared" si="9"/>
        <v>0</v>
      </c>
      <c r="K26" s="14">
        <f t="shared" si="9"/>
        <v>2112659</v>
      </c>
      <c r="L26" s="14">
        <f t="shared" si="9"/>
        <v>0</v>
      </c>
      <c r="M26" s="14">
        <f t="shared" si="9"/>
        <v>1244734</v>
      </c>
      <c r="N26" s="14">
        <f t="shared" si="4"/>
        <v>83858061</v>
      </c>
      <c r="O26" s="35">
        <f t="shared" si="1"/>
        <v>1509.8134924921681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44</v>
      </c>
      <c r="M28" s="160"/>
      <c r="N28" s="160"/>
      <c r="O28" s="39">
        <v>55542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12853661</v>
      </c>
      <c r="E5" s="24">
        <f t="shared" ref="E5:M5" si="0">SUM(E6:E13)</f>
        <v>37744</v>
      </c>
      <c r="F5" s="24">
        <f t="shared" si="0"/>
        <v>3227897</v>
      </c>
      <c r="G5" s="24">
        <f t="shared" si="0"/>
        <v>544485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1752532</v>
      </c>
      <c r="L5" s="24">
        <f t="shared" si="0"/>
        <v>0</v>
      </c>
      <c r="M5" s="24">
        <f t="shared" si="0"/>
        <v>774691</v>
      </c>
      <c r="N5" s="25">
        <f>SUM(D5:M5)</f>
        <v>19191010</v>
      </c>
      <c r="O5" s="30">
        <f t="shared" ref="O5:O26" si="1">(N5/O$28)</f>
        <v>347.94056856914932</v>
      </c>
      <c r="P5" s="6"/>
    </row>
    <row r="6" spans="1:133">
      <c r="A6" s="12"/>
      <c r="B6" s="42">
        <v>511</v>
      </c>
      <c r="C6" s="19" t="s">
        <v>19</v>
      </c>
      <c r="D6" s="43">
        <v>175747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175747</v>
      </c>
      <c r="O6" s="44">
        <f t="shared" si="1"/>
        <v>3.1863623177895426</v>
      </c>
      <c r="P6" s="9"/>
    </row>
    <row r="7" spans="1:133">
      <c r="A7" s="12"/>
      <c r="B7" s="42">
        <v>512</v>
      </c>
      <c r="C7" s="19" t="s">
        <v>20</v>
      </c>
      <c r="D7" s="43">
        <v>1646568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1646568</v>
      </c>
      <c r="O7" s="44">
        <f t="shared" si="1"/>
        <v>29.852926245558052</v>
      </c>
      <c r="P7" s="9"/>
    </row>
    <row r="8" spans="1:133">
      <c r="A8" s="12"/>
      <c r="B8" s="42">
        <v>513</v>
      </c>
      <c r="C8" s="19" t="s">
        <v>21</v>
      </c>
      <c r="D8" s="43">
        <v>3741539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3741539</v>
      </c>
      <c r="O8" s="44">
        <f t="shared" si="1"/>
        <v>67.835575458698969</v>
      </c>
      <c r="P8" s="9"/>
    </row>
    <row r="9" spans="1:133">
      <c r="A9" s="12"/>
      <c r="B9" s="42">
        <v>514</v>
      </c>
      <c r="C9" s="19" t="s">
        <v>22</v>
      </c>
      <c r="D9" s="43">
        <v>314163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314163</v>
      </c>
      <c r="O9" s="44">
        <f t="shared" si="1"/>
        <v>5.6958989049242152</v>
      </c>
      <c r="P9" s="9"/>
    </row>
    <row r="10" spans="1:133">
      <c r="A10" s="12"/>
      <c r="B10" s="42">
        <v>515</v>
      </c>
      <c r="C10" s="19" t="s">
        <v>23</v>
      </c>
      <c r="D10" s="43">
        <v>1237928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774691</v>
      </c>
      <c r="N10" s="43">
        <f t="shared" si="2"/>
        <v>2012619</v>
      </c>
      <c r="O10" s="44">
        <f t="shared" si="1"/>
        <v>36.489575023569515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3227897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3227897</v>
      </c>
      <c r="O11" s="44">
        <f t="shared" si="1"/>
        <v>58.523043730509826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1752532</v>
      </c>
      <c r="L12" s="43">
        <v>0</v>
      </c>
      <c r="M12" s="43">
        <v>0</v>
      </c>
      <c r="N12" s="43">
        <f t="shared" si="2"/>
        <v>1752532</v>
      </c>
      <c r="O12" s="44">
        <f t="shared" si="1"/>
        <v>31.77409529334977</v>
      </c>
      <c r="P12" s="9"/>
    </row>
    <row r="13" spans="1:133">
      <c r="A13" s="12"/>
      <c r="B13" s="42">
        <v>519</v>
      </c>
      <c r="C13" s="19" t="s">
        <v>26</v>
      </c>
      <c r="D13" s="43">
        <v>5737716</v>
      </c>
      <c r="E13" s="43">
        <v>37744</v>
      </c>
      <c r="F13" s="43">
        <v>0</v>
      </c>
      <c r="G13" s="43">
        <v>544485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6319945</v>
      </c>
      <c r="O13" s="44">
        <f t="shared" si="1"/>
        <v>114.58309159474943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18855866</v>
      </c>
      <c r="E14" s="29">
        <f t="shared" si="3"/>
        <v>61736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2442584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21360186</v>
      </c>
      <c r="O14" s="41">
        <f t="shared" si="1"/>
        <v>387.26858365363694</v>
      </c>
      <c r="P14" s="10"/>
    </row>
    <row r="15" spans="1:133">
      <c r="A15" s="12"/>
      <c r="B15" s="42">
        <v>521</v>
      </c>
      <c r="C15" s="19" t="s">
        <v>28</v>
      </c>
      <c r="D15" s="43">
        <v>18332551</v>
      </c>
      <c r="E15" s="43">
        <v>61736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18394287</v>
      </c>
      <c r="O15" s="44">
        <f t="shared" si="1"/>
        <v>333.4956668358837</v>
      </c>
      <c r="P15" s="9"/>
    </row>
    <row r="16" spans="1:133">
      <c r="A16" s="12"/>
      <c r="B16" s="42">
        <v>524</v>
      </c>
      <c r="C16" s="19" t="s">
        <v>29</v>
      </c>
      <c r="D16" s="43">
        <v>523315</v>
      </c>
      <c r="E16" s="43">
        <v>0</v>
      </c>
      <c r="F16" s="43">
        <v>0</v>
      </c>
      <c r="G16" s="43">
        <v>0</v>
      </c>
      <c r="H16" s="43">
        <v>0</v>
      </c>
      <c r="I16" s="43">
        <v>2442584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2965899</v>
      </c>
      <c r="O16" s="44">
        <f t="shared" si="1"/>
        <v>53.772916817753284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21121011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21121011</v>
      </c>
      <c r="O17" s="41">
        <f t="shared" si="1"/>
        <v>382.93224671839874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19415867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19415867</v>
      </c>
      <c r="O18" s="44">
        <f t="shared" si="1"/>
        <v>352.01731452607152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1705144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1705144</v>
      </c>
      <c r="O19" s="44">
        <f t="shared" si="1"/>
        <v>30.914932192327218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3838756</v>
      </c>
      <c r="E20" s="29">
        <f t="shared" si="6"/>
        <v>0</v>
      </c>
      <c r="F20" s="29">
        <f t="shared" si="6"/>
        <v>0</v>
      </c>
      <c r="G20" s="29">
        <f t="shared" si="6"/>
        <v>1149841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4988597</v>
      </c>
      <c r="O20" s="41">
        <f t="shared" si="1"/>
        <v>90.4452280803539</v>
      </c>
      <c r="P20" s="10"/>
    </row>
    <row r="21" spans="1:119">
      <c r="A21" s="12"/>
      <c r="B21" s="42">
        <v>541</v>
      </c>
      <c r="C21" s="19" t="s">
        <v>34</v>
      </c>
      <c r="D21" s="43">
        <v>3838756</v>
      </c>
      <c r="E21" s="43">
        <v>0</v>
      </c>
      <c r="F21" s="43">
        <v>0</v>
      </c>
      <c r="G21" s="43">
        <v>1149841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4988597</v>
      </c>
      <c r="O21" s="44">
        <f t="shared" si="1"/>
        <v>90.4452280803539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3430220</v>
      </c>
      <c r="E22" s="29">
        <f t="shared" si="7"/>
        <v>0</v>
      </c>
      <c r="F22" s="29">
        <f t="shared" si="7"/>
        <v>0</v>
      </c>
      <c r="G22" s="29">
        <f t="shared" si="7"/>
        <v>354992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3785212</v>
      </c>
      <c r="O22" s="41">
        <f t="shared" si="1"/>
        <v>68.627384146783669</v>
      </c>
      <c r="P22" s="9"/>
    </row>
    <row r="23" spans="1:119">
      <c r="A23" s="12"/>
      <c r="B23" s="42">
        <v>572</v>
      </c>
      <c r="C23" s="19" t="s">
        <v>36</v>
      </c>
      <c r="D23" s="43">
        <v>3430220</v>
      </c>
      <c r="E23" s="43">
        <v>0</v>
      </c>
      <c r="F23" s="43">
        <v>0</v>
      </c>
      <c r="G23" s="43">
        <v>354992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3785212</v>
      </c>
      <c r="O23" s="44">
        <f t="shared" si="1"/>
        <v>68.627384146783669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595000</v>
      </c>
      <c r="E24" s="29">
        <f t="shared" si="8"/>
        <v>15000</v>
      </c>
      <c r="F24" s="29">
        <f t="shared" si="8"/>
        <v>1900000</v>
      </c>
      <c r="G24" s="29">
        <f t="shared" si="8"/>
        <v>39730</v>
      </c>
      <c r="H24" s="29">
        <f t="shared" si="8"/>
        <v>0</v>
      </c>
      <c r="I24" s="29">
        <f t="shared" si="8"/>
        <v>1066612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4043200</v>
      </c>
      <c r="N24" s="29">
        <f t="shared" si="4"/>
        <v>7659542</v>
      </c>
      <c r="O24" s="41">
        <f t="shared" si="1"/>
        <v>138.87051272753644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595000</v>
      </c>
      <c r="E25" s="43">
        <v>15000</v>
      </c>
      <c r="F25" s="43">
        <v>1900000</v>
      </c>
      <c r="G25" s="43">
        <v>39730</v>
      </c>
      <c r="H25" s="43">
        <v>0</v>
      </c>
      <c r="I25" s="43">
        <v>1066612</v>
      </c>
      <c r="J25" s="43">
        <v>0</v>
      </c>
      <c r="K25" s="43">
        <v>0</v>
      </c>
      <c r="L25" s="43">
        <v>0</v>
      </c>
      <c r="M25" s="43">
        <v>4043200</v>
      </c>
      <c r="N25" s="43">
        <f t="shared" si="4"/>
        <v>7659542</v>
      </c>
      <c r="O25" s="44">
        <f t="shared" si="1"/>
        <v>138.87051272753644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39573503</v>
      </c>
      <c r="E26" s="14">
        <f t="shared" ref="E26:M26" si="9">SUM(E5,E14,E17,E20,E22,E24)</f>
        <v>114480</v>
      </c>
      <c r="F26" s="14">
        <f t="shared" si="9"/>
        <v>5127897</v>
      </c>
      <c r="G26" s="14">
        <f t="shared" si="9"/>
        <v>2089048</v>
      </c>
      <c r="H26" s="14">
        <f t="shared" si="9"/>
        <v>0</v>
      </c>
      <c r="I26" s="14">
        <f t="shared" si="9"/>
        <v>24630207</v>
      </c>
      <c r="J26" s="14">
        <f t="shared" si="9"/>
        <v>0</v>
      </c>
      <c r="K26" s="14">
        <f t="shared" si="9"/>
        <v>1752532</v>
      </c>
      <c r="L26" s="14">
        <f t="shared" si="9"/>
        <v>0</v>
      </c>
      <c r="M26" s="14">
        <f t="shared" si="9"/>
        <v>4817891</v>
      </c>
      <c r="N26" s="14">
        <f t="shared" si="4"/>
        <v>78105558</v>
      </c>
      <c r="O26" s="35">
        <f t="shared" si="1"/>
        <v>1416.0845238958591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42</v>
      </c>
      <c r="M28" s="160"/>
      <c r="N28" s="160"/>
      <c r="O28" s="39">
        <v>55156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A30:O30"/>
    <mergeCell ref="L28:N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13900978</v>
      </c>
      <c r="E5" s="24">
        <f t="shared" ref="E5:M5" si="0">SUM(E6:E13)</f>
        <v>1539583</v>
      </c>
      <c r="F5" s="24">
        <f t="shared" si="0"/>
        <v>5025936</v>
      </c>
      <c r="G5" s="24">
        <f t="shared" si="0"/>
        <v>1025626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1523597</v>
      </c>
      <c r="L5" s="24">
        <f t="shared" si="0"/>
        <v>0</v>
      </c>
      <c r="M5" s="24">
        <f t="shared" si="0"/>
        <v>0</v>
      </c>
      <c r="N5" s="25">
        <f>SUM(D5:M5)</f>
        <v>23015720</v>
      </c>
      <c r="O5" s="30">
        <f t="shared" ref="O5:O26" si="1">(N5/O$28)</f>
        <v>457.79651914470412</v>
      </c>
      <c r="P5" s="6"/>
    </row>
    <row r="6" spans="1:133">
      <c r="A6" s="12"/>
      <c r="B6" s="42">
        <v>511</v>
      </c>
      <c r="C6" s="19" t="s">
        <v>19</v>
      </c>
      <c r="D6" s="43">
        <v>172796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172796</v>
      </c>
      <c r="O6" s="44">
        <f t="shared" si="1"/>
        <v>3.4370164097463949</v>
      </c>
      <c r="P6" s="9"/>
    </row>
    <row r="7" spans="1:133">
      <c r="A7" s="12"/>
      <c r="B7" s="42">
        <v>512</v>
      </c>
      <c r="C7" s="19" t="s">
        <v>20</v>
      </c>
      <c r="D7" s="43">
        <v>2550903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2550903</v>
      </c>
      <c r="O7" s="44">
        <f t="shared" si="1"/>
        <v>50.738995524614623</v>
      </c>
      <c r="P7" s="9"/>
    </row>
    <row r="8" spans="1:133">
      <c r="A8" s="12"/>
      <c r="B8" s="42">
        <v>513</v>
      </c>
      <c r="C8" s="19" t="s">
        <v>21</v>
      </c>
      <c r="D8" s="43">
        <v>3748479</v>
      </c>
      <c r="E8" s="43">
        <v>0</v>
      </c>
      <c r="F8" s="43">
        <v>0</v>
      </c>
      <c r="G8" s="43">
        <v>15057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3763536</v>
      </c>
      <c r="O8" s="44">
        <f t="shared" si="1"/>
        <v>74.858995524614613</v>
      </c>
      <c r="P8" s="9"/>
    </row>
    <row r="9" spans="1:133">
      <c r="A9" s="12"/>
      <c r="B9" s="42">
        <v>514</v>
      </c>
      <c r="C9" s="19" t="s">
        <v>22</v>
      </c>
      <c r="D9" s="43">
        <v>362053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362053</v>
      </c>
      <c r="O9" s="44">
        <f t="shared" si="1"/>
        <v>7.2014520139234213</v>
      </c>
      <c r="P9" s="9"/>
    </row>
    <row r="10" spans="1:133">
      <c r="A10" s="12"/>
      <c r="B10" s="42">
        <v>515</v>
      </c>
      <c r="C10" s="19" t="s">
        <v>23</v>
      </c>
      <c r="D10" s="43">
        <v>1231026</v>
      </c>
      <c r="E10" s="43">
        <v>1539583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2770609</v>
      </c>
      <c r="O10" s="44">
        <f t="shared" si="1"/>
        <v>55.109080059671804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5025936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5025936</v>
      </c>
      <c r="O11" s="44">
        <f t="shared" si="1"/>
        <v>99.968891098955737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1523597</v>
      </c>
      <c r="L12" s="43">
        <v>0</v>
      </c>
      <c r="M12" s="43">
        <v>0</v>
      </c>
      <c r="N12" s="43">
        <f t="shared" si="2"/>
        <v>1523597</v>
      </c>
      <c r="O12" s="44">
        <f t="shared" si="1"/>
        <v>30.305261064147189</v>
      </c>
      <c r="P12" s="9"/>
    </row>
    <row r="13" spans="1:133">
      <c r="A13" s="12"/>
      <c r="B13" s="42">
        <v>519</v>
      </c>
      <c r="C13" s="19" t="s">
        <v>26</v>
      </c>
      <c r="D13" s="43">
        <v>5835721</v>
      </c>
      <c r="E13" s="43">
        <v>0</v>
      </c>
      <c r="F13" s="43">
        <v>0</v>
      </c>
      <c r="G13" s="43">
        <v>1010569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6846290</v>
      </c>
      <c r="O13" s="44">
        <f t="shared" si="1"/>
        <v>136.17682744903033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18717484</v>
      </c>
      <c r="E14" s="29">
        <f t="shared" si="3"/>
        <v>35480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3508053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22261017</v>
      </c>
      <c r="O14" s="41">
        <f t="shared" si="1"/>
        <v>442.78502237692692</v>
      </c>
      <c r="P14" s="10"/>
    </row>
    <row r="15" spans="1:133">
      <c r="A15" s="12"/>
      <c r="B15" s="42">
        <v>521</v>
      </c>
      <c r="C15" s="19" t="s">
        <v>28</v>
      </c>
      <c r="D15" s="43">
        <v>18202040</v>
      </c>
      <c r="E15" s="43">
        <v>35480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18237520</v>
      </c>
      <c r="O15" s="44">
        <f t="shared" si="1"/>
        <v>362.75524614619593</v>
      </c>
      <c r="P15" s="9"/>
    </row>
    <row r="16" spans="1:133">
      <c r="A16" s="12"/>
      <c r="B16" s="42">
        <v>524</v>
      </c>
      <c r="C16" s="19" t="s">
        <v>29</v>
      </c>
      <c r="D16" s="43">
        <v>515444</v>
      </c>
      <c r="E16" s="43">
        <v>0</v>
      </c>
      <c r="F16" s="43">
        <v>0</v>
      </c>
      <c r="G16" s="43">
        <v>0</v>
      </c>
      <c r="H16" s="43">
        <v>0</v>
      </c>
      <c r="I16" s="43">
        <v>3508053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4023497</v>
      </c>
      <c r="O16" s="44">
        <f t="shared" si="1"/>
        <v>80.029776230730974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20677006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20677006</v>
      </c>
      <c r="O17" s="41">
        <f t="shared" si="1"/>
        <v>411.27809050223772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19081399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19081399</v>
      </c>
      <c r="O18" s="44">
        <f t="shared" si="1"/>
        <v>379.54050721034309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1595607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1595607</v>
      </c>
      <c r="O19" s="44">
        <f t="shared" si="1"/>
        <v>31.73758329189458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3827012</v>
      </c>
      <c r="E20" s="29">
        <f t="shared" si="6"/>
        <v>0</v>
      </c>
      <c r="F20" s="29">
        <f t="shared" si="6"/>
        <v>0</v>
      </c>
      <c r="G20" s="29">
        <f t="shared" si="6"/>
        <v>1037633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4864645</v>
      </c>
      <c r="O20" s="41">
        <f t="shared" si="1"/>
        <v>96.760716061660858</v>
      </c>
      <c r="P20" s="10"/>
    </row>
    <row r="21" spans="1:119">
      <c r="A21" s="12"/>
      <c r="B21" s="42">
        <v>541</v>
      </c>
      <c r="C21" s="19" t="s">
        <v>34</v>
      </c>
      <c r="D21" s="43">
        <v>3827012</v>
      </c>
      <c r="E21" s="43">
        <v>0</v>
      </c>
      <c r="F21" s="43">
        <v>0</v>
      </c>
      <c r="G21" s="43">
        <v>1037633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4864645</v>
      </c>
      <c r="O21" s="44">
        <f t="shared" si="1"/>
        <v>96.760716061660858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3536255</v>
      </c>
      <c r="E22" s="29">
        <f t="shared" si="7"/>
        <v>0</v>
      </c>
      <c r="F22" s="29">
        <f t="shared" si="7"/>
        <v>0</v>
      </c>
      <c r="G22" s="29">
        <f t="shared" si="7"/>
        <v>343496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3879751</v>
      </c>
      <c r="O22" s="41">
        <f t="shared" si="1"/>
        <v>77.170581800099455</v>
      </c>
      <c r="P22" s="9"/>
    </row>
    <row r="23" spans="1:119">
      <c r="A23" s="12"/>
      <c r="B23" s="42">
        <v>572</v>
      </c>
      <c r="C23" s="19" t="s">
        <v>36</v>
      </c>
      <c r="D23" s="43">
        <v>3536255</v>
      </c>
      <c r="E23" s="43">
        <v>0</v>
      </c>
      <c r="F23" s="43">
        <v>0</v>
      </c>
      <c r="G23" s="43">
        <v>343496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3879751</v>
      </c>
      <c r="O23" s="44">
        <f t="shared" si="1"/>
        <v>77.170581800099455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0</v>
      </c>
      <c r="E24" s="29">
        <f t="shared" si="8"/>
        <v>1832125</v>
      </c>
      <c r="F24" s="29">
        <f t="shared" si="8"/>
        <v>1650000</v>
      </c>
      <c r="G24" s="29">
        <f t="shared" si="8"/>
        <v>11750</v>
      </c>
      <c r="H24" s="29">
        <f t="shared" si="8"/>
        <v>0</v>
      </c>
      <c r="I24" s="29">
        <f t="shared" si="8"/>
        <v>157000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3650875</v>
      </c>
      <c r="O24" s="41">
        <f t="shared" si="1"/>
        <v>72.618100447538538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0</v>
      </c>
      <c r="E25" s="43">
        <v>1832125</v>
      </c>
      <c r="F25" s="43">
        <v>1650000</v>
      </c>
      <c r="G25" s="43">
        <v>11750</v>
      </c>
      <c r="H25" s="43">
        <v>0</v>
      </c>
      <c r="I25" s="43">
        <v>157000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3650875</v>
      </c>
      <c r="O25" s="44">
        <f t="shared" si="1"/>
        <v>72.618100447538538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39981729</v>
      </c>
      <c r="E26" s="14">
        <f t="shared" ref="E26:M26" si="9">SUM(E5,E14,E17,E20,E22,E24)</f>
        <v>3407188</v>
      </c>
      <c r="F26" s="14">
        <f t="shared" si="9"/>
        <v>6675936</v>
      </c>
      <c r="G26" s="14">
        <f t="shared" si="9"/>
        <v>2418505</v>
      </c>
      <c r="H26" s="14">
        <f t="shared" si="9"/>
        <v>0</v>
      </c>
      <c r="I26" s="14">
        <f t="shared" si="9"/>
        <v>24342059</v>
      </c>
      <c r="J26" s="14">
        <f t="shared" si="9"/>
        <v>0</v>
      </c>
      <c r="K26" s="14">
        <f t="shared" si="9"/>
        <v>1523597</v>
      </c>
      <c r="L26" s="14">
        <f t="shared" si="9"/>
        <v>0</v>
      </c>
      <c r="M26" s="14">
        <f t="shared" si="9"/>
        <v>0</v>
      </c>
      <c r="N26" s="14">
        <f t="shared" si="4"/>
        <v>78349014</v>
      </c>
      <c r="O26" s="35">
        <f t="shared" si="1"/>
        <v>1558.4090303331675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39</v>
      </c>
      <c r="M28" s="160"/>
      <c r="N28" s="160"/>
      <c r="O28" s="39">
        <v>50275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13135707</v>
      </c>
      <c r="E5" s="24">
        <f t="shared" si="0"/>
        <v>2036634</v>
      </c>
      <c r="F5" s="24">
        <f t="shared" si="0"/>
        <v>3257404</v>
      </c>
      <c r="G5" s="24">
        <f t="shared" si="0"/>
        <v>10700405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1474651</v>
      </c>
      <c r="L5" s="24">
        <f t="shared" si="0"/>
        <v>0</v>
      </c>
      <c r="M5" s="24">
        <f t="shared" si="0"/>
        <v>0</v>
      </c>
      <c r="N5" s="25">
        <f>SUM(D5:M5)</f>
        <v>30604801</v>
      </c>
      <c r="O5" s="30">
        <f t="shared" ref="O5:O26" si="1">(N5/O$28)</f>
        <v>614.76409617741001</v>
      </c>
      <c r="P5" s="6"/>
    </row>
    <row r="6" spans="1:133">
      <c r="A6" s="12"/>
      <c r="B6" s="42">
        <v>511</v>
      </c>
      <c r="C6" s="19" t="s">
        <v>19</v>
      </c>
      <c r="D6" s="43">
        <v>200516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200516</v>
      </c>
      <c r="O6" s="44">
        <f t="shared" si="1"/>
        <v>4.0278006548420144</v>
      </c>
      <c r="P6" s="9"/>
    </row>
    <row r="7" spans="1:133">
      <c r="A7" s="12"/>
      <c r="B7" s="42">
        <v>512</v>
      </c>
      <c r="C7" s="19" t="s">
        <v>20</v>
      </c>
      <c r="D7" s="43">
        <v>1936427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1936427</v>
      </c>
      <c r="O7" s="44">
        <f t="shared" si="1"/>
        <v>38.897354518610769</v>
      </c>
      <c r="P7" s="9"/>
    </row>
    <row r="8" spans="1:133">
      <c r="A8" s="12"/>
      <c r="B8" s="42">
        <v>513</v>
      </c>
      <c r="C8" s="19" t="s">
        <v>21</v>
      </c>
      <c r="D8" s="43">
        <v>3990718</v>
      </c>
      <c r="E8" s="43">
        <v>0</v>
      </c>
      <c r="F8" s="43">
        <v>0</v>
      </c>
      <c r="G8" s="43">
        <v>74536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4065254</v>
      </c>
      <c r="O8" s="44">
        <f t="shared" si="1"/>
        <v>81.659482152542026</v>
      </c>
      <c r="P8" s="9"/>
    </row>
    <row r="9" spans="1:133">
      <c r="A9" s="12"/>
      <c r="B9" s="42">
        <v>514</v>
      </c>
      <c r="C9" s="19" t="s">
        <v>22</v>
      </c>
      <c r="D9" s="43">
        <v>351394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351394</v>
      </c>
      <c r="O9" s="44">
        <f t="shared" si="1"/>
        <v>7.0585139505453665</v>
      </c>
      <c r="P9" s="9"/>
    </row>
    <row r="10" spans="1:133">
      <c r="A10" s="12"/>
      <c r="B10" s="42">
        <v>515</v>
      </c>
      <c r="C10" s="19" t="s">
        <v>23</v>
      </c>
      <c r="D10" s="43">
        <v>1359078</v>
      </c>
      <c r="E10" s="43">
        <v>2036634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3395712</v>
      </c>
      <c r="O10" s="44">
        <f t="shared" si="1"/>
        <v>68.210272583010266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3257404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3257404</v>
      </c>
      <c r="O11" s="44">
        <f t="shared" si="1"/>
        <v>65.432055119217409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1474651</v>
      </c>
      <c r="L12" s="43">
        <v>0</v>
      </c>
      <c r="M12" s="43">
        <v>0</v>
      </c>
      <c r="N12" s="43">
        <f t="shared" si="2"/>
        <v>1474651</v>
      </c>
      <c r="O12" s="44">
        <f t="shared" si="1"/>
        <v>29.621577646987927</v>
      </c>
      <c r="P12" s="9"/>
    </row>
    <row r="13" spans="1:133">
      <c r="A13" s="12"/>
      <c r="B13" s="42">
        <v>519</v>
      </c>
      <c r="C13" s="19" t="s">
        <v>26</v>
      </c>
      <c r="D13" s="43">
        <v>5297574</v>
      </c>
      <c r="E13" s="43">
        <v>0</v>
      </c>
      <c r="F13" s="43">
        <v>0</v>
      </c>
      <c r="G13" s="43">
        <v>10625869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15923443</v>
      </c>
      <c r="O13" s="44">
        <f t="shared" si="1"/>
        <v>319.85703955165417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18306899</v>
      </c>
      <c r="E14" s="29">
        <f t="shared" si="3"/>
        <v>142536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4043659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22493094</v>
      </c>
      <c r="O14" s="41">
        <f t="shared" si="1"/>
        <v>451.82279091256049</v>
      </c>
      <c r="P14" s="10"/>
    </row>
    <row r="15" spans="1:133">
      <c r="A15" s="12"/>
      <c r="B15" s="42">
        <v>521</v>
      </c>
      <c r="C15" s="19" t="s">
        <v>28</v>
      </c>
      <c r="D15" s="43">
        <v>17783301</v>
      </c>
      <c r="E15" s="43">
        <v>142536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17925837</v>
      </c>
      <c r="O15" s="44">
        <f t="shared" si="1"/>
        <v>360.079484964747</v>
      </c>
      <c r="P15" s="9"/>
    </row>
    <row r="16" spans="1:133">
      <c r="A16" s="12"/>
      <c r="B16" s="42">
        <v>524</v>
      </c>
      <c r="C16" s="19" t="s">
        <v>29</v>
      </c>
      <c r="D16" s="43">
        <v>523598</v>
      </c>
      <c r="E16" s="43">
        <v>0</v>
      </c>
      <c r="F16" s="43">
        <v>0</v>
      </c>
      <c r="G16" s="43">
        <v>0</v>
      </c>
      <c r="H16" s="43">
        <v>0</v>
      </c>
      <c r="I16" s="43">
        <v>4043659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4567257</v>
      </c>
      <c r="O16" s="44">
        <f t="shared" si="1"/>
        <v>91.743305947813511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19813650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19813650</v>
      </c>
      <c r="O17" s="41">
        <f t="shared" si="1"/>
        <v>398.00032139485364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18226150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18226150</v>
      </c>
      <c r="O18" s="44">
        <f t="shared" si="1"/>
        <v>366.11192575778881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1587500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1587500</v>
      </c>
      <c r="O19" s="44">
        <f t="shared" si="1"/>
        <v>31.88839563706486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4542479</v>
      </c>
      <c r="E20" s="29">
        <f t="shared" si="6"/>
        <v>0</v>
      </c>
      <c r="F20" s="29">
        <f t="shared" si="6"/>
        <v>0</v>
      </c>
      <c r="G20" s="29">
        <f t="shared" si="6"/>
        <v>2410047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6952526</v>
      </c>
      <c r="O20" s="41">
        <f t="shared" si="1"/>
        <v>139.65662977321577</v>
      </c>
      <c r="P20" s="10"/>
    </row>
    <row r="21" spans="1:119">
      <c r="A21" s="12"/>
      <c r="B21" s="42">
        <v>541</v>
      </c>
      <c r="C21" s="19" t="s">
        <v>34</v>
      </c>
      <c r="D21" s="43">
        <v>4542479</v>
      </c>
      <c r="E21" s="43">
        <v>0</v>
      </c>
      <c r="F21" s="43">
        <v>0</v>
      </c>
      <c r="G21" s="43">
        <v>2410047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6952526</v>
      </c>
      <c r="O21" s="44">
        <f t="shared" si="1"/>
        <v>139.65662977321577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4056298</v>
      </c>
      <c r="E22" s="29">
        <f t="shared" si="7"/>
        <v>0</v>
      </c>
      <c r="F22" s="29">
        <f t="shared" si="7"/>
        <v>0</v>
      </c>
      <c r="G22" s="29">
        <f t="shared" si="7"/>
        <v>472969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4529267</v>
      </c>
      <c r="O22" s="41">
        <f t="shared" si="1"/>
        <v>90.980194042142898</v>
      </c>
      <c r="P22" s="9"/>
    </row>
    <row r="23" spans="1:119">
      <c r="A23" s="12"/>
      <c r="B23" s="42">
        <v>572</v>
      </c>
      <c r="C23" s="19" t="s">
        <v>36</v>
      </c>
      <c r="D23" s="43">
        <v>4056298</v>
      </c>
      <c r="E23" s="43">
        <v>0</v>
      </c>
      <c r="F23" s="43">
        <v>0</v>
      </c>
      <c r="G23" s="43">
        <v>472969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4529267</v>
      </c>
      <c r="O23" s="44">
        <f t="shared" si="1"/>
        <v>90.980194042142898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1002975</v>
      </c>
      <c r="E24" s="29">
        <f t="shared" si="8"/>
        <v>610875</v>
      </c>
      <c r="F24" s="29">
        <f t="shared" si="8"/>
        <v>2390000</v>
      </c>
      <c r="G24" s="29">
        <f t="shared" si="8"/>
        <v>70091</v>
      </c>
      <c r="H24" s="29">
        <f t="shared" si="8"/>
        <v>0</v>
      </c>
      <c r="I24" s="29">
        <f t="shared" si="8"/>
        <v>1344529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5418470</v>
      </c>
      <c r="O24" s="41">
        <f t="shared" si="1"/>
        <v>108.8417732961051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1002975</v>
      </c>
      <c r="E25" s="43">
        <v>610875</v>
      </c>
      <c r="F25" s="43">
        <v>2390000</v>
      </c>
      <c r="G25" s="43">
        <v>70091</v>
      </c>
      <c r="H25" s="43">
        <v>0</v>
      </c>
      <c r="I25" s="43">
        <v>1344529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5418470</v>
      </c>
      <c r="O25" s="44">
        <f t="shared" si="1"/>
        <v>108.8417732961051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41044358</v>
      </c>
      <c r="E26" s="14">
        <f t="shared" ref="E26:M26" si="9">SUM(E5,E14,E17,E20,E22,E24)</f>
        <v>2790045</v>
      </c>
      <c r="F26" s="14">
        <f t="shared" si="9"/>
        <v>5647404</v>
      </c>
      <c r="G26" s="14">
        <f t="shared" si="9"/>
        <v>13653512</v>
      </c>
      <c r="H26" s="14">
        <f t="shared" si="9"/>
        <v>0</v>
      </c>
      <c r="I26" s="14">
        <f t="shared" si="9"/>
        <v>25201838</v>
      </c>
      <c r="J26" s="14">
        <f t="shared" si="9"/>
        <v>0</v>
      </c>
      <c r="K26" s="14">
        <f t="shared" si="9"/>
        <v>1474651</v>
      </c>
      <c r="L26" s="14">
        <f t="shared" si="9"/>
        <v>0</v>
      </c>
      <c r="M26" s="14">
        <f t="shared" si="9"/>
        <v>0</v>
      </c>
      <c r="N26" s="14">
        <f t="shared" si="4"/>
        <v>89811808</v>
      </c>
      <c r="O26" s="35">
        <f t="shared" si="1"/>
        <v>1804.0658055962879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51</v>
      </c>
      <c r="M28" s="160"/>
      <c r="N28" s="160"/>
      <c r="O28" s="39">
        <v>49783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12711990</v>
      </c>
      <c r="E5" s="24">
        <f t="shared" si="0"/>
        <v>270091</v>
      </c>
      <c r="F5" s="24">
        <f t="shared" si="0"/>
        <v>3802704</v>
      </c>
      <c r="G5" s="24">
        <f t="shared" si="0"/>
        <v>430508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1402488</v>
      </c>
      <c r="L5" s="24">
        <f t="shared" si="0"/>
        <v>0</v>
      </c>
      <c r="M5" s="24">
        <f t="shared" si="0"/>
        <v>0</v>
      </c>
      <c r="N5" s="25">
        <f>SUM(D5:M5)</f>
        <v>18617781</v>
      </c>
      <c r="O5" s="30">
        <f t="shared" ref="O5:O26" si="1">(N5/O$28)</f>
        <v>374.42243182366661</v>
      </c>
      <c r="P5" s="6"/>
    </row>
    <row r="6" spans="1:133">
      <c r="A6" s="12"/>
      <c r="B6" s="42">
        <v>511</v>
      </c>
      <c r="C6" s="19" t="s">
        <v>19</v>
      </c>
      <c r="D6" s="43">
        <v>258000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258000</v>
      </c>
      <c r="O6" s="44">
        <f t="shared" si="1"/>
        <v>5.1886412999758669</v>
      </c>
      <c r="P6" s="9"/>
    </row>
    <row r="7" spans="1:133">
      <c r="A7" s="12"/>
      <c r="B7" s="42">
        <v>512</v>
      </c>
      <c r="C7" s="19" t="s">
        <v>20</v>
      </c>
      <c r="D7" s="43">
        <v>1745036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1745036</v>
      </c>
      <c r="O7" s="44">
        <f t="shared" si="1"/>
        <v>35.094441316064675</v>
      </c>
      <c r="P7" s="9"/>
    </row>
    <row r="8" spans="1:133">
      <c r="A8" s="12"/>
      <c r="B8" s="42">
        <v>513</v>
      </c>
      <c r="C8" s="19" t="s">
        <v>21</v>
      </c>
      <c r="D8" s="43">
        <v>3995335</v>
      </c>
      <c r="E8" s="43">
        <v>0</v>
      </c>
      <c r="F8" s="43">
        <v>0</v>
      </c>
      <c r="G8" s="43">
        <v>16440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4011775</v>
      </c>
      <c r="O8" s="44">
        <f t="shared" si="1"/>
        <v>80.680858338025899</v>
      </c>
      <c r="P8" s="9"/>
    </row>
    <row r="9" spans="1:133">
      <c r="A9" s="12"/>
      <c r="B9" s="42">
        <v>514</v>
      </c>
      <c r="C9" s="19" t="s">
        <v>22</v>
      </c>
      <c r="D9" s="43">
        <v>345967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345967</v>
      </c>
      <c r="O9" s="44">
        <f t="shared" si="1"/>
        <v>6.9577467621269404</v>
      </c>
      <c r="P9" s="9"/>
    </row>
    <row r="10" spans="1:133">
      <c r="A10" s="12"/>
      <c r="B10" s="42">
        <v>515</v>
      </c>
      <c r="C10" s="19" t="s">
        <v>23</v>
      </c>
      <c r="D10" s="43">
        <v>1278730</v>
      </c>
      <c r="E10" s="43">
        <v>270091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1548821</v>
      </c>
      <c r="O10" s="44">
        <f t="shared" si="1"/>
        <v>31.148358941356285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3802704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3802704</v>
      </c>
      <c r="O11" s="44">
        <f t="shared" si="1"/>
        <v>76.476228782881506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1402488</v>
      </c>
      <c r="L12" s="43">
        <v>0</v>
      </c>
      <c r="M12" s="43">
        <v>0</v>
      </c>
      <c r="N12" s="43">
        <f t="shared" si="2"/>
        <v>1402488</v>
      </c>
      <c r="O12" s="44">
        <f t="shared" si="1"/>
        <v>28.20545410666881</v>
      </c>
      <c r="P12" s="9"/>
    </row>
    <row r="13" spans="1:133">
      <c r="A13" s="12"/>
      <c r="B13" s="42">
        <v>519</v>
      </c>
      <c r="C13" s="19" t="s">
        <v>26</v>
      </c>
      <c r="D13" s="43">
        <v>5088922</v>
      </c>
      <c r="E13" s="43">
        <v>0</v>
      </c>
      <c r="F13" s="43">
        <v>0</v>
      </c>
      <c r="G13" s="43">
        <v>414068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5502990</v>
      </c>
      <c r="O13" s="44">
        <f t="shared" si="1"/>
        <v>110.67070227656664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16522713</v>
      </c>
      <c r="E14" s="29">
        <f t="shared" si="3"/>
        <v>324999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4141495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20989207</v>
      </c>
      <c r="O14" s="41">
        <f t="shared" si="1"/>
        <v>422.11421044163785</v>
      </c>
      <c r="P14" s="10"/>
    </row>
    <row r="15" spans="1:133">
      <c r="A15" s="12"/>
      <c r="B15" s="42">
        <v>521</v>
      </c>
      <c r="C15" s="19" t="s">
        <v>28</v>
      </c>
      <c r="D15" s="43">
        <v>15976341</v>
      </c>
      <c r="E15" s="43">
        <v>324999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16301340</v>
      </c>
      <c r="O15" s="44">
        <f t="shared" si="1"/>
        <v>327.83645724398679</v>
      </c>
      <c r="P15" s="9"/>
    </row>
    <row r="16" spans="1:133">
      <c r="A16" s="12"/>
      <c r="B16" s="42">
        <v>524</v>
      </c>
      <c r="C16" s="19" t="s">
        <v>29</v>
      </c>
      <c r="D16" s="43">
        <v>546372</v>
      </c>
      <c r="E16" s="43">
        <v>0</v>
      </c>
      <c r="F16" s="43">
        <v>0</v>
      </c>
      <c r="G16" s="43">
        <v>0</v>
      </c>
      <c r="H16" s="43">
        <v>0</v>
      </c>
      <c r="I16" s="43">
        <v>4141495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4687867</v>
      </c>
      <c r="O16" s="44">
        <f t="shared" si="1"/>
        <v>94.277753197651037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20777262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20777262</v>
      </c>
      <c r="O17" s="41">
        <f t="shared" si="1"/>
        <v>417.85178183573322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19133384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19133384</v>
      </c>
      <c r="O18" s="44">
        <f t="shared" si="1"/>
        <v>384.79173035154048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1643878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1643878</v>
      </c>
      <c r="O19" s="44">
        <f t="shared" si="1"/>
        <v>33.060051484192741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4382617</v>
      </c>
      <c r="E20" s="29">
        <f t="shared" si="6"/>
        <v>0</v>
      </c>
      <c r="F20" s="29">
        <f t="shared" si="6"/>
        <v>0</v>
      </c>
      <c r="G20" s="29">
        <f t="shared" si="6"/>
        <v>3476614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7859231</v>
      </c>
      <c r="O20" s="41">
        <f t="shared" si="1"/>
        <v>158.05709516531252</v>
      </c>
      <c r="P20" s="10"/>
    </row>
    <row r="21" spans="1:119">
      <c r="A21" s="12"/>
      <c r="B21" s="42">
        <v>541</v>
      </c>
      <c r="C21" s="19" t="s">
        <v>34</v>
      </c>
      <c r="D21" s="43">
        <v>4382617</v>
      </c>
      <c r="E21" s="43">
        <v>0</v>
      </c>
      <c r="F21" s="43">
        <v>0</v>
      </c>
      <c r="G21" s="43">
        <v>3476614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7859231</v>
      </c>
      <c r="O21" s="44">
        <f t="shared" si="1"/>
        <v>158.05709516531252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3862434</v>
      </c>
      <c r="E22" s="29">
        <f t="shared" si="7"/>
        <v>0</v>
      </c>
      <c r="F22" s="29">
        <f t="shared" si="7"/>
        <v>0</v>
      </c>
      <c r="G22" s="29">
        <f t="shared" si="7"/>
        <v>2260296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6122730</v>
      </c>
      <c r="O22" s="41">
        <f t="shared" si="1"/>
        <v>123.13430134341566</v>
      </c>
      <c r="P22" s="9"/>
    </row>
    <row r="23" spans="1:119">
      <c r="A23" s="12"/>
      <c r="B23" s="42">
        <v>572</v>
      </c>
      <c r="C23" s="19" t="s">
        <v>36</v>
      </c>
      <c r="D23" s="43">
        <v>3862434</v>
      </c>
      <c r="E23" s="43">
        <v>0</v>
      </c>
      <c r="F23" s="43">
        <v>0</v>
      </c>
      <c r="G23" s="43">
        <v>2260296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6122730</v>
      </c>
      <c r="O23" s="44">
        <f t="shared" si="1"/>
        <v>123.13430134341566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0</v>
      </c>
      <c r="E24" s="29">
        <f t="shared" si="8"/>
        <v>2190862</v>
      </c>
      <c r="F24" s="29">
        <f t="shared" si="8"/>
        <v>10346804</v>
      </c>
      <c r="G24" s="29">
        <f t="shared" si="8"/>
        <v>180403</v>
      </c>
      <c r="H24" s="29">
        <f t="shared" si="8"/>
        <v>0</v>
      </c>
      <c r="I24" s="29">
        <f t="shared" si="8"/>
        <v>1034594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13752663</v>
      </c>
      <c r="O24" s="41">
        <f t="shared" si="1"/>
        <v>276.57998149786823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0</v>
      </c>
      <c r="E25" s="43">
        <v>2190862</v>
      </c>
      <c r="F25" s="43">
        <v>10346804</v>
      </c>
      <c r="G25" s="43">
        <v>180403</v>
      </c>
      <c r="H25" s="43">
        <v>0</v>
      </c>
      <c r="I25" s="43">
        <v>1034594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13752663</v>
      </c>
      <c r="O25" s="44">
        <f t="shared" si="1"/>
        <v>276.57998149786823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37479754</v>
      </c>
      <c r="E26" s="14">
        <f t="shared" ref="E26:M26" si="9">SUM(E5,E14,E17,E20,E22,E24)</f>
        <v>2785952</v>
      </c>
      <c r="F26" s="14">
        <f t="shared" si="9"/>
        <v>14149508</v>
      </c>
      <c r="G26" s="14">
        <f t="shared" si="9"/>
        <v>6347821</v>
      </c>
      <c r="H26" s="14">
        <f t="shared" si="9"/>
        <v>0</v>
      </c>
      <c r="I26" s="14">
        <f t="shared" si="9"/>
        <v>25953351</v>
      </c>
      <c r="J26" s="14">
        <f t="shared" si="9"/>
        <v>0</v>
      </c>
      <c r="K26" s="14">
        <f t="shared" si="9"/>
        <v>1402488</v>
      </c>
      <c r="L26" s="14">
        <f t="shared" si="9"/>
        <v>0</v>
      </c>
      <c r="M26" s="14">
        <f t="shared" si="9"/>
        <v>0</v>
      </c>
      <c r="N26" s="14">
        <f t="shared" si="4"/>
        <v>88118874</v>
      </c>
      <c r="O26" s="35">
        <f t="shared" si="1"/>
        <v>1772.1598021076341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64</v>
      </c>
      <c r="M28" s="160"/>
      <c r="N28" s="160"/>
      <c r="O28" s="39">
        <v>49724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79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18631118</v>
      </c>
      <c r="E5" s="24">
        <f t="shared" si="0"/>
        <v>1049239</v>
      </c>
      <c r="F5" s="24">
        <f t="shared" si="0"/>
        <v>2008710</v>
      </c>
      <c r="G5" s="24">
        <f t="shared" si="0"/>
        <v>2151284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5424048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29264399</v>
      </c>
      <c r="P5" s="30">
        <f t="shared" ref="P5:P26" si="1">(O5/P$28)</f>
        <v>477.07730555419704</v>
      </c>
      <c r="Q5" s="6"/>
    </row>
    <row r="6" spans="1:134">
      <c r="A6" s="12"/>
      <c r="B6" s="42">
        <v>511</v>
      </c>
      <c r="C6" s="19" t="s">
        <v>19</v>
      </c>
      <c r="D6" s="43">
        <v>288277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288277</v>
      </c>
      <c r="P6" s="44">
        <f t="shared" si="1"/>
        <v>4.6995810306320402</v>
      </c>
      <c r="Q6" s="9"/>
    </row>
    <row r="7" spans="1:134">
      <c r="A7" s="12"/>
      <c r="B7" s="42">
        <v>512</v>
      </c>
      <c r="C7" s="19" t="s">
        <v>20</v>
      </c>
      <c r="D7" s="43">
        <v>2397853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2397853</v>
      </c>
      <c r="P7" s="44">
        <f t="shared" si="1"/>
        <v>39.090543029947341</v>
      </c>
      <c r="Q7" s="9"/>
    </row>
    <row r="8" spans="1:134">
      <c r="A8" s="12"/>
      <c r="B8" s="42">
        <v>513</v>
      </c>
      <c r="C8" s="19" t="s">
        <v>21</v>
      </c>
      <c r="D8" s="43">
        <v>4509208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4509208</v>
      </c>
      <c r="P8" s="44">
        <f t="shared" si="1"/>
        <v>73.510506838819055</v>
      </c>
      <c r="Q8" s="9"/>
    </row>
    <row r="9" spans="1:134">
      <c r="A9" s="12"/>
      <c r="B9" s="42">
        <v>514</v>
      </c>
      <c r="C9" s="19" t="s">
        <v>22</v>
      </c>
      <c r="D9" s="43">
        <v>655193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655193</v>
      </c>
      <c r="P9" s="44">
        <f t="shared" si="1"/>
        <v>10.681159420289855</v>
      </c>
      <c r="Q9" s="9"/>
    </row>
    <row r="10" spans="1:134">
      <c r="A10" s="12"/>
      <c r="B10" s="42">
        <v>515</v>
      </c>
      <c r="C10" s="19" t="s">
        <v>23</v>
      </c>
      <c r="D10" s="43">
        <v>2030898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2030898</v>
      </c>
      <c r="P10" s="44">
        <f t="shared" si="1"/>
        <v>33.10832885019807</v>
      </c>
      <c r="Q10" s="9"/>
    </row>
    <row r="11" spans="1:134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2008710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2008710</v>
      </c>
      <c r="P11" s="44">
        <f t="shared" si="1"/>
        <v>32.746613195089743</v>
      </c>
      <c r="Q11" s="9"/>
    </row>
    <row r="12" spans="1:134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5424048</v>
      </c>
      <c r="L12" s="43">
        <v>0</v>
      </c>
      <c r="M12" s="43">
        <v>0</v>
      </c>
      <c r="N12" s="43">
        <v>0</v>
      </c>
      <c r="O12" s="43">
        <f t="shared" si="2"/>
        <v>5424048</v>
      </c>
      <c r="P12" s="44">
        <f t="shared" si="1"/>
        <v>88.424512153372135</v>
      </c>
      <c r="Q12" s="9"/>
    </row>
    <row r="13" spans="1:134">
      <c r="A13" s="12"/>
      <c r="B13" s="42">
        <v>519</v>
      </c>
      <c r="C13" s="19" t="s">
        <v>26</v>
      </c>
      <c r="D13" s="43">
        <v>8749689</v>
      </c>
      <c r="E13" s="43">
        <v>1049239</v>
      </c>
      <c r="F13" s="43">
        <v>0</v>
      </c>
      <c r="G13" s="43">
        <v>2151284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11950212</v>
      </c>
      <c r="P13" s="44">
        <f t="shared" si="1"/>
        <v>194.81606103584878</v>
      </c>
      <c r="Q13" s="9"/>
    </row>
    <row r="14" spans="1:134" ht="15.75">
      <c r="A14" s="26" t="s">
        <v>27</v>
      </c>
      <c r="B14" s="27"/>
      <c r="C14" s="28"/>
      <c r="D14" s="29">
        <f t="shared" ref="D14:N14" si="3">SUM(D15:D16)</f>
        <v>24868894</v>
      </c>
      <c r="E14" s="29">
        <f t="shared" si="3"/>
        <v>26502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11332036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36227432</v>
      </c>
      <c r="P14" s="41">
        <f t="shared" si="1"/>
        <v>590.59082832037302</v>
      </c>
      <c r="Q14" s="10"/>
    </row>
    <row r="15" spans="1:134">
      <c r="A15" s="12"/>
      <c r="B15" s="42">
        <v>521</v>
      </c>
      <c r="C15" s="19" t="s">
        <v>28</v>
      </c>
      <c r="D15" s="43">
        <v>24341342</v>
      </c>
      <c r="E15" s="43">
        <v>26502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24367844</v>
      </c>
      <c r="P15" s="44">
        <f t="shared" si="1"/>
        <v>397.25214782934739</v>
      </c>
      <c r="Q15" s="9"/>
    </row>
    <row r="16" spans="1:134">
      <c r="A16" s="12"/>
      <c r="B16" s="42">
        <v>524</v>
      </c>
      <c r="C16" s="19" t="s">
        <v>29</v>
      </c>
      <c r="D16" s="43">
        <v>527552</v>
      </c>
      <c r="E16" s="43">
        <v>0</v>
      </c>
      <c r="F16" s="43">
        <v>0</v>
      </c>
      <c r="G16" s="43">
        <v>0</v>
      </c>
      <c r="H16" s="43">
        <v>0</v>
      </c>
      <c r="I16" s="43">
        <v>11332036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" si="4">SUM(D16:N16)</f>
        <v>11859588</v>
      </c>
      <c r="P16" s="44">
        <f t="shared" si="1"/>
        <v>193.33868049102557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30567087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30567087</v>
      </c>
      <c r="P17" s="41">
        <f t="shared" si="1"/>
        <v>498.31412921210938</v>
      </c>
      <c r="Q17" s="10"/>
    </row>
    <row r="18" spans="1:120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27486380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3" si="6">SUM(D18:N18)</f>
        <v>27486380</v>
      </c>
      <c r="P18" s="44">
        <f t="shared" si="1"/>
        <v>448.09148856392949</v>
      </c>
      <c r="Q18" s="9"/>
    </row>
    <row r="19" spans="1:120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3080707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3080707</v>
      </c>
      <c r="P19" s="44">
        <f t="shared" si="1"/>
        <v>50.222640648179848</v>
      </c>
      <c r="Q19" s="9"/>
    </row>
    <row r="20" spans="1:120" ht="15.75">
      <c r="A20" s="26" t="s">
        <v>33</v>
      </c>
      <c r="B20" s="27"/>
      <c r="C20" s="28"/>
      <c r="D20" s="29">
        <f t="shared" ref="D20:N20" si="7">SUM(D21:D21)</f>
        <v>7596046</v>
      </c>
      <c r="E20" s="29">
        <f t="shared" si="7"/>
        <v>0</v>
      </c>
      <c r="F20" s="29">
        <f t="shared" si="7"/>
        <v>0</v>
      </c>
      <c r="G20" s="29">
        <f t="shared" si="7"/>
        <v>981570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8577616</v>
      </c>
      <c r="P20" s="41">
        <f t="shared" si="1"/>
        <v>139.83495541318206</v>
      </c>
      <c r="Q20" s="10"/>
    </row>
    <row r="21" spans="1:120">
      <c r="A21" s="12"/>
      <c r="B21" s="42">
        <v>541</v>
      </c>
      <c r="C21" s="19" t="s">
        <v>34</v>
      </c>
      <c r="D21" s="43">
        <v>7596046</v>
      </c>
      <c r="E21" s="43">
        <v>0</v>
      </c>
      <c r="F21" s="43">
        <v>0</v>
      </c>
      <c r="G21" s="43">
        <v>981570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8577616</v>
      </c>
      <c r="P21" s="44">
        <f t="shared" si="1"/>
        <v>139.83495541318206</v>
      </c>
      <c r="Q21" s="9"/>
    </row>
    <row r="22" spans="1:120" ht="15.75">
      <c r="A22" s="26" t="s">
        <v>35</v>
      </c>
      <c r="B22" s="27"/>
      <c r="C22" s="28"/>
      <c r="D22" s="29">
        <f t="shared" ref="D22:N22" si="8">SUM(D23:D23)</f>
        <v>2480379</v>
      </c>
      <c r="E22" s="29">
        <f t="shared" si="8"/>
        <v>0</v>
      </c>
      <c r="F22" s="29">
        <f t="shared" si="8"/>
        <v>0</v>
      </c>
      <c r="G22" s="29">
        <f t="shared" si="8"/>
        <v>3126141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5606520</v>
      </c>
      <c r="P22" s="41">
        <f t="shared" si="1"/>
        <v>91.399227270504227</v>
      </c>
      <c r="Q22" s="9"/>
    </row>
    <row r="23" spans="1:120">
      <c r="A23" s="12"/>
      <c r="B23" s="42">
        <v>572</v>
      </c>
      <c r="C23" s="19" t="s">
        <v>36</v>
      </c>
      <c r="D23" s="43">
        <v>2480379</v>
      </c>
      <c r="E23" s="43">
        <v>0</v>
      </c>
      <c r="F23" s="43">
        <v>0</v>
      </c>
      <c r="G23" s="43">
        <v>3126141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5606520</v>
      </c>
      <c r="P23" s="44">
        <f t="shared" si="1"/>
        <v>91.399227270504227</v>
      </c>
      <c r="Q23" s="9"/>
    </row>
    <row r="24" spans="1:120" ht="15.75">
      <c r="A24" s="26" t="s">
        <v>38</v>
      </c>
      <c r="B24" s="27"/>
      <c r="C24" s="28"/>
      <c r="D24" s="29">
        <f t="shared" ref="D24:N24" si="9">SUM(D25:D25)</f>
        <v>10662648</v>
      </c>
      <c r="E24" s="29">
        <f t="shared" si="9"/>
        <v>10926780</v>
      </c>
      <c r="F24" s="29">
        <f t="shared" si="9"/>
        <v>0</v>
      </c>
      <c r="G24" s="29">
        <f t="shared" si="9"/>
        <v>283557</v>
      </c>
      <c r="H24" s="29">
        <f t="shared" si="9"/>
        <v>0</v>
      </c>
      <c r="I24" s="29">
        <f t="shared" si="9"/>
        <v>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9"/>
        <v>0</v>
      </c>
      <c r="O24" s="29">
        <f>SUM(D24:N24)</f>
        <v>21872985</v>
      </c>
      <c r="P24" s="41">
        <f t="shared" si="1"/>
        <v>356.5801829119186</v>
      </c>
      <c r="Q24" s="9"/>
    </row>
    <row r="25" spans="1:120" ht="15.75" thickBot="1">
      <c r="A25" s="12"/>
      <c r="B25" s="42">
        <v>581</v>
      </c>
      <c r="C25" s="19" t="s">
        <v>82</v>
      </c>
      <c r="D25" s="43">
        <v>10662648</v>
      </c>
      <c r="E25" s="43">
        <v>10926780</v>
      </c>
      <c r="F25" s="43">
        <v>0</v>
      </c>
      <c r="G25" s="43">
        <v>283557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21872985</v>
      </c>
      <c r="P25" s="44">
        <f t="shared" si="1"/>
        <v>356.5801829119186</v>
      </c>
      <c r="Q25" s="9"/>
    </row>
    <row r="26" spans="1:120" ht="16.5" thickBot="1">
      <c r="A26" s="13" t="s">
        <v>10</v>
      </c>
      <c r="B26" s="21"/>
      <c r="C26" s="20"/>
      <c r="D26" s="14">
        <f>SUM(D5,D14,D17,D20,D22,D24)</f>
        <v>64239085</v>
      </c>
      <c r="E26" s="14">
        <f t="shared" ref="E26:N26" si="10">SUM(E5,E14,E17,E20,E22,E24)</f>
        <v>12002521</v>
      </c>
      <c r="F26" s="14">
        <f t="shared" si="10"/>
        <v>2008710</v>
      </c>
      <c r="G26" s="14">
        <f t="shared" si="10"/>
        <v>6542552</v>
      </c>
      <c r="H26" s="14">
        <f t="shared" si="10"/>
        <v>0</v>
      </c>
      <c r="I26" s="14">
        <f t="shared" si="10"/>
        <v>41899123</v>
      </c>
      <c r="J26" s="14">
        <f t="shared" si="10"/>
        <v>0</v>
      </c>
      <c r="K26" s="14">
        <f t="shared" si="10"/>
        <v>5424048</v>
      </c>
      <c r="L26" s="14">
        <f t="shared" si="10"/>
        <v>0</v>
      </c>
      <c r="M26" s="14">
        <f t="shared" si="10"/>
        <v>0</v>
      </c>
      <c r="N26" s="14">
        <f t="shared" si="10"/>
        <v>0</v>
      </c>
      <c r="O26" s="14">
        <f>SUM(D26:N26)</f>
        <v>132116039</v>
      </c>
      <c r="P26" s="35">
        <f t="shared" si="1"/>
        <v>2153.7966286822843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60" t="s">
        <v>84</v>
      </c>
      <c r="N28" s="160"/>
      <c r="O28" s="160"/>
      <c r="P28" s="39">
        <v>61341</v>
      </c>
    </row>
    <row r="29" spans="1:120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  <row r="30" spans="1:120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79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19853499</v>
      </c>
      <c r="E5" s="24">
        <f t="shared" si="0"/>
        <v>0</v>
      </c>
      <c r="F5" s="24">
        <f t="shared" si="0"/>
        <v>6649181</v>
      </c>
      <c r="G5" s="24">
        <f t="shared" si="0"/>
        <v>197620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4891759</v>
      </c>
      <c r="L5" s="24">
        <f t="shared" si="0"/>
        <v>0</v>
      </c>
      <c r="M5" s="24">
        <f t="shared" si="0"/>
        <v>0</v>
      </c>
      <c r="N5" s="24">
        <f t="shared" si="0"/>
        <v>1547617</v>
      </c>
      <c r="O5" s="25">
        <f>SUM(D5:N5)</f>
        <v>33139676</v>
      </c>
      <c r="P5" s="30">
        <f t="shared" ref="P5:P26" si="1">(O5/P$28)</f>
        <v>542.19786979925061</v>
      </c>
      <c r="Q5" s="6"/>
    </row>
    <row r="6" spans="1:134">
      <c r="A6" s="12"/>
      <c r="B6" s="42">
        <v>511</v>
      </c>
      <c r="C6" s="19" t="s">
        <v>19</v>
      </c>
      <c r="D6" s="43">
        <v>266608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266608</v>
      </c>
      <c r="P6" s="44">
        <f t="shared" si="1"/>
        <v>4.3619705174980776</v>
      </c>
      <c r="Q6" s="9"/>
    </row>
    <row r="7" spans="1:134">
      <c r="A7" s="12"/>
      <c r="B7" s="42">
        <v>512</v>
      </c>
      <c r="C7" s="19" t="s">
        <v>20</v>
      </c>
      <c r="D7" s="43">
        <v>1875713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1875713</v>
      </c>
      <c r="P7" s="44">
        <f t="shared" si="1"/>
        <v>30.688519494118225</v>
      </c>
      <c r="Q7" s="9"/>
    </row>
    <row r="8" spans="1:134">
      <c r="A8" s="12"/>
      <c r="B8" s="42">
        <v>513</v>
      </c>
      <c r="C8" s="19" t="s">
        <v>21</v>
      </c>
      <c r="D8" s="43">
        <v>4441526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4441526</v>
      </c>
      <c r="P8" s="44">
        <f t="shared" si="1"/>
        <v>72.667757399257212</v>
      </c>
      <c r="Q8" s="9"/>
    </row>
    <row r="9" spans="1:134">
      <c r="A9" s="12"/>
      <c r="B9" s="42">
        <v>514</v>
      </c>
      <c r="C9" s="19" t="s">
        <v>22</v>
      </c>
      <c r="D9" s="43">
        <v>504504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504504</v>
      </c>
      <c r="P9" s="44">
        <f t="shared" si="1"/>
        <v>8.2541843229004765</v>
      </c>
      <c r="Q9" s="9"/>
    </row>
    <row r="10" spans="1:134">
      <c r="A10" s="12"/>
      <c r="B10" s="42">
        <v>515</v>
      </c>
      <c r="C10" s="19" t="s">
        <v>23</v>
      </c>
      <c r="D10" s="43">
        <v>2119526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2119526</v>
      </c>
      <c r="P10" s="44">
        <f t="shared" si="1"/>
        <v>34.677541270594396</v>
      </c>
      <c r="Q10" s="9"/>
    </row>
    <row r="11" spans="1:134">
      <c r="A11" s="12"/>
      <c r="B11" s="42">
        <v>517</v>
      </c>
      <c r="C11" s="19" t="s">
        <v>24</v>
      </c>
      <c r="D11" s="43">
        <v>48001</v>
      </c>
      <c r="E11" s="43">
        <v>0</v>
      </c>
      <c r="F11" s="43">
        <v>6649181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6697182</v>
      </c>
      <c r="P11" s="44">
        <f t="shared" si="1"/>
        <v>109.57252008311383</v>
      </c>
      <c r="Q11" s="9"/>
    </row>
    <row r="12" spans="1:134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4891759</v>
      </c>
      <c r="L12" s="43">
        <v>0</v>
      </c>
      <c r="M12" s="43">
        <v>0</v>
      </c>
      <c r="N12" s="43">
        <v>0</v>
      </c>
      <c r="O12" s="43">
        <f t="shared" si="2"/>
        <v>4891759</v>
      </c>
      <c r="P12" s="44">
        <f t="shared" si="1"/>
        <v>80.034014495836132</v>
      </c>
      <c r="Q12" s="9"/>
    </row>
    <row r="13" spans="1:134">
      <c r="A13" s="12"/>
      <c r="B13" s="42">
        <v>519</v>
      </c>
      <c r="C13" s="19" t="s">
        <v>26</v>
      </c>
      <c r="D13" s="43">
        <v>10597621</v>
      </c>
      <c r="E13" s="43">
        <v>0</v>
      </c>
      <c r="F13" s="43">
        <v>0</v>
      </c>
      <c r="G13" s="43">
        <v>197620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1547617</v>
      </c>
      <c r="O13" s="43">
        <f t="shared" si="2"/>
        <v>12342858</v>
      </c>
      <c r="P13" s="44">
        <f t="shared" si="1"/>
        <v>201.94136221593234</v>
      </c>
      <c r="Q13" s="9"/>
    </row>
    <row r="14" spans="1:134" ht="15.75">
      <c r="A14" s="26" t="s">
        <v>27</v>
      </c>
      <c r="B14" s="27"/>
      <c r="C14" s="28"/>
      <c r="D14" s="29">
        <f t="shared" ref="D14:N14" si="3">SUM(D15:D16)</f>
        <v>23727884</v>
      </c>
      <c r="E14" s="29">
        <f t="shared" si="3"/>
        <v>19167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3464327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26" si="4">SUM(D14:N14)</f>
        <v>27211378</v>
      </c>
      <c r="P14" s="41">
        <f t="shared" si="1"/>
        <v>445.2050522733594</v>
      </c>
      <c r="Q14" s="10"/>
    </row>
    <row r="15" spans="1:134">
      <c r="A15" s="12"/>
      <c r="B15" s="42">
        <v>521</v>
      </c>
      <c r="C15" s="19" t="s">
        <v>28</v>
      </c>
      <c r="D15" s="43">
        <v>23197200</v>
      </c>
      <c r="E15" s="43">
        <v>19167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23216367</v>
      </c>
      <c r="P15" s="44">
        <f t="shared" si="1"/>
        <v>379.84272181410643</v>
      </c>
      <c r="Q15" s="9"/>
    </row>
    <row r="16" spans="1:134">
      <c r="A16" s="12"/>
      <c r="B16" s="42">
        <v>524</v>
      </c>
      <c r="C16" s="19" t="s">
        <v>29</v>
      </c>
      <c r="D16" s="43">
        <v>530684</v>
      </c>
      <c r="E16" s="43">
        <v>0</v>
      </c>
      <c r="F16" s="43">
        <v>0</v>
      </c>
      <c r="G16" s="43">
        <v>0</v>
      </c>
      <c r="H16" s="43">
        <v>0</v>
      </c>
      <c r="I16" s="43">
        <v>3464327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3995011</v>
      </c>
      <c r="P16" s="44">
        <f t="shared" si="1"/>
        <v>65.362330459252959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25926291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25926291</v>
      </c>
      <c r="P17" s="41">
        <f t="shared" si="1"/>
        <v>424.17975818458467</v>
      </c>
      <c r="Q17" s="10"/>
    </row>
    <row r="18" spans="1:120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22957236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22957236</v>
      </c>
      <c r="P18" s="44">
        <f t="shared" si="1"/>
        <v>375.60308241030089</v>
      </c>
      <c r="Q18" s="9"/>
    </row>
    <row r="19" spans="1:120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2969055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2969055</v>
      </c>
      <c r="P19" s="44">
        <f t="shared" si="1"/>
        <v>48.5766757742838</v>
      </c>
      <c r="Q19" s="9"/>
    </row>
    <row r="20" spans="1:120" ht="15.75">
      <c r="A20" s="26" t="s">
        <v>33</v>
      </c>
      <c r="B20" s="27"/>
      <c r="C20" s="28"/>
      <c r="D20" s="29">
        <f t="shared" ref="D20:N20" si="6">SUM(D21:D21)</f>
        <v>7612921</v>
      </c>
      <c r="E20" s="29">
        <f t="shared" si="6"/>
        <v>0</v>
      </c>
      <c r="F20" s="29">
        <f t="shared" si="6"/>
        <v>0</v>
      </c>
      <c r="G20" s="29">
        <f t="shared" si="6"/>
        <v>3202497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4"/>
        <v>10815418</v>
      </c>
      <c r="P20" s="41">
        <f t="shared" si="1"/>
        <v>176.95093339441436</v>
      </c>
      <c r="Q20" s="10"/>
    </row>
    <row r="21" spans="1:120">
      <c r="A21" s="12"/>
      <c r="B21" s="42">
        <v>541</v>
      </c>
      <c r="C21" s="19" t="s">
        <v>34</v>
      </c>
      <c r="D21" s="43">
        <v>7612921</v>
      </c>
      <c r="E21" s="43">
        <v>0</v>
      </c>
      <c r="F21" s="43">
        <v>0</v>
      </c>
      <c r="G21" s="43">
        <v>3202497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10815418</v>
      </c>
      <c r="P21" s="44">
        <f t="shared" si="1"/>
        <v>176.95093339441436</v>
      </c>
      <c r="Q21" s="9"/>
    </row>
    <row r="22" spans="1:120" ht="15.75">
      <c r="A22" s="26" t="s">
        <v>35</v>
      </c>
      <c r="B22" s="27"/>
      <c r="C22" s="28"/>
      <c r="D22" s="29">
        <f t="shared" ref="D22:N22" si="7">SUM(D23:D23)</f>
        <v>1865658</v>
      </c>
      <c r="E22" s="29">
        <f t="shared" si="7"/>
        <v>0</v>
      </c>
      <c r="F22" s="29">
        <f t="shared" si="7"/>
        <v>0</v>
      </c>
      <c r="G22" s="29">
        <f t="shared" si="7"/>
        <v>2799278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4"/>
        <v>4664936</v>
      </c>
      <c r="P22" s="41">
        <f t="shared" si="1"/>
        <v>76.322965920060213</v>
      </c>
      <c r="Q22" s="9"/>
    </row>
    <row r="23" spans="1:120">
      <c r="A23" s="12"/>
      <c r="B23" s="42">
        <v>572</v>
      </c>
      <c r="C23" s="19" t="s">
        <v>36</v>
      </c>
      <c r="D23" s="43">
        <v>1865658</v>
      </c>
      <c r="E23" s="43">
        <v>0</v>
      </c>
      <c r="F23" s="43">
        <v>0</v>
      </c>
      <c r="G23" s="43">
        <v>2799278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4664936</v>
      </c>
      <c r="P23" s="44">
        <f t="shared" si="1"/>
        <v>76.322965920060213</v>
      </c>
      <c r="Q23" s="9"/>
    </row>
    <row r="24" spans="1:120" ht="15.75">
      <c r="A24" s="26" t="s">
        <v>38</v>
      </c>
      <c r="B24" s="27"/>
      <c r="C24" s="28"/>
      <c r="D24" s="29">
        <f t="shared" ref="D24:N24" si="8">SUM(D25:D25)</f>
        <v>2157612</v>
      </c>
      <c r="E24" s="29">
        <f t="shared" si="8"/>
        <v>387184</v>
      </c>
      <c r="F24" s="29">
        <f t="shared" si="8"/>
        <v>0</v>
      </c>
      <c r="G24" s="29">
        <f t="shared" si="8"/>
        <v>119500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4"/>
        <v>2664296</v>
      </c>
      <c r="P24" s="41">
        <f t="shared" si="1"/>
        <v>43.590517170857808</v>
      </c>
      <c r="Q24" s="9"/>
    </row>
    <row r="25" spans="1:120" ht="15.75" thickBot="1">
      <c r="A25" s="12"/>
      <c r="B25" s="42">
        <v>581</v>
      </c>
      <c r="C25" s="19" t="s">
        <v>82</v>
      </c>
      <c r="D25" s="43">
        <v>2157612</v>
      </c>
      <c r="E25" s="43">
        <v>387184</v>
      </c>
      <c r="F25" s="43">
        <v>0</v>
      </c>
      <c r="G25" s="43">
        <v>119500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2664296</v>
      </c>
      <c r="P25" s="44">
        <f t="shared" si="1"/>
        <v>43.590517170857808</v>
      </c>
      <c r="Q25" s="9"/>
    </row>
    <row r="26" spans="1:120" ht="16.5" thickBot="1">
      <c r="A26" s="13" t="s">
        <v>10</v>
      </c>
      <c r="B26" s="21"/>
      <c r="C26" s="20"/>
      <c r="D26" s="14">
        <f>SUM(D5,D14,D17,D20,D22,D24)</f>
        <v>55217574</v>
      </c>
      <c r="E26" s="14">
        <f t="shared" ref="E26:N26" si="9">SUM(E5,E14,E17,E20,E22,E24)</f>
        <v>406351</v>
      </c>
      <c r="F26" s="14">
        <f t="shared" si="9"/>
        <v>6649181</v>
      </c>
      <c r="G26" s="14">
        <f t="shared" si="9"/>
        <v>6318895</v>
      </c>
      <c r="H26" s="14">
        <f t="shared" si="9"/>
        <v>0</v>
      </c>
      <c r="I26" s="14">
        <f t="shared" si="9"/>
        <v>29390618</v>
      </c>
      <c r="J26" s="14">
        <f t="shared" si="9"/>
        <v>0</v>
      </c>
      <c r="K26" s="14">
        <f t="shared" si="9"/>
        <v>4891759</v>
      </c>
      <c r="L26" s="14">
        <f t="shared" si="9"/>
        <v>0</v>
      </c>
      <c r="M26" s="14">
        <f t="shared" si="9"/>
        <v>0</v>
      </c>
      <c r="N26" s="14">
        <f t="shared" si="9"/>
        <v>1547617</v>
      </c>
      <c r="O26" s="14">
        <f t="shared" si="4"/>
        <v>104421995</v>
      </c>
      <c r="P26" s="35">
        <f t="shared" si="1"/>
        <v>1708.447096742527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60" t="s">
        <v>78</v>
      </c>
      <c r="N28" s="160"/>
      <c r="O28" s="160"/>
      <c r="P28" s="39">
        <v>61121</v>
      </c>
    </row>
    <row r="29" spans="1:120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  <row r="30" spans="1:120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15441690</v>
      </c>
      <c r="E5" s="24">
        <f t="shared" si="0"/>
        <v>1306930</v>
      </c>
      <c r="F5" s="24">
        <f t="shared" si="0"/>
        <v>3141439</v>
      </c>
      <c r="G5" s="24">
        <f t="shared" si="0"/>
        <v>16569716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3391241</v>
      </c>
      <c r="L5" s="24">
        <f t="shared" si="0"/>
        <v>0</v>
      </c>
      <c r="M5" s="24">
        <f t="shared" si="0"/>
        <v>0</v>
      </c>
      <c r="N5" s="25">
        <f>SUM(D5:M5)</f>
        <v>39851016</v>
      </c>
      <c r="O5" s="30">
        <f t="shared" ref="O5:O26" si="1">(N5/O$28)</f>
        <v>630.67379882256125</v>
      </c>
      <c r="P5" s="6"/>
    </row>
    <row r="6" spans="1:133">
      <c r="A6" s="12"/>
      <c r="B6" s="42">
        <v>511</v>
      </c>
      <c r="C6" s="19" t="s">
        <v>19</v>
      </c>
      <c r="D6" s="43">
        <v>274326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274326</v>
      </c>
      <c r="O6" s="44">
        <f t="shared" si="1"/>
        <v>4.3414255871367979</v>
      </c>
      <c r="P6" s="9"/>
    </row>
    <row r="7" spans="1:133">
      <c r="A7" s="12"/>
      <c r="B7" s="42">
        <v>512</v>
      </c>
      <c r="C7" s="19" t="s">
        <v>20</v>
      </c>
      <c r="D7" s="43">
        <v>2121910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2121910</v>
      </c>
      <c r="O7" s="44">
        <f t="shared" si="1"/>
        <v>33.580901436981705</v>
      </c>
      <c r="P7" s="9"/>
    </row>
    <row r="8" spans="1:133">
      <c r="A8" s="12"/>
      <c r="B8" s="42">
        <v>513</v>
      </c>
      <c r="C8" s="19" t="s">
        <v>21</v>
      </c>
      <c r="D8" s="43">
        <v>4361444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4361444</v>
      </c>
      <c r="O8" s="44">
        <f t="shared" si="1"/>
        <v>69.023295562448567</v>
      </c>
      <c r="P8" s="9"/>
    </row>
    <row r="9" spans="1:133">
      <c r="A9" s="12"/>
      <c r="B9" s="42">
        <v>514</v>
      </c>
      <c r="C9" s="19" t="s">
        <v>22</v>
      </c>
      <c r="D9" s="43">
        <v>387994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387994</v>
      </c>
      <c r="O9" s="44">
        <f t="shared" si="1"/>
        <v>6.1403114515414323</v>
      </c>
      <c r="P9" s="9"/>
    </row>
    <row r="10" spans="1:133">
      <c r="A10" s="12"/>
      <c r="B10" s="42">
        <v>515</v>
      </c>
      <c r="C10" s="19" t="s">
        <v>23</v>
      </c>
      <c r="D10" s="43">
        <v>1876062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1876062</v>
      </c>
      <c r="O10" s="44">
        <f t="shared" si="1"/>
        <v>29.690162689118186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3141439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3141439</v>
      </c>
      <c r="O11" s="44">
        <f t="shared" si="1"/>
        <v>49.715752991074254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3391241</v>
      </c>
      <c r="L12" s="43">
        <v>0</v>
      </c>
      <c r="M12" s="43">
        <v>0</v>
      </c>
      <c r="N12" s="43">
        <f t="shared" si="2"/>
        <v>3391241</v>
      </c>
      <c r="O12" s="44">
        <f t="shared" si="1"/>
        <v>53.669066911438883</v>
      </c>
      <c r="P12" s="9"/>
    </row>
    <row r="13" spans="1:133">
      <c r="A13" s="12"/>
      <c r="B13" s="42">
        <v>519</v>
      </c>
      <c r="C13" s="19" t="s">
        <v>55</v>
      </c>
      <c r="D13" s="43">
        <v>6419954</v>
      </c>
      <c r="E13" s="43">
        <v>1306930</v>
      </c>
      <c r="F13" s="43">
        <v>0</v>
      </c>
      <c r="G13" s="43">
        <v>16569716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24296600</v>
      </c>
      <c r="O13" s="44">
        <f t="shared" si="1"/>
        <v>384.51288219282139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23722381</v>
      </c>
      <c r="E14" s="29">
        <f t="shared" si="3"/>
        <v>119567</v>
      </c>
      <c r="F14" s="29">
        <f t="shared" si="3"/>
        <v>0</v>
      </c>
      <c r="G14" s="29">
        <f t="shared" si="3"/>
        <v>421240</v>
      </c>
      <c r="H14" s="29">
        <f t="shared" si="3"/>
        <v>0</v>
      </c>
      <c r="I14" s="29">
        <f t="shared" si="3"/>
        <v>4544896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28808084</v>
      </c>
      <c r="O14" s="41">
        <f t="shared" si="1"/>
        <v>455.91067924289422</v>
      </c>
      <c r="P14" s="10"/>
    </row>
    <row r="15" spans="1:133">
      <c r="A15" s="12"/>
      <c r="B15" s="42">
        <v>521</v>
      </c>
      <c r="C15" s="19" t="s">
        <v>28</v>
      </c>
      <c r="D15" s="43">
        <v>23189394</v>
      </c>
      <c r="E15" s="43">
        <v>119567</v>
      </c>
      <c r="F15" s="43">
        <v>0</v>
      </c>
      <c r="G15" s="43">
        <v>421240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23730201</v>
      </c>
      <c r="O15" s="44">
        <f t="shared" si="1"/>
        <v>375.54917072861934</v>
      </c>
      <c r="P15" s="9"/>
    </row>
    <row r="16" spans="1:133">
      <c r="A16" s="12"/>
      <c r="B16" s="42">
        <v>524</v>
      </c>
      <c r="C16" s="19" t="s">
        <v>29</v>
      </c>
      <c r="D16" s="43">
        <v>532987</v>
      </c>
      <c r="E16" s="43">
        <v>0</v>
      </c>
      <c r="F16" s="43">
        <v>0</v>
      </c>
      <c r="G16" s="43">
        <v>0</v>
      </c>
      <c r="H16" s="43">
        <v>0</v>
      </c>
      <c r="I16" s="43">
        <v>4544896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5077883</v>
      </c>
      <c r="O16" s="44">
        <f t="shared" si="1"/>
        <v>80.36150851427486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26041840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26041840</v>
      </c>
      <c r="O17" s="41">
        <f t="shared" si="1"/>
        <v>412.13268342090271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23098153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23098153</v>
      </c>
      <c r="O18" s="44">
        <f t="shared" si="1"/>
        <v>365.54651199594861</v>
      </c>
      <c r="P18" s="9"/>
    </row>
    <row r="19" spans="1:119">
      <c r="A19" s="12"/>
      <c r="B19" s="42">
        <v>538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2943687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2943687</v>
      </c>
      <c r="O19" s="44">
        <f t="shared" si="1"/>
        <v>46.586171424954102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7318376</v>
      </c>
      <c r="E20" s="29">
        <f t="shared" si="6"/>
        <v>0</v>
      </c>
      <c r="F20" s="29">
        <f t="shared" si="6"/>
        <v>0</v>
      </c>
      <c r="G20" s="29">
        <f t="shared" si="6"/>
        <v>3140382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10458758</v>
      </c>
      <c r="O20" s="41">
        <f t="shared" si="1"/>
        <v>165.51810470342471</v>
      </c>
      <c r="P20" s="10"/>
    </row>
    <row r="21" spans="1:119">
      <c r="A21" s="12"/>
      <c r="B21" s="42">
        <v>541</v>
      </c>
      <c r="C21" s="19" t="s">
        <v>58</v>
      </c>
      <c r="D21" s="43">
        <v>7318376</v>
      </c>
      <c r="E21" s="43">
        <v>0</v>
      </c>
      <c r="F21" s="43">
        <v>0</v>
      </c>
      <c r="G21" s="43">
        <v>3140382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10458758</v>
      </c>
      <c r="O21" s="44">
        <f t="shared" si="1"/>
        <v>165.51810470342471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1925590</v>
      </c>
      <c r="E22" s="29">
        <f t="shared" si="7"/>
        <v>0</v>
      </c>
      <c r="F22" s="29">
        <f t="shared" si="7"/>
        <v>0</v>
      </c>
      <c r="G22" s="29">
        <f t="shared" si="7"/>
        <v>1077022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3002612</v>
      </c>
      <c r="O22" s="41">
        <f t="shared" si="1"/>
        <v>47.518706083433564</v>
      </c>
      <c r="P22" s="9"/>
    </row>
    <row r="23" spans="1:119">
      <c r="A23" s="12"/>
      <c r="B23" s="42">
        <v>572</v>
      </c>
      <c r="C23" s="19" t="s">
        <v>59</v>
      </c>
      <c r="D23" s="43">
        <v>1925590</v>
      </c>
      <c r="E23" s="43">
        <v>0</v>
      </c>
      <c r="F23" s="43">
        <v>0</v>
      </c>
      <c r="G23" s="43">
        <v>1077022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3002612</v>
      </c>
      <c r="O23" s="44">
        <f t="shared" si="1"/>
        <v>47.518706083433564</v>
      </c>
      <c r="P23" s="9"/>
    </row>
    <row r="24" spans="1:119" ht="15.75">
      <c r="A24" s="26" t="s">
        <v>60</v>
      </c>
      <c r="B24" s="27"/>
      <c r="C24" s="28"/>
      <c r="D24" s="29">
        <f t="shared" ref="D24:M24" si="8">SUM(D25:D25)</f>
        <v>2187984</v>
      </c>
      <c r="E24" s="29">
        <f t="shared" si="8"/>
        <v>3715146</v>
      </c>
      <c r="F24" s="29">
        <f t="shared" si="8"/>
        <v>5245324</v>
      </c>
      <c r="G24" s="29">
        <f t="shared" si="8"/>
        <v>21250</v>
      </c>
      <c r="H24" s="29">
        <f t="shared" si="8"/>
        <v>0</v>
      </c>
      <c r="I24" s="29">
        <f t="shared" si="8"/>
        <v>10000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11179704</v>
      </c>
      <c r="O24" s="41">
        <f t="shared" si="1"/>
        <v>176.92764448946002</v>
      </c>
      <c r="P24" s="9"/>
    </row>
    <row r="25" spans="1:119" ht="15.75" thickBot="1">
      <c r="A25" s="12"/>
      <c r="B25" s="42">
        <v>581</v>
      </c>
      <c r="C25" s="19" t="s">
        <v>61</v>
      </c>
      <c r="D25" s="43">
        <v>2187984</v>
      </c>
      <c r="E25" s="43">
        <v>3715146</v>
      </c>
      <c r="F25" s="43">
        <v>5245324</v>
      </c>
      <c r="G25" s="43">
        <v>21250</v>
      </c>
      <c r="H25" s="43">
        <v>0</v>
      </c>
      <c r="I25" s="43">
        <v>10000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11179704</v>
      </c>
      <c r="O25" s="44">
        <f t="shared" si="1"/>
        <v>176.92764448946002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50596021</v>
      </c>
      <c r="E26" s="14">
        <f t="shared" ref="E26:M26" si="9">SUM(E5,E14,E17,E20,E22,E24)</f>
        <v>5141643</v>
      </c>
      <c r="F26" s="14">
        <f t="shared" si="9"/>
        <v>8386763</v>
      </c>
      <c r="G26" s="14">
        <f t="shared" si="9"/>
        <v>21229610</v>
      </c>
      <c r="H26" s="14">
        <f t="shared" si="9"/>
        <v>0</v>
      </c>
      <c r="I26" s="14">
        <f t="shared" si="9"/>
        <v>30596736</v>
      </c>
      <c r="J26" s="14">
        <f t="shared" si="9"/>
        <v>0</v>
      </c>
      <c r="K26" s="14">
        <f t="shared" si="9"/>
        <v>3391241</v>
      </c>
      <c r="L26" s="14">
        <f t="shared" si="9"/>
        <v>0</v>
      </c>
      <c r="M26" s="14">
        <f t="shared" si="9"/>
        <v>0</v>
      </c>
      <c r="N26" s="14">
        <f t="shared" si="4"/>
        <v>119342014</v>
      </c>
      <c r="O26" s="35">
        <f t="shared" si="1"/>
        <v>1888.6816167626764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76</v>
      </c>
      <c r="M28" s="160"/>
      <c r="N28" s="160"/>
      <c r="O28" s="39">
        <v>63188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15591434</v>
      </c>
      <c r="E5" s="24">
        <f t="shared" si="0"/>
        <v>0</v>
      </c>
      <c r="F5" s="24">
        <f t="shared" si="0"/>
        <v>3144631</v>
      </c>
      <c r="G5" s="24">
        <f t="shared" si="0"/>
        <v>2113543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3540331</v>
      </c>
      <c r="L5" s="24">
        <f t="shared" si="0"/>
        <v>0</v>
      </c>
      <c r="M5" s="24">
        <f t="shared" si="0"/>
        <v>1639799</v>
      </c>
      <c r="N5" s="25">
        <f>SUM(D5:M5)</f>
        <v>26029738</v>
      </c>
      <c r="O5" s="30">
        <f t="shared" ref="O5:O26" si="1">(N5/O$28)</f>
        <v>416.49579979839035</v>
      </c>
      <c r="P5" s="6"/>
    </row>
    <row r="6" spans="1:133">
      <c r="A6" s="12"/>
      <c r="B6" s="42">
        <v>511</v>
      </c>
      <c r="C6" s="19" t="s">
        <v>19</v>
      </c>
      <c r="D6" s="43">
        <v>253936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253936</v>
      </c>
      <c r="O6" s="44">
        <f t="shared" si="1"/>
        <v>4.0631710322095458</v>
      </c>
      <c r="P6" s="9"/>
    </row>
    <row r="7" spans="1:133">
      <c r="A7" s="12"/>
      <c r="B7" s="42">
        <v>512</v>
      </c>
      <c r="C7" s="19" t="s">
        <v>20</v>
      </c>
      <c r="D7" s="43">
        <v>2292528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2292528</v>
      </c>
      <c r="O7" s="44">
        <f t="shared" si="1"/>
        <v>36.682208746019811</v>
      </c>
      <c r="P7" s="9"/>
    </row>
    <row r="8" spans="1:133">
      <c r="A8" s="12"/>
      <c r="B8" s="42">
        <v>513</v>
      </c>
      <c r="C8" s="19" t="s">
        <v>21</v>
      </c>
      <c r="D8" s="43">
        <v>4335024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4335024</v>
      </c>
      <c r="O8" s="44">
        <f t="shared" si="1"/>
        <v>69.363713458245996</v>
      </c>
      <c r="P8" s="9"/>
    </row>
    <row r="9" spans="1:133">
      <c r="A9" s="12"/>
      <c r="B9" s="42">
        <v>514</v>
      </c>
      <c r="C9" s="19" t="s">
        <v>22</v>
      </c>
      <c r="D9" s="43">
        <v>309273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309273</v>
      </c>
      <c r="O9" s="44">
        <f t="shared" si="1"/>
        <v>4.9486055330655869</v>
      </c>
      <c r="P9" s="9"/>
    </row>
    <row r="10" spans="1:133">
      <c r="A10" s="12"/>
      <c r="B10" s="42">
        <v>515</v>
      </c>
      <c r="C10" s="19" t="s">
        <v>23</v>
      </c>
      <c r="D10" s="43">
        <v>1930601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1930601</v>
      </c>
      <c r="O10" s="44">
        <f t="shared" si="1"/>
        <v>30.891098772741092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3144631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3144631</v>
      </c>
      <c r="O11" s="44">
        <f t="shared" si="1"/>
        <v>50.316511192537241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3540331</v>
      </c>
      <c r="L12" s="43">
        <v>0</v>
      </c>
      <c r="M12" s="43">
        <v>0</v>
      </c>
      <c r="N12" s="43">
        <f t="shared" si="2"/>
        <v>3540331</v>
      </c>
      <c r="O12" s="44">
        <f t="shared" si="1"/>
        <v>56.648015104725026</v>
      </c>
      <c r="P12" s="9"/>
    </row>
    <row r="13" spans="1:133">
      <c r="A13" s="12"/>
      <c r="B13" s="42">
        <v>519</v>
      </c>
      <c r="C13" s="19" t="s">
        <v>55</v>
      </c>
      <c r="D13" s="43">
        <v>6470072</v>
      </c>
      <c r="E13" s="43">
        <v>0</v>
      </c>
      <c r="F13" s="43">
        <v>0</v>
      </c>
      <c r="G13" s="43">
        <v>2113543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1639799</v>
      </c>
      <c r="N13" s="43">
        <f t="shared" si="2"/>
        <v>10223414</v>
      </c>
      <c r="O13" s="44">
        <f t="shared" si="1"/>
        <v>163.58247595884603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22585011</v>
      </c>
      <c r="E14" s="29">
        <f t="shared" si="3"/>
        <v>25131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4108850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26718992</v>
      </c>
      <c r="O14" s="41">
        <f t="shared" si="1"/>
        <v>427.5243931708722</v>
      </c>
      <c r="P14" s="10"/>
    </row>
    <row r="15" spans="1:133">
      <c r="A15" s="12"/>
      <c r="B15" s="42">
        <v>521</v>
      </c>
      <c r="C15" s="19" t="s">
        <v>28</v>
      </c>
      <c r="D15" s="43">
        <v>22105546</v>
      </c>
      <c r="E15" s="43">
        <v>25131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22130677</v>
      </c>
      <c r="O15" s="44">
        <f t="shared" si="1"/>
        <v>354.10782917580042</v>
      </c>
      <c r="P15" s="9"/>
    </row>
    <row r="16" spans="1:133">
      <c r="A16" s="12"/>
      <c r="B16" s="42">
        <v>524</v>
      </c>
      <c r="C16" s="19" t="s">
        <v>29</v>
      </c>
      <c r="D16" s="43">
        <v>479465</v>
      </c>
      <c r="E16" s="43">
        <v>0</v>
      </c>
      <c r="F16" s="43">
        <v>0</v>
      </c>
      <c r="G16" s="43">
        <v>0</v>
      </c>
      <c r="H16" s="43">
        <v>0</v>
      </c>
      <c r="I16" s="43">
        <v>4108850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4588315</v>
      </c>
      <c r="O16" s="44">
        <f t="shared" si="1"/>
        <v>73.416563995071769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25442868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25442868</v>
      </c>
      <c r="O17" s="41">
        <f t="shared" si="1"/>
        <v>407.10542906059493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22595973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22595973</v>
      </c>
      <c r="O18" s="44">
        <f t="shared" si="1"/>
        <v>361.55292254028194</v>
      </c>
      <c r="P18" s="9"/>
    </row>
    <row r="19" spans="1:119">
      <c r="A19" s="12"/>
      <c r="B19" s="42">
        <v>538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2846895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2846895</v>
      </c>
      <c r="O19" s="44">
        <f t="shared" si="1"/>
        <v>45.552506520312974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7418879</v>
      </c>
      <c r="E20" s="29">
        <f t="shared" si="6"/>
        <v>0</v>
      </c>
      <c r="F20" s="29">
        <f t="shared" si="6"/>
        <v>0</v>
      </c>
      <c r="G20" s="29">
        <f t="shared" si="6"/>
        <v>2839769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10258648</v>
      </c>
      <c r="O20" s="41">
        <f t="shared" si="1"/>
        <v>164.14624701985696</v>
      </c>
      <c r="P20" s="10"/>
    </row>
    <row r="21" spans="1:119">
      <c r="A21" s="12"/>
      <c r="B21" s="42">
        <v>541</v>
      </c>
      <c r="C21" s="19" t="s">
        <v>58</v>
      </c>
      <c r="D21" s="43">
        <v>7418879</v>
      </c>
      <c r="E21" s="43">
        <v>0</v>
      </c>
      <c r="F21" s="43">
        <v>0</v>
      </c>
      <c r="G21" s="43">
        <v>2839769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10258648</v>
      </c>
      <c r="O21" s="44">
        <f t="shared" si="1"/>
        <v>164.14624701985696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2497551</v>
      </c>
      <c r="E22" s="29">
        <f t="shared" si="7"/>
        <v>0</v>
      </c>
      <c r="F22" s="29">
        <f t="shared" si="7"/>
        <v>0</v>
      </c>
      <c r="G22" s="29">
        <f t="shared" si="7"/>
        <v>3076308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5573859</v>
      </c>
      <c r="O22" s="41">
        <f t="shared" si="1"/>
        <v>89.186024929196606</v>
      </c>
      <c r="P22" s="9"/>
    </row>
    <row r="23" spans="1:119">
      <c r="A23" s="12"/>
      <c r="B23" s="42">
        <v>572</v>
      </c>
      <c r="C23" s="19" t="s">
        <v>59</v>
      </c>
      <c r="D23" s="43">
        <v>2497551</v>
      </c>
      <c r="E23" s="43">
        <v>0</v>
      </c>
      <c r="F23" s="43">
        <v>0</v>
      </c>
      <c r="G23" s="43">
        <v>3076308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5573859</v>
      </c>
      <c r="O23" s="44">
        <f t="shared" si="1"/>
        <v>89.186024929196606</v>
      </c>
      <c r="P23" s="9"/>
    </row>
    <row r="24" spans="1:119" ht="15.75">
      <c r="A24" s="26" t="s">
        <v>60</v>
      </c>
      <c r="B24" s="27"/>
      <c r="C24" s="28"/>
      <c r="D24" s="29">
        <f t="shared" ref="D24:M24" si="8">SUM(D25:D25)</f>
        <v>719492</v>
      </c>
      <c r="E24" s="29">
        <f t="shared" si="8"/>
        <v>9707760</v>
      </c>
      <c r="F24" s="29">
        <f t="shared" si="8"/>
        <v>3982708</v>
      </c>
      <c r="G24" s="29">
        <f t="shared" si="8"/>
        <v>5357</v>
      </c>
      <c r="H24" s="29">
        <f t="shared" si="8"/>
        <v>0</v>
      </c>
      <c r="I24" s="29">
        <f t="shared" si="8"/>
        <v>5239896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500000</v>
      </c>
      <c r="N24" s="29">
        <f t="shared" si="4"/>
        <v>20155213</v>
      </c>
      <c r="O24" s="41">
        <f t="shared" si="1"/>
        <v>322.49888794662144</v>
      </c>
      <c r="P24" s="9"/>
    </row>
    <row r="25" spans="1:119" ht="15.75" thickBot="1">
      <c r="A25" s="12"/>
      <c r="B25" s="42">
        <v>581</v>
      </c>
      <c r="C25" s="19" t="s">
        <v>61</v>
      </c>
      <c r="D25" s="43">
        <v>719492</v>
      </c>
      <c r="E25" s="43">
        <v>9707760</v>
      </c>
      <c r="F25" s="43">
        <v>3982708</v>
      </c>
      <c r="G25" s="43">
        <v>5357</v>
      </c>
      <c r="H25" s="43">
        <v>0</v>
      </c>
      <c r="I25" s="43">
        <v>5239896</v>
      </c>
      <c r="J25" s="43">
        <v>0</v>
      </c>
      <c r="K25" s="43">
        <v>0</v>
      </c>
      <c r="L25" s="43">
        <v>0</v>
      </c>
      <c r="M25" s="43">
        <v>500000</v>
      </c>
      <c r="N25" s="43">
        <f t="shared" si="4"/>
        <v>20155213</v>
      </c>
      <c r="O25" s="44">
        <f t="shared" si="1"/>
        <v>322.49888794662144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48812367</v>
      </c>
      <c r="E26" s="14">
        <f t="shared" ref="E26:M26" si="9">SUM(E5,E14,E17,E20,E22,E24)</f>
        <v>9732891</v>
      </c>
      <c r="F26" s="14">
        <f t="shared" si="9"/>
        <v>7127339</v>
      </c>
      <c r="G26" s="14">
        <f t="shared" si="9"/>
        <v>8034977</v>
      </c>
      <c r="H26" s="14">
        <f t="shared" si="9"/>
        <v>0</v>
      </c>
      <c r="I26" s="14">
        <f t="shared" si="9"/>
        <v>34791614</v>
      </c>
      <c r="J26" s="14">
        <f t="shared" si="9"/>
        <v>0</v>
      </c>
      <c r="K26" s="14">
        <f t="shared" si="9"/>
        <v>3540331</v>
      </c>
      <c r="L26" s="14">
        <f t="shared" si="9"/>
        <v>0</v>
      </c>
      <c r="M26" s="14">
        <f t="shared" si="9"/>
        <v>2139799</v>
      </c>
      <c r="N26" s="14">
        <f t="shared" si="4"/>
        <v>114179318</v>
      </c>
      <c r="O26" s="35">
        <f t="shared" si="1"/>
        <v>1826.9567819255324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74</v>
      </c>
      <c r="M28" s="160"/>
      <c r="N28" s="160"/>
      <c r="O28" s="39">
        <v>62497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15924444</v>
      </c>
      <c r="E5" s="24">
        <f t="shared" si="0"/>
        <v>2000</v>
      </c>
      <c r="F5" s="24">
        <f t="shared" si="0"/>
        <v>3134840</v>
      </c>
      <c r="G5" s="24">
        <f t="shared" si="0"/>
        <v>941693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3638833</v>
      </c>
      <c r="L5" s="24">
        <f t="shared" si="0"/>
        <v>0</v>
      </c>
      <c r="M5" s="24">
        <f t="shared" si="0"/>
        <v>1010184</v>
      </c>
      <c r="N5" s="25">
        <f>SUM(D5:M5)</f>
        <v>24651994</v>
      </c>
      <c r="O5" s="30">
        <f t="shared" ref="O5:O26" si="1">(N5/O$28)</f>
        <v>396.97252818035429</v>
      </c>
      <c r="P5" s="6"/>
    </row>
    <row r="6" spans="1:133">
      <c r="A6" s="12"/>
      <c r="B6" s="42">
        <v>511</v>
      </c>
      <c r="C6" s="19" t="s">
        <v>19</v>
      </c>
      <c r="D6" s="43">
        <v>271064</v>
      </c>
      <c r="E6" s="43">
        <v>2000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273064</v>
      </c>
      <c r="O6" s="44">
        <f t="shared" si="1"/>
        <v>4.3971658615136873</v>
      </c>
      <c r="P6" s="9"/>
    </row>
    <row r="7" spans="1:133">
      <c r="A7" s="12"/>
      <c r="B7" s="42">
        <v>512</v>
      </c>
      <c r="C7" s="19" t="s">
        <v>20</v>
      </c>
      <c r="D7" s="43">
        <v>2207939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2207939</v>
      </c>
      <c r="O7" s="44">
        <f t="shared" si="1"/>
        <v>35.554573268921096</v>
      </c>
      <c r="P7" s="9"/>
    </row>
    <row r="8" spans="1:133">
      <c r="A8" s="12"/>
      <c r="B8" s="42">
        <v>513</v>
      </c>
      <c r="C8" s="19" t="s">
        <v>21</v>
      </c>
      <c r="D8" s="43">
        <v>4284598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4284598</v>
      </c>
      <c r="O8" s="44">
        <f t="shared" si="1"/>
        <v>68.995136876006441</v>
      </c>
      <c r="P8" s="9"/>
    </row>
    <row r="9" spans="1:133">
      <c r="A9" s="12"/>
      <c r="B9" s="42">
        <v>514</v>
      </c>
      <c r="C9" s="19" t="s">
        <v>22</v>
      </c>
      <c r="D9" s="43">
        <v>288676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288676</v>
      </c>
      <c r="O9" s="44">
        <f t="shared" si="1"/>
        <v>4.6485668276972625</v>
      </c>
      <c r="P9" s="9"/>
    </row>
    <row r="10" spans="1:133">
      <c r="A10" s="12"/>
      <c r="B10" s="42">
        <v>515</v>
      </c>
      <c r="C10" s="19" t="s">
        <v>23</v>
      </c>
      <c r="D10" s="43">
        <v>1775565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1775565</v>
      </c>
      <c r="O10" s="44">
        <f t="shared" si="1"/>
        <v>28.592028985507245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3134840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3134840</v>
      </c>
      <c r="O11" s="44">
        <f t="shared" si="1"/>
        <v>50.480515297906599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3638833</v>
      </c>
      <c r="L12" s="43">
        <v>0</v>
      </c>
      <c r="M12" s="43">
        <v>0</v>
      </c>
      <c r="N12" s="43">
        <f t="shared" si="2"/>
        <v>3638833</v>
      </c>
      <c r="O12" s="44">
        <f t="shared" si="1"/>
        <v>58.596344605475039</v>
      </c>
      <c r="P12" s="9"/>
    </row>
    <row r="13" spans="1:133">
      <c r="A13" s="12"/>
      <c r="B13" s="42">
        <v>519</v>
      </c>
      <c r="C13" s="19" t="s">
        <v>55</v>
      </c>
      <c r="D13" s="43">
        <v>7096602</v>
      </c>
      <c r="E13" s="43">
        <v>0</v>
      </c>
      <c r="F13" s="43">
        <v>0</v>
      </c>
      <c r="G13" s="43">
        <v>941693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1010184</v>
      </c>
      <c r="N13" s="43">
        <f t="shared" si="2"/>
        <v>9048479</v>
      </c>
      <c r="O13" s="44">
        <f t="shared" si="1"/>
        <v>145.70819645732689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22481658</v>
      </c>
      <c r="E14" s="29">
        <f t="shared" si="3"/>
        <v>142349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3751616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26375623</v>
      </c>
      <c r="O14" s="41">
        <f t="shared" si="1"/>
        <v>424.72822866344603</v>
      </c>
      <c r="P14" s="10"/>
    </row>
    <row r="15" spans="1:133">
      <c r="A15" s="12"/>
      <c r="B15" s="42">
        <v>521</v>
      </c>
      <c r="C15" s="19" t="s">
        <v>28</v>
      </c>
      <c r="D15" s="43">
        <v>21794113</v>
      </c>
      <c r="E15" s="43">
        <v>142349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21936462</v>
      </c>
      <c r="O15" s="44">
        <f t="shared" si="1"/>
        <v>353.24415458937199</v>
      </c>
      <c r="P15" s="9"/>
    </row>
    <row r="16" spans="1:133">
      <c r="A16" s="12"/>
      <c r="B16" s="42">
        <v>524</v>
      </c>
      <c r="C16" s="19" t="s">
        <v>29</v>
      </c>
      <c r="D16" s="43">
        <v>687545</v>
      </c>
      <c r="E16" s="43">
        <v>0</v>
      </c>
      <c r="F16" s="43">
        <v>0</v>
      </c>
      <c r="G16" s="43">
        <v>0</v>
      </c>
      <c r="H16" s="43">
        <v>0</v>
      </c>
      <c r="I16" s="43">
        <v>3751616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4439161</v>
      </c>
      <c r="O16" s="44">
        <f t="shared" si="1"/>
        <v>71.484074074074073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24417515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24417515</v>
      </c>
      <c r="O17" s="41">
        <f t="shared" si="1"/>
        <v>393.19669887278582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22046865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22046865</v>
      </c>
      <c r="O18" s="44">
        <f t="shared" si="1"/>
        <v>355.0219806763285</v>
      </c>
      <c r="P18" s="9"/>
    </row>
    <row r="19" spans="1:119">
      <c r="A19" s="12"/>
      <c r="B19" s="42">
        <v>538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2370650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2370650</v>
      </c>
      <c r="O19" s="44">
        <f t="shared" si="1"/>
        <v>38.174718196457327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7459110</v>
      </c>
      <c r="E20" s="29">
        <f t="shared" si="6"/>
        <v>0</v>
      </c>
      <c r="F20" s="29">
        <f t="shared" si="6"/>
        <v>0</v>
      </c>
      <c r="G20" s="29">
        <f t="shared" si="6"/>
        <v>1242830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8701940</v>
      </c>
      <c r="O20" s="41">
        <f t="shared" si="1"/>
        <v>140.12785829307569</v>
      </c>
      <c r="P20" s="10"/>
    </row>
    <row r="21" spans="1:119">
      <c r="A21" s="12"/>
      <c r="B21" s="42">
        <v>541</v>
      </c>
      <c r="C21" s="19" t="s">
        <v>58</v>
      </c>
      <c r="D21" s="43">
        <v>7459110</v>
      </c>
      <c r="E21" s="43">
        <v>0</v>
      </c>
      <c r="F21" s="43">
        <v>0</v>
      </c>
      <c r="G21" s="43">
        <v>1242830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8701940</v>
      </c>
      <c r="O21" s="44">
        <f t="shared" si="1"/>
        <v>140.12785829307569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2778248</v>
      </c>
      <c r="E22" s="29">
        <f t="shared" si="7"/>
        <v>0</v>
      </c>
      <c r="F22" s="29">
        <f t="shared" si="7"/>
        <v>0</v>
      </c>
      <c r="G22" s="29">
        <f t="shared" si="7"/>
        <v>1763181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4541429</v>
      </c>
      <c r="O22" s="41">
        <f t="shared" si="1"/>
        <v>73.130901771336553</v>
      </c>
      <c r="P22" s="9"/>
    </row>
    <row r="23" spans="1:119">
      <c r="A23" s="12"/>
      <c r="B23" s="42">
        <v>572</v>
      </c>
      <c r="C23" s="19" t="s">
        <v>59</v>
      </c>
      <c r="D23" s="43">
        <v>2778248</v>
      </c>
      <c r="E23" s="43">
        <v>0</v>
      </c>
      <c r="F23" s="43">
        <v>0</v>
      </c>
      <c r="G23" s="43">
        <v>1763181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4541429</v>
      </c>
      <c r="O23" s="44">
        <f t="shared" si="1"/>
        <v>73.130901771336553</v>
      </c>
      <c r="P23" s="9"/>
    </row>
    <row r="24" spans="1:119" ht="15.75">
      <c r="A24" s="26" t="s">
        <v>60</v>
      </c>
      <c r="B24" s="27"/>
      <c r="C24" s="28"/>
      <c r="D24" s="29">
        <f t="shared" ref="D24:M24" si="8">SUM(D25:D25)</f>
        <v>657286</v>
      </c>
      <c r="E24" s="29">
        <f t="shared" si="8"/>
        <v>19427</v>
      </c>
      <c r="F24" s="29">
        <f t="shared" si="8"/>
        <v>3500000</v>
      </c>
      <c r="G24" s="29">
        <f t="shared" si="8"/>
        <v>41770</v>
      </c>
      <c r="H24" s="29">
        <f t="shared" si="8"/>
        <v>0</v>
      </c>
      <c r="I24" s="29">
        <f t="shared" si="8"/>
        <v>208418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4426901</v>
      </c>
      <c r="O24" s="41">
        <f t="shared" si="1"/>
        <v>71.286650563607083</v>
      </c>
      <c r="P24" s="9"/>
    </row>
    <row r="25" spans="1:119" ht="15.75" thickBot="1">
      <c r="A25" s="12"/>
      <c r="B25" s="42">
        <v>581</v>
      </c>
      <c r="C25" s="19" t="s">
        <v>61</v>
      </c>
      <c r="D25" s="43">
        <v>657286</v>
      </c>
      <c r="E25" s="43">
        <v>19427</v>
      </c>
      <c r="F25" s="43">
        <v>3500000</v>
      </c>
      <c r="G25" s="43">
        <v>41770</v>
      </c>
      <c r="H25" s="43">
        <v>0</v>
      </c>
      <c r="I25" s="43">
        <v>208418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4426901</v>
      </c>
      <c r="O25" s="44">
        <f t="shared" si="1"/>
        <v>71.286650563607083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49300746</v>
      </c>
      <c r="E26" s="14">
        <f t="shared" ref="E26:M26" si="9">SUM(E5,E14,E17,E20,E22,E24)</f>
        <v>163776</v>
      </c>
      <c r="F26" s="14">
        <f t="shared" si="9"/>
        <v>6634840</v>
      </c>
      <c r="G26" s="14">
        <f t="shared" si="9"/>
        <v>3989474</v>
      </c>
      <c r="H26" s="14">
        <f t="shared" si="9"/>
        <v>0</v>
      </c>
      <c r="I26" s="14">
        <f t="shared" si="9"/>
        <v>28377549</v>
      </c>
      <c r="J26" s="14">
        <f t="shared" si="9"/>
        <v>0</v>
      </c>
      <c r="K26" s="14">
        <f t="shared" si="9"/>
        <v>3638833</v>
      </c>
      <c r="L26" s="14">
        <f t="shared" si="9"/>
        <v>0</v>
      </c>
      <c r="M26" s="14">
        <f t="shared" si="9"/>
        <v>1010184</v>
      </c>
      <c r="N26" s="14">
        <f t="shared" si="4"/>
        <v>93115402</v>
      </c>
      <c r="O26" s="35">
        <f t="shared" si="1"/>
        <v>1499.4428663446054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72</v>
      </c>
      <c r="M28" s="160"/>
      <c r="N28" s="160"/>
      <c r="O28" s="39">
        <v>62100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19264271</v>
      </c>
      <c r="E5" s="24">
        <f t="shared" si="0"/>
        <v>784</v>
      </c>
      <c r="F5" s="24">
        <f t="shared" si="0"/>
        <v>3139226</v>
      </c>
      <c r="G5" s="24">
        <f t="shared" si="0"/>
        <v>2408859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3605861</v>
      </c>
      <c r="L5" s="24">
        <f t="shared" si="0"/>
        <v>0</v>
      </c>
      <c r="M5" s="24">
        <f t="shared" si="0"/>
        <v>1207730</v>
      </c>
      <c r="N5" s="25">
        <f>SUM(D5:M5)</f>
        <v>29626731</v>
      </c>
      <c r="O5" s="30">
        <f t="shared" ref="O5:O26" si="1">(N5/O$28)</f>
        <v>482.61437088681828</v>
      </c>
      <c r="P5" s="6"/>
    </row>
    <row r="6" spans="1:133">
      <c r="A6" s="12"/>
      <c r="B6" s="42">
        <v>511</v>
      </c>
      <c r="C6" s="19" t="s">
        <v>19</v>
      </c>
      <c r="D6" s="43">
        <v>287280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287280</v>
      </c>
      <c r="O6" s="44">
        <f t="shared" si="1"/>
        <v>4.6797419691144846</v>
      </c>
      <c r="P6" s="9"/>
    </row>
    <row r="7" spans="1:133">
      <c r="A7" s="12"/>
      <c r="B7" s="42">
        <v>512</v>
      </c>
      <c r="C7" s="19" t="s">
        <v>20</v>
      </c>
      <c r="D7" s="43">
        <v>2191907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2191907</v>
      </c>
      <c r="O7" s="44">
        <f t="shared" si="1"/>
        <v>35.705789405095459</v>
      </c>
      <c r="P7" s="9"/>
    </row>
    <row r="8" spans="1:133">
      <c r="A8" s="12"/>
      <c r="B8" s="42">
        <v>513</v>
      </c>
      <c r="C8" s="19" t="s">
        <v>21</v>
      </c>
      <c r="D8" s="43">
        <v>4350397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4350397</v>
      </c>
      <c r="O8" s="44">
        <f t="shared" si="1"/>
        <v>70.867221606828693</v>
      </c>
      <c r="P8" s="9"/>
    </row>
    <row r="9" spans="1:133">
      <c r="A9" s="12"/>
      <c r="B9" s="42">
        <v>514</v>
      </c>
      <c r="C9" s="19" t="s">
        <v>22</v>
      </c>
      <c r="D9" s="43">
        <v>319533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319533</v>
      </c>
      <c r="O9" s="44">
        <f t="shared" si="1"/>
        <v>5.2051378119502179</v>
      </c>
      <c r="P9" s="9"/>
    </row>
    <row r="10" spans="1:133">
      <c r="A10" s="12"/>
      <c r="B10" s="42">
        <v>515</v>
      </c>
      <c r="C10" s="19" t="s">
        <v>23</v>
      </c>
      <c r="D10" s="43">
        <v>1676051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1676051</v>
      </c>
      <c r="O10" s="44">
        <f t="shared" si="1"/>
        <v>27.302583566820879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3139226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3139226</v>
      </c>
      <c r="O11" s="44">
        <f t="shared" si="1"/>
        <v>51.137453573988402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3605861</v>
      </c>
      <c r="L12" s="43">
        <v>0</v>
      </c>
      <c r="M12" s="43">
        <v>0</v>
      </c>
      <c r="N12" s="43">
        <f t="shared" si="2"/>
        <v>3605861</v>
      </c>
      <c r="O12" s="44">
        <f t="shared" si="1"/>
        <v>58.738857757216394</v>
      </c>
      <c r="P12" s="9"/>
    </row>
    <row r="13" spans="1:133">
      <c r="A13" s="12"/>
      <c r="B13" s="42">
        <v>519</v>
      </c>
      <c r="C13" s="19" t="s">
        <v>55</v>
      </c>
      <c r="D13" s="43">
        <v>10439103</v>
      </c>
      <c r="E13" s="43">
        <v>784</v>
      </c>
      <c r="F13" s="43">
        <v>0</v>
      </c>
      <c r="G13" s="43">
        <v>2408859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1207730</v>
      </c>
      <c r="N13" s="43">
        <f t="shared" si="2"/>
        <v>14056476</v>
      </c>
      <c r="O13" s="44">
        <f t="shared" si="1"/>
        <v>228.97758519580373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20739914</v>
      </c>
      <c r="E14" s="29">
        <f t="shared" si="3"/>
        <v>62722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3434368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24237004</v>
      </c>
      <c r="O14" s="41">
        <f t="shared" si="1"/>
        <v>394.81664168892945</v>
      </c>
      <c r="P14" s="10"/>
    </row>
    <row r="15" spans="1:133">
      <c r="A15" s="12"/>
      <c r="B15" s="42">
        <v>521</v>
      </c>
      <c r="C15" s="19" t="s">
        <v>28</v>
      </c>
      <c r="D15" s="43">
        <v>20145035</v>
      </c>
      <c r="E15" s="43">
        <v>62722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20207757</v>
      </c>
      <c r="O15" s="44">
        <f t="shared" si="1"/>
        <v>329.18089854694728</v>
      </c>
      <c r="P15" s="9"/>
    </row>
    <row r="16" spans="1:133">
      <c r="A16" s="12"/>
      <c r="B16" s="42">
        <v>524</v>
      </c>
      <c r="C16" s="19" t="s">
        <v>29</v>
      </c>
      <c r="D16" s="43">
        <v>594879</v>
      </c>
      <c r="E16" s="43">
        <v>0</v>
      </c>
      <c r="F16" s="43">
        <v>0</v>
      </c>
      <c r="G16" s="43">
        <v>0</v>
      </c>
      <c r="H16" s="43">
        <v>0</v>
      </c>
      <c r="I16" s="43">
        <v>3434368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4029247</v>
      </c>
      <c r="O16" s="44">
        <f t="shared" si="1"/>
        <v>65.635743141982147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24033787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24033787</v>
      </c>
      <c r="O17" s="41">
        <f t="shared" si="1"/>
        <v>391.50627158402295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21635338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21635338</v>
      </c>
      <c r="O18" s="44">
        <f t="shared" si="1"/>
        <v>352.43594839382291</v>
      </c>
      <c r="P18" s="9"/>
    </row>
    <row r="19" spans="1:119">
      <c r="A19" s="12"/>
      <c r="B19" s="42">
        <v>538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2398449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2398449</v>
      </c>
      <c r="O19" s="44">
        <f t="shared" si="1"/>
        <v>39.070323190200043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6851349</v>
      </c>
      <c r="E20" s="29">
        <f t="shared" si="6"/>
        <v>0</v>
      </c>
      <c r="F20" s="29">
        <f t="shared" si="6"/>
        <v>0</v>
      </c>
      <c r="G20" s="29">
        <f t="shared" si="6"/>
        <v>1093706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7945055</v>
      </c>
      <c r="O20" s="41">
        <f t="shared" si="1"/>
        <v>129.42358441389197</v>
      </c>
      <c r="P20" s="10"/>
    </row>
    <row r="21" spans="1:119">
      <c r="A21" s="12"/>
      <c r="B21" s="42">
        <v>541</v>
      </c>
      <c r="C21" s="19" t="s">
        <v>58</v>
      </c>
      <c r="D21" s="43">
        <v>6851349</v>
      </c>
      <c r="E21" s="43">
        <v>0</v>
      </c>
      <c r="F21" s="43">
        <v>0</v>
      </c>
      <c r="G21" s="43">
        <v>1093706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7945055</v>
      </c>
      <c r="O21" s="44">
        <f t="shared" si="1"/>
        <v>129.42358441389197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2354479</v>
      </c>
      <c r="E22" s="29">
        <f t="shared" si="7"/>
        <v>0</v>
      </c>
      <c r="F22" s="29">
        <f t="shared" si="7"/>
        <v>0</v>
      </c>
      <c r="G22" s="29">
        <f t="shared" si="7"/>
        <v>930878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3285357</v>
      </c>
      <c r="O22" s="41">
        <f t="shared" si="1"/>
        <v>53.517902521665469</v>
      </c>
      <c r="P22" s="9"/>
    </row>
    <row r="23" spans="1:119">
      <c r="A23" s="12"/>
      <c r="B23" s="42">
        <v>572</v>
      </c>
      <c r="C23" s="19" t="s">
        <v>59</v>
      </c>
      <c r="D23" s="43">
        <v>2354479</v>
      </c>
      <c r="E23" s="43">
        <v>0</v>
      </c>
      <c r="F23" s="43">
        <v>0</v>
      </c>
      <c r="G23" s="43">
        <v>930878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3285357</v>
      </c>
      <c r="O23" s="44">
        <f t="shared" si="1"/>
        <v>53.517902521665469</v>
      </c>
      <c r="P23" s="9"/>
    </row>
    <row r="24" spans="1:119" ht="15.75">
      <c r="A24" s="26" t="s">
        <v>60</v>
      </c>
      <c r="B24" s="27"/>
      <c r="C24" s="28"/>
      <c r="D24" s="29">
        <f t="shared" ref="D24:M24" si="8">SUM(D25:D25)</f>
        <v>1596611</v>
      </c>
      <c r="E24" s="29">
        <f t="shared" si="8"/>
        <v>313670</v>
      </c>
      <c r="F24" s="29">
        <f t="shared" si="8"/>
        <v>3650000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277796</v>
      </c>
      <c r="N24" s="29">
        <f t="shared" si="4"/>
        <v>5838077</v>
      </c>
      <c r="O24" s="41">
        <f t="shared" si="1"/>
        <v>95.101273864598951</v>
      </c>
      <c r="P24" s="9"/>
    </row>
    <row r="25" spans="1:119" ht="15.75" thickBot="1">
      <c r="A25" s="12"/>
      <c r="B25" s="42">
        <v>581</v>
      </c>
      <c r="C25" s="19" t="s">
        <v>61</v>
      </c>
      <c r="D25" s="43">
        <v>1596611</v>
      </c>
      <c r="E25" s="43">
        <v>313670</v>
      </c>
      <c r="F25" s="43">
        <v>3650000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277796</v>
      </c>
      <c r="N25" s="43">
        <f t="shared" si="4"/>
        <v>5838077</v>
      </c>
      <c r="O25" s="44">
        <f t="shared" si="1"/>
        <v>95.101273864598951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50806624</v>
      </c>
      <c r="E26" s="14">
        <f t="shared" ref="E26:M26" si="9">SUM(E5,E14,E17,E20,E22,E24)</f>
        <v>377176</v>
      </c>
      <c r="F26" s="14">
        <f t="shared" si="9"/>
        <v>6789226</v>
      </c>
      <c r="G26" s="14">
        <f t="shared" si="9"/>
        <v>4433443</v>
      </c>
      <c r="H26" s="14">
        <f t="shared" si="9"/>
        <v>0</v>
      </c>
      <c r="I26" s="14">
        <f t="shared" si="9"/>
        <v>27468155</v>
      </c>
      <c r="J26" s="14">
        <f t="shared" si="9"/>
        <v>0</v>
      </c>
      <c r="K26" s="14">
        <f t="shared" si="9"/>
        <v>3605861</v>
      </c>
      <c r="L26" s="14">
        <f t="shared" si="9"/>
        <v>0</v>
      </c>
      <c r="M26" s="14">
        <f t="shared" si="9"/>
        <v>1485526</v>
      </c>
      <c r="N26" s="14">
        <f t="shared" si="4"/>
        <v>94966011</v>
      </c>
      <c r="O26" s="35">
        <f t="shared" si="1"/>
        <v>1546.980044959927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70</v>
      </c>
      <c r="M28" s="160"/>
      <c r="N28" s="160"/>
      <c r="O28" s="39">
        <v>61388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14877188</v>
      </c>
      <c r="E5" s="24">
        <f t="shared" si="0"/>
        <v>4006</v>
      </c>
      <c r="F5" s="24">
        <f t="shared" si="0"/>
        <v>3130532</v>
      </c>
      <c r="G5" s="24">
        <f t="shared" si="0"/>
        <v>1440055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3162625</v>
      </c>
      <c r="L5" s="24">
        <f t="shared" si="0"/>
        <v>0</v>
      </c>
      <c r="M5" s="24">
        <f t="shared" si="0"/>
        <v>3914859</v>
      </c>
      <c r="N5" s="25">
        <f>SUM(D5:M5)</f>
        <v>26529265</v>
      </c>
      <c r="O5" s="30">
        <f t="shared" ref="O5:O26" si="1">(N5/O$28)</f>
        <v>437.66831642332755</v>
      </c>
      <c r="P5" s="6"/>
    </row>
    <row r="6" spans="1:133">
      <c r="A6" s="12"/>
      <c r="B6" s="42">
        <v>511</v>
      </c>
      <c r="C6" s="19" t="s">
        <v>19</v>
      </c>
      <c r="D6" s="43">
        <v>188321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188321</v>
      </c>
      <c r="O6" s="44">
        <f t="shared" si="1"/>
        <v>3.1068382413593993</v>
      </c>
      <c r="P6" s="9"/>
    </row>
    <row r="7" spans="1:133">
      <c r="A7" s="12"/>
      <c r="B7" s="42">
        <v>512</v>
      </c>
      <c r="C7" s="19" t="s">
        <v>20</v>
      </c>
      <c r="D7" s="43">
        <v>2137726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2137726</v>
      </c>
      <c r="O7" s="44">
        <f t="shared" si="1"/>
        <v>35.267277076631196</v>
      </c>
      <c r="P7" s="9"/>
    </row>
    <row r="8" spans="1:133">
      <c r="A8" s="12"/>
      <c r="B8" s="42">
        <v>513</v>
      </c>
      <c r="C8" s="19" t="s">
        <v>21</v>
      </c>
      <c r="D8" s="43">
        <v>4230794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4230794</v>
      </c>
      <c r="O8" s="44">
        <f t="shared" si="1"/>
        <v>69.797805823641013</v>
      </c>
      <c r="P8" s="9"/>
    </row>
    <row r="9" spans="1:133">
      <c r="A9" s="12"/>
      <c r="B9" s="42">
        <v>514</v>
      </c>
      <c r="C9" s="19" t="s">
        <v>22</v>
      </c>
      <c r="D9" s="43">
        <v>357030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357030</v>
      </c>
      <c r="O9" s="44">
        <f t="shared" si="1"/>
        <v>5.8901262063845579</v>
      </c>
      <c r="P9" s="9"/>
    </row>
    <row r="10" spans="1:133">
      <c r="A10" s="12"/>
      <c r="B10" s="42">
        <v>515</v>
      </c>
      <c r="C10" s="19" t="s">
        <v>23</v>
      </c>
      <c r="D10" s="43">
        <v>1481430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1481430</v>
      </c>
      <c r="O10" s="44">
        <f t="shared" si="1"/>
        <v>24.439990101460033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3130532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3130532</v>
      </c>
      <c r="O11" s="44">
        <f t="shared" si="1"/>
        <v>51.64616019137177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3162625</v>
      </c>
      <c r="L12" s="43">
        <v>0</v>
      </c>
      <c r="M12" s="43">
        <v>0</v>
      </c>
      <c r="N12" s="43">
        <f t="shared" si="2"/>
        <v>3162625</v>
      </c>
      <c r="O12" s="44">
        <f t="shared" si="1"/>
        <v>52.175616596552011</v>
      </c>
      <c r="P12" s="9"/>
    </row>
    <row r="13" spans="1:133">
      <c r="A13" s="12"/>
      <c r="B13" s="42">
        <v>519</v>
      </c>
      <c r="C13" s="19" t="s">
        <v>55</v>
      </c>
      <c r="D13" s="43">
        <v>6481887</v>
      </c>
      <c r="E13" s="43">
        <v>4006</v>
      </c>
      <c r="F13" s="43">
        <v>0</v>
      </c>
      <c r="G13" s="43">
        <v>1440055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3914859</v>
      </c>
      <c r="N13" s="43">
        <f t="shared" si="2"/>
        <v>11840807</v>
      </c>
      <c r="O13" s="44">
        <f t="shared" si="1"/>
        <v>195.34450218592758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20109663</v>
      </c>
      <c r="E14" s="29">
        <f t="shared" si="3"/>
        <v>227522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3447445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23784630</v>
      </c>
      <c r="O14" s="41">
        <f t="shared" si="1"/>
        <v>392.38851769364021</v>
      </c>
      <c r="P14" s="10"/>
    </row>
    <row r="15" spans="1:133">
      <c r="A15" s="12"/>
      <c r="B15" s="42">
        <v>521</v>
      </c>
      <c r="C15" s="19" t="s">
        <v>28</v>
      </c>
      <c r="D15" s="43">
        <v>19494699</v>
      </c>
      <c r="E15" s="43">
        <v>227522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19722221</v>
      </c>
      <c r="O15" s="44">
        <f t="shared" si="1"/>
        <v>325.36865462344304</v>
      </c>
      <c r="P15" s="9"/>
    </row>
    <row r="16" spans="1:133">
      <c r="A16" s="12"/>
      <c r="B16" s="42">
        <v>524</v>
      </c>
      <c r="C16" s="19" t="s">
        <v>29</v>
      </c>
      <c r="D16" s="43">
        <v>614964</v>
      </c>
      <c r="E16" s="43">
        <v>0</v>
      </c>
      <c r="F16" s="43">
        <v>0</v>
      </c>
      <c r="G16" s="43">
        <v>0</v>
      </c>
      <c r="H16" s="43">
        <v>0</v>
      </c>
      <c r="I16" s="43">
        <v>3447445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4062409</v>
      </c>
      <c r="O16" s="44">
        <f t="shared" si="1"/>
        <v>67.019863070197147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22163263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22163263</v>
      </c>
      <c r="O17" s="41">
        <f t="shared" si="1"/>
        <v>365.63990761362697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19967372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19967372</v>
      </c>
      <c r="O18" s="44">
        <f t="shared" si="1"/>
        <v>329.41304957518764</v>
      </c>
      <c r="P18" s="9"/>
    </row>
    <row r="19" spans="1:119">
      <c r="A19" s="12"/>
      <c r="B19" s="42">
        <v>538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2195891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2195891</v>
      </c>
      <c r="O19" s="44">
        <f t="shared" si="1"/>
        <v>36.226858038439332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6006901</v>
      </c>
      <c r="E20" s="29">
        <f t="shared" si="6"/>
        <v>0</v>
      </c>
      <c r="F20" s="29">
        <f t="shared" si="6"/>
        <v>0</v>
      </c>
      <c r="G20" s="29">
        <f t="shared" si="6"/>
        <v>840485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6847386</v>
      </c>
      <c r="O20" s="41">
        <f t="shared" si="1"/>
        <v>112.96520663202178</v>
      </c>
      <c r="P20" s="10"/>
    </row>
    <row r="21" spans="1:119">
      <c r="A21" s="12"/>
      <c r="B21" s="42">
        <v>541</v>
      </c>
      <c r="C21" s="19" t="s">
        <v>58</v>
      </c>
      <c r="D21" s="43">
        <v>6006901</v>
      </c>
      <c r="E21" s="43">
        <v>0</v>
      </c>
      <c r="F21" s="43">
        <v>0</v>
      </c>
      <c r="G21" s="43">
        <v>840485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6847386</v>
      </c>
      <c r="O21" s="44">
        <f t="shared" si="1"/>
        <v>112.96520663202178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2488026</v>
      </c>
      <c r="E22" s="29">
        <f t="shared" si="7"/>
        <v>0</v>
      </c>
      <c r="F22" s="29">
        <f t="shared" si="7"/>
        <v>0</v>
      </c>
      <c r="G22" s="29">
        <f t="shared" si="7"/>
        <v>313692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2801718</v>
      </c>
      <c r="O22" s="41">
        <f t="shared" si="1"/>
        <v>46.221529324424644</v>
      </c>
      <c r="P22" s="9"/>
    </row>
    <row r="23" spans="1:119">
      <c r="A23" s="12"/>
      <c r="B23" s="42">
        <v>572</v>
      </c>
      <c r="C23" s="19" t="s">
        <v>59</v>
      </c>
      <c r="D23" s="43">
        <v>2488026</v>
      </c>
      <c r="E23" s="43">
        <v>0</v>
      </c>
      <c r="F23" s="43">
        <v>0</v>
      </c>
      <c r="G23" s="43">
        <v>313692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2801718</v>
      </c>
      <c r="O23" s="44">
        <f t="shared" si="1"/>
        <v>46.221529324424644</v>
      </c>
      <c r="P23" s="9"/>
    </row>
    <row r="24" spans="1:119" ht="15.75">
      <c r="A24" s="26" t="s">
        <v>60</v>
      </c>
      <c r="B24" s="27"/>
      <c r="C24" s="28"/>
      <c r="D24" s="29">
        <f t="shared" ref="D24:M24" si="8">SUM(D25:D25)</f>
        <v>0</v>
      </c>
      <c r="E24" s="29">
        <f t="shared" si="8"/>
        <v>272995</v>
      </c>
      <c r="F24" s="29">
        <f t="shared" si="8"/>
        <v>3500000</v>
      </c>
      <c r="G24" s="29">
        <f t="shared" si="8"/>
        <v>4426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100000</v>
      </c>
      <c r="N24" s="29">
        <f t="shared" si="4"/>
        <v>3877421</v>
      </c>
      <c r="O24" s="41">
        <f t="shared" si="1"/>
        <v>63.968011218345296</v>
      </c>
      <c r="P24" s="9"/>
    </row>
    <row r="25" spans="1:119" ht="15.75" thickBot="1">
      <c r="A25" s="12"/>
      <c r="B25" s="42">
        <v>581</v>
      </c>
      <c r="C25" s="19" t="s">
        <v>61</v>
      </c>
      <c r="D25" s="43">
        <v>0</v>
      </c>
      <c r="E25" s="43">
        <v>272995</v>
      </c>
      <c r="F25" s="43">
        <v>3500000</v>
      </c>
      <c r="G25" s="43">
        <v>4426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100000</v>
      </c>
      <c r="N25" s="43">
        <f t="shared" si="4"/>
        <v>3877421</v>
      </c>
      <c r="O25" s="44">
        <f t="shared" si="1"/>
        <v>63.968011218345296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43481778</v>
      </c>
      <c r="E26" s="14">
        <f t="shared" ref="E26:M26" si="9">SUM(E5,E14,E17,E20,E22,E24)</f>
        <v>504523</v>
      </c>
      <c r="F26" s="14">
        <f t="shared" si="9"/>
        <v>6630532</v>
      </c>
      <c r="G26" s="14">
        <f t="shared" si="9"/>
        <v>2598658</v>
      </c>
      <c r="H26" s="14">
        <f t="shared" si="9"/>
        <v>0</v>
      </c>
      <c r="I26" s="14">
        <f t="shared" si="9"/>
        <v>25610708</v>
      </c>
      <c r="J26" s="14">
        <f t="shared" si="9"/>
        <v>0</v>
      </c>
      <c r="K26" s="14">
        <f t="shared" si="9"/>
        <v>3162625</v>
      </c>
      <c r="L26" s="14">
        <f t="shared" si="9"/>
        <v>0</v>
      </c>
      <c r="M26" s="14">
        <f t="shared" si="9"/>
        <v>4014859</v>
      </c>
      <c r="N26" s="14">
        <f t="shared" si="4"/>
        <v>86003683</v>
      </c>
      <c r="O26" s="35">
        <f t="shared" si="1"/>
        <v>1418.8514889053865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68</v>
      </c>
      <c r="M28" s="160"/>
      <c r="N28" s="160"/>
      <c r="O28" s="39">
        <v>60615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13721380</v>
      </c>
      <c r="E5" s="24">
        <f t="shared" si="0"/>
        <v>0</v>
      </c>
      <c r="F5" s="24">
        <f t="shared" si="0"/>
        <v>3129731</v>
      </c>
      <c r="G5" s="24">
        <f t="shared" si="0"/>
        <v>5030163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2776080</v>
      </c>
      <c r="L5" s="24">
        <f t="shared" si="0"/>
        <v>0</v>
      </c>
      <c r="M5" s="24">
        <f t="shared" si="0"/>
        <v>2161145</v>
      </c>
      <c r="N5" s="25">
        <f>SUM(D5:M5)</f>
        <v>26818499</v>
      </c>
      <c r="O5" s="30">
        <f t="shared" ref="O5:O26" si="1">(N5/O$28)</f>
        <v>453.72029166948636</v>
      </c>
      <c r="P5" s="6"/>
    </row>
    <row r="6" spans="1:133">
      <c r="A6" s="12"/>
      <c r="B6" s="42">
        <v>511</v>
      </c>
      <c r="C6" s="19" t="s">
        <v>19</v>
      </c>
      <c r="D6" s="43">
        <v>229493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229493</v>
      </c>
      <c r="O6" s="44">
        <f t="shared" si="1"/>
        <v>3.882604723556879</v>
      </c>
      <c r="P6" s="9"/>
    </row>
    <row r="7" spans="1:133">
      <c r="A7" s="12"/>
      <c r="B7" s="42">
        <v>512</v>
      </c>
      <c r="C7" s="19" t="s">
        <v>20</v>
      </c>
      <c r="D7" s="43">
        <v>1949745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1949745</v>
      </c>
      <c r="O7" s="44">
        <f t="shared" si="1"/>
        <v>32.986144007579348</v>
      </c>
      <c r="P7" s="9"/>
    </row>
    <row r="8" spans="1:133">
      <c r="A8" s="12"/>
      <c r="B8" s="42">
        <v>513</v>
      </c>
      <c r="C8" s="19" t="s">
        <v>21</v>
      </c>
      <c r="D8" s="43">
        <v>3908399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3908399</v>
      </c>
      <c r="O8" s="44">
        <f t="shared" si="1"/>
        <v>66.123012113419506</v>
      </c>
      <c r="P8" s="9"/>
    </row>
    <row r="9" spans="1:133">
      <c r="A9" s="12"/>
      <c r="B9" s="42">
        <v>514</v>
      </c>
      <c r="C9" s="19" t="s">
        <v>22</v>
      </c>
      <c r="D9" s="43">
        <v>358741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358741</v>
      </c>
      <c r="O9" s="44">
        <f t="shared" si="1"/>
        <v>6.0692461257359414</v>
      </c>
      <c r="P9" s="9"/>
    </row>
    <row r="10" spans="1:133">
      <c r="A10" s="12"/>
      <c r="B10" s="42">
        <v>515</v>
      </c>
      <c r="C10" s="19" t="s">
        <v>23</v>
      </c>
      <c r="D10" s="43">
        <v>1343408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1343408</v>
      </c>
      <c r="O10" s="44">
        <f t="shared" si="1"/>
        <v>22.728023279420722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3129731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3129731</v>
      </c>
      <c r="O11" s="44">
        <f t="shared" si="1"/>
        <v>52.949363876294242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2776080</v>
      </c>
      <c r="L12" s="43">
        <v>0</v>
      </c>
      <c r="M12" s="43">
        <v>0</v>
      </c>
      <c r="N12" s="43">
        <f t="shared" si="2"/>
        <v>2776080</v>
      </c>
      <c r="O12" s="44">
        <f t="shared" si="1"/>
        <v>46.966231305407049</v>
      </c>
      <c r="P12" s="9"/>
    </row>
    <row r="13" spans="1:133">
      <c r="A13" s="12"/>
      <c r="B13" s="42">
        <v>519</v>
      </c>
      <c r="C13" s="19" t="s">
        <v>55</v>
      </c>
      <c r="D13" s="43">
        <v>5931594</v>
      </c>
      <c r="E13" s="43">
        <v>0</v>
      </c>
      <c r="F13" s="43">
        <v>0</v>
      </c>
      <c r="G13" s="43">
        <v>5030163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2161145</v>
      </c>
      <c r="N13" s="43">
        <f t="shared" si="2"/>
        <v>13122902</v>
      </c>
      <c r="O13" s="44">
        <f t="shared" si="1"/>
        <v>222.01566623807267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18875926</v>
      </c>
      <c r="E14" s="29">
        <f t="shared" si="3"/>
        <v>25229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3080687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21981842</v>
      </c>
      <c r="O14" s="41">
        <f t="shared" si="1"/>
        <v>371.89284022467348</v>
      </c>
      <c r="P14" s="10"/>
    </row>
    <row r="15" spans="1:133">
      <c r="A15" s="12"/>
      <c r="B15" s="42">
        <v>521</v>
      </c>
      <c r="C15" s="19" t="s">
        <v>28</v>
      </c>
      <c r="D15" s="43">
        <v>18247980</v>
      </c>
      <c r="E15" s="43">
        <v>25229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18273209</v>
      </c>
      <c r="O15" s="44">
        <f t="shared" si="1"/>
        <v>309.14950598903704</v>
      </c>
      <c r="P15" s="9"/>
    </row>
    <row r="16" spans="1:133">
      <c r="A16" s="12"/>
      <c r="B16" s="42">
        <v>524</v>
      </c>
      <c r="C16" s="19" t="s">
        <v>29</v>
      </c>
      <c r="D16" s="43">
        <v>627946</v>
      </c>
      <c r="E16" s="43">
        <v>0</v>
      </c>
      <c r="F16" s="43">
        <v>0</v>
      </c>
      <c r="G16" s="43">
        <v>0</v>
      </c>
      <c r="H16" s="43">
        <v>0</v>
      </c>
      <c r="I16" s="43">
        <v>3080687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3708633</v>
      </c>
      <c r="O16" s="44">
        <f t="shared" si="1"/>
        <v>62.743334235636461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20652176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20652176</v>
      </c>
      <c r="O17" s="41">
        <f t="shared" si="1"/>
        <v>349.3973066251607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18610294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18610294</v>
      </c>
      <c r="O18" s="44">
        <f t="shared" si="1"/>
        <v>314.85237192934966</v>
      </c>
      <c r="P18" s="9"/>
    </row>
    <row r="19" spans="1:119">
      <c r="A19" s="12"/>
      <c r="B19" s="42">
        <v>538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2041882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2041882</v>
      </c>
      <c r="O19" s="44">
        <f t="shared" si="1"/>
        <v>34.544934695811058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5391265</v>
      </c>
      <c r="E20" s="29">
        <f t="shared" si="6"/>
        <v>0</v>
      </c>
      <c r="F20" s="29">
        <f t="shared" si="6"/>
        <v>0</v>
      </c>
      <c r="G20" s="29">
        <f t="shared" si="6"/>
        <v>723041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6114306</v>
      </c>
      <c r="O20" s="41">
        <f t="shared" si="1"/>
        <v>103.44295188468566</v>
      </c>
      <c r="P20" s="10"/>
    </row>
    <row r="21" spans="1:119">
      <c r="A21" s="12"/>
      <c r="B21" s="42">
        <v>541</v>
      </c>
      <c r="C21" s="19" t="s">
        <v>58</v>
      </c>
      <c r="D21" s="43">
        <v>5391265</v>
      </c>
      <c r="E21" s="43">
        <v>0</v>
      </c>
      <c r="F21" s="43">
        <v>0</v>
      </c>
      <c r="G21" s="43">
        <v>723041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6114306</v>
      </c>
      <c r="O21" s="44">
        <f t="shared" si="1"/>
        <v>103.44295188468566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2219219</v>
      </c>
      <c r="E22" s="29">
        <f t="shared" si="7"/>
        <v>0</v>
      </c>
      <c r="F22" s="29">
        <f t="shared" si="7"/>
        <v>0</v>
      </c>
      <c r="G22" s="29">
        <f t="shared" si="7"/>
        <v>350800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2570019</v>
      </c>
      <c r="O22" s="41">
        <f t="shared" si="1"/>
        <v>43.480053461460379</v>
      </c>
      <c r="P22" s="9"/>
    </row>
    <row r="23" spans="1:119">
      <c r="A23" s="12"/>
      <c r="B23" s="42">
        <v>572</v>
      </c>
      <c r="C23" s="19" t="s">
        <v>59</v>
      </c>
      <c r="D23" s="43">
        <v>2219219</v>
      </c>
      <c r="E23" s="43">
        <v>0</v>
      </c>
      <c r="F23" s="43">
        <v>0</v>
      </c>
      <c r="G23" s="43">
        <v>350800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2570019</v>
      </c>
      <c r="O23" s="44">
        <f t="shared" si="1"/>
        <v>43.480053461460379</v>
      </c>
      <c r="P23" s="9"/>
    </row>
    <row r="24" spans="1:119" ht="15.75">
      <c r="A24" s="26" t="s">
        <v>60</v>
      </c>
      <c r="B24" s="27"/>
      <c r="C24" s="28"/>
      <c r="D24" s="29">
        <f t="shared" ref="D24:M24" si="8">SUM(D25:D25)</f>
        <v>0</v>
      </c>
      <c r="E24" s="29">
        <f t="shared" si="8"/>
        <v>1025182</v>
      </c>
      <c r="F24" s="29">
        <f t="shared" si="8"/>
        <v>3350397</v>
      </c>
      <c r="G24" s="29">
        <f t="shared" si="8"/>
        <v>52500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50000</v>
      </c>
      <c r="N24" s="29">
        <f t="shared" si="4"/>
        <v>4478079</v>
      </c>
      <c r="O24" s="41">
        <f t="shared" si="1"/>
        <v>75.760962983014139</v>
      </c>
      <c r="P24" s="9"/>
    </row>
    <row r="25" spans="1:119" ht="15.75" thickBot="1">
      <c r="A25" s="12"/>
      <c r="B25" s="42">
        <v>581</v>
      </c>
      <c r="C25" s="19" t="s">
        <v>61</v>
      </c>
      <c r="D25" s="43">
        <v>0</v>
      </c>
      <c r="E25" s="43">
        <v>1025182</v>
      </c>
      <c r="F25" s="43">
        <v>3350397</v>
      </c>
      <c r="G25" s="43">
        <v>52500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50000</v>
      </c>
      <c r="N25" s="43">
        <f t="shared" si="4"/>
        <v>4478079</v>
      </c>
      <c r="O25" s="44">
        <f t="shared" si="1"/>
        <v>75.760962983014139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40207790</v>
      </c>
      <c r="E26" s="14">
        <f t="shared" ref="E26:M26" si="9">SUM(E5,E14,E17,E20,E22,E24)</f>
        <v>1050411</v>
      </c>
      <c r="F26" s="14">
        <f t="shared" si="9"/>
        <v>6480128</v>
      </c>
      <c r="G26" s="14">
        <f t="shared" si="9"/>
        <v>6156504</v>
      </c>
      <c r="H26" s="14">
        <f t="shared" si="9"/>
        <v>0</v>
      </c>
      <c r="I26" s="14">
        <f t="shared" si="9"/>
        <v>23732863</v>
      </c>
      <c r="J26" s="14">
        <f t="shared" si="9"/>
        <v>0</v>
      </c>
      <c r="K26" s="14">
        <f t="shared" si="9"/>
        <v>2776080</v>
      </c>
      <c r="L26" s="14">
        <f t="shared" si="9"/>
        <v>0</v>
      </c>
      <c r="M26" s="14">
        <f t="shared" si="9"/>
        <v>2211145</v>
      </c>
      <c r="N26" s="14">
        <f t="shared" si="4"/>
        <v>82614921</v>
      </c>
      <c r="O26" s="35">
        <f t="shared" si="1"/>
        <v>1397.6944068484806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66</v>
      </c>
      <c r="M28" s="160"/>
      <c r="N28" s="160"/>
      <c r="O28" s="39">
        <v>59108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2024-10-24T15:37:18Z</cp:lastPrinted>
  <dcterms:created xsi:type="dcterms:W3CDTF">2000-08-31T21:26:31Z</dcterms:created>
  <dcterms:modified xsi:type="dcterms:W3CDTF">2024-10-24T15:37:23Z</dcterms:modified>
</cp:coreProperties>
</file>