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32" documentId="11_4AB5386985BCC97F0A5440D7BFB3567EE2E3C864" xr6:coauthVersionLast="47" xr6:coauthVersionMax="47" xr10:uidLastSave="{B678BEE9-2FE3-4920-9677-F38E0C2D12BB}"/>
  <bookViews>
    <workbookView xWindow="-120" yWindow="-120" windowWidth="29040" windowHeight="15720" tabRatio="786" xr2:uid="{00000000-000D-0000-FFFF-FFFF00000000}"/>
  </bookViews>
  <sheets>
    <sheet name="2023" sheetId="50" r:id="rId1"/>
    <sheet name="2022" sheetId="49" r:id="rId2"/>
    <sheet name="2021" sheetId="48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'2007'!$A$1:$O$31</definedName>
    <definedName name="_xlnm.Print_Area" localSheetId="15">'2008'!$A$1:$O$29</definedName>
    <definedName name="_xlnm.Print_Area" localSheetId="14">'2009'!$A$1:$O$26</definedName>
    <definedName name="_xlnm.Print_Area" localSheetId="13">'2010'!$A$1:$O$26</definedName>
    <definedName name="_xlnm.Print_Area" localSheetId="12">'2011'!$A$1:$O$24</definedName>
    <definedName name="_xlnm.Print_Area" localSheetId="11">'2012'!$A$1:$O$26</definedName>
    <definedName name="_xlnm.Print_Area" localSheetId="10">'2013'!$A$1:$O$26</definedName>
    <definedName name="_xlnm.Print_Area" localSheetId="9">'2014'!$A$1:$O$25</definedName>
    <definedName name="_xlnm.Print_Area" localSheetId="8">'2015'!$A$1:$O$25</definedName>
    <definedName name="_xlnm.Print_Area" localSheetId="7">'2016'!$A$1:$O$25</definedName>
    <definedName name="_xlnm.Print_Area" localSheetId="6">'2017'!$A$1:$O$25</definedName>
    <definedName name="_xlnm.Print_Area" localSheetId="5">'2018'!$A$1:$O$28</definedName>
    <definedName name="_xlnm.Print_Area" localSheetId="4">'2019'!$A$1:$O$26</definedName>
    <definedName name="_xlnm.Print_Area" localSheetId="3">'2020'!$A$1:$O$27</definedName>
    <definedName name="_xlnm.Print_Area" localSheetId="2">'2021'!$A$1:$P$23</definedName>
    <definedName name="_xlnm.Print_Area" localSheetId="1">'2022'!$A$1:$P$23</definedName>
    <definedName name="_xlnm.Print_Area" localSheetId="0">'2023'!$A$1:$P$24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 iterateCount="1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50" l="1"/>
  <c r="F20" i="50"/>
  <c r="G20" i="50"/>
  <c r="H20" i="50"/>
  <c r="I20" i="50"/>
  <c r="J20" i="50"/>
  <c r="K20" i="50"/>
  <c r="L20" i="50"/>
  <c r="M20" i="50"/>
  <c r="N20" i="50"/>
  <c r="D20" i="50"/>
  <c r="O19" i="50" l="1"/>
  <c r="P19" i="50" s="1"/>
  <c r="N18" i="50"/>
  <c r="M18" i="50"/>
  <c r="L18" i="50"/>
  <c r="K18" i="50"/>
  <c r="J18" i="50"/>
  <c r="I18" i="50"/>
  <c r="H18" i="50"/>
  <c r="G18" i="50"/>
  <c r="F18" i="50"/>
  <c r="E18" i="50"/>
  <c r="D18" i="50"/>
  <c r="O17" i="50"/>
  <c r="P17" i="50" s="1"/>
  <c r="N16" i="50"/>
  <c r="M16" i="50"/>
  <c r="L16" i="50"/>
  <c r="K16" i="50"/>
  <c r="J16" i="50"/>
  <c r="I16" i="50"/>
  <c r="H16" i="50"/>
  <c r="G16" i="50"/>
  <c r="F16" i="50"/>
  <c r="E16" i="50"/>
  <c r="D16" i="50"/>
  <c r="O15" i="50"/>
  <c r="P15" i="50" s="1"/>
  <c r="O14" i="50"/>
  <c r="P14" i="50" s="1"/>
  <c r="O13" i="50"/>
  <c r="P13" i="50" s="1"/>
  <c r="O12" i="50"/>
  <c r="P12" i="50" s="1"/>
  <c r="O11" i="50"/>
  <c r="P11" i="50" s="1"/>
  <c r="N10" i="50"/>
  <c r="M10" i="50"/>
  <c r="L10" i="50"/>
  <c r="K10" i="50"/>
  <c r="J10" i="50"/>
  <c r="I10" i="50"/>
  <c r="H10" i="50"/>
  <c r="G10" i="50"/>
  <c r="F10" i="50"/>
  <c r="E10" i="50"/>
  <c r="D10" i="50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18" i="50" l="1"/>
  <c r="P18" i="50" s="1"/>
  <c r="O16" i="50"/>
  <c r="P16" i="50" s="1"/>
  <c r="O5" i="50"/>
  <c r="P5" i="50" s="1"/>
  <c r="O10" i="50"/>
  <c r="P10" i="50" s="1"/>
  <c r="O18" i="49"/>
  <c r="P18" i="49" s="1"/>
  <c r="N17" i="49"/>
  <c r="M17" i="49"/>
  <c r="L17" i="49"/>
  <c r="K17" i="49"/>
  <c r="J17" i="49"/>
  <c r="I17" i="49"/>
  <c r="H17" i="49"/>
  <c r="G17" i="49"/>
  <c r="F17" i="49"/>
  <c r="E17" i="49"/>
  <c r="D17" i="49"/>
  <c r="O16" i="49"/>
  <c r="P16" i="49" s="1"/>
  <c r="N15" i="49"/>
  <c r="M15" i="49"/>
  <c r="L15" i="49"/>
  <c r="K15" i="49"/>
  <c r="J15" i="49"/>
  <c r="I15" i="49"/>
  <c r="H15" i="49"/>
  <c r="G15" i="49"/>
  <c r="F15" i="49"/>
  <c r="E15" i="49"/>
  <c r="D15" i="49"/>
  <c r="O14" i="49"/>
  <c r="P14" i="49" s="1"/>
  <c r="O13" i="49"/>
  <c r="P13" i="49" s="1"/>
  <c r="O12" i="49"/>
  <c r="P12" i="49" s="1"/>
  <c r="O11" i="49"/>
  <c r="P11" i="49" s="1"/>
  <c r="N10" i="49"/>
  <c r="M10" i="49"/>
  <c r="L10" i="49"/>
  <c r="K10" i="49"/>
  <c r="J10" i="49"/>
  <c r="I10" i="49"/>
  <c r="H10" i="49"/>
  <c r="G10" i="49"/>
  <c r="F10" i="49"/>
  <c r="E10" i="49"/>
  <c r="D10" i="49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0" i="50" l="1"/>
  <c r="P20" i="50" s="1"/>
  <c r="F19" i="49"/>
  <c r="J19" i="49"/>
  <c r="M19" i="49"/>
  <c r="D19" i="49"/>
  <c r="E19" i="49"/>
  <c r="G19" i="49"/>
  <c r="I19" i="49"/>
  <c r="N19" i="49"/>
  <c r="H19" i="49"/>
  <c r="K19" i="49"/>
  <c r="L19" i="49"/>
  <c r="O17" i="49"/>
  <c r="P17" i="49" s="1"/>
  <c r="O15" i="49"/>
  <c r="P15" i="49" s="1"/>
  <c r="O10" i="49"/>
  <c r="P10" i="49" s="1"/>
  <c r="O5" i="49"/>
  <c r="P5" i="49" s="1"/>
  <c r="E19" i="48"/>
  <c r="L19" i="48"/>
  <c r="O18" i="48"/>
  <c r="P18" i="48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O14" i="48" s="1"/>
  <c r="P14" i="48" s="1"/>
  <c r="F14" i="48"/>
  <c r="E14" i="48"/>
  <c r="D14" i="48"/>
  <c r="O13" i="48"/>
  <c r="P13" i="48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O10" i="48"/>
  <c r="P10" i="48"/>
  <c r="O9" i="48"/>
  <c r="P9" i="48" s="1"/>
  <c r="O8" i="48"/>
  <c r="P8" i="48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F19" i="48" s="1"/>
  <c r="E5" i="48"/>
  <c r="D5" i="48"/>
  <c r="D19" i="48" s="1"/>
  <c r="H23" i="46"/>
  <c r="K23" i="46"/>
  <c r="M23" i="46"/>
  <c r="M19" i="46"/>
  <c r="L19" i="46"/>
  <c r="K19" i="46"/>
  <c r="J19" i="46"/>
  <c r="I19" i="46"/>
  <c r="H19" i="46"/>
  <c r="G19" i="46"/>
  <c r="F19" i="46"/>
  <c r="E19" i="46"/>
  <c r="D19" i="46"/>
  <c r="N22" i="46"/>
  <c r="O22" i="46" s="1"/>
  <c r="M21" i="46"/>
  <c r="L21" i="46"/>
  <c r="K21" i="46"/>
  <c r="J21" i="46"/>
  <c r="I21" i="46"/>
  <c r="H21" i="46"/>
  <c r="G21" i="46"/>
  <c r="F21" i="46"/>
  <c r="E21" i="46"/>
  <c r="D21" i="46"/>
  <c r="N18" i="46"/>
  <c r="O18" i="46" s="1"/>
  <c r="M17" i="46"/>
  <c r="L17" i="46"/>
  <c r="K17" i="46"/>
  <c r="J17" i="46"/>
  <c r="I17" i="46"/>
  <c r="H17" i="46"/>
  <c r="G17" i="46"/>
  <c r="F17" i="46"/>
  <c r="E17" i="46"/>
  <c r="D17" i="46"/>
  <c r="N16" i="46"/>
  <c r="O16" i="46"/>
  <c r="N15" i="46"/>
  <c r="O15" i="46"/>
  <c r="M14" i="46"/>
  <c r="L14" i="46"/>
  <c r="K14" i="46"/>
  <c r="J14" i="46"/>
  <c r="I14" i="46"/>
  <c r="H14" i="46"/>
  <c r="G14" i="46"/>
  <c r="F14" i="46"/>
  <c r="E14" i="46"/>
  <c r="D14" i="46"/>
  <c r="N13" i="46"/>
  <c r="O13" i="46"/>
  <c r="M12" i="46"/>
  <c r="L12" i="46"/>
  <c r="K12" i="46"/>
  <c r="J12" i="46"/>
  <c r="I12" i="46"/>
  <c r="H12" i="46"/>
  <c r="G12" i="46"/>
  <c r="F12" i="46"/>
  <c r="E12" i="46"/>
  <c r="D12" i="46"/>
  <c r="D23" i="46" s="1"/>
  <c r="N11" i="46"/>
  <c r="O11" i="46"/>
  <c r="N10" i="46"/>
  <c r="O10" i="46" s="1"/>
  <c r="N9" i="46"/>
  <c r="O9" i="46" s="1"/>
  <c r="N8" i="46"/>
  <c r="O8" i="46" s="1"/>
  <c r="N7" i="46"/>
  <c r="O7" i="46" s="1"/>
  <c r="N6" i="46"/>
  <c r="O6" i="46"/>
  <c r="M5" i="46"/>
  <c r="L5" i="46"/>
  <c r="K5" i="46"/>
  <c r="J5" i="46"/>
  <c r="I5" i="46"/>
  <c r="H5" i="46"/>
  <c r="G5" i="46"/>
  <c r="F5" i="46"/>
  <c r="F23" i="46" s="1"/>
  <c r="E5" i="46"/>
  <c r="D5" i="46"/>
  <c r="N21" i="45"/>
  <c r="O21" i="45" s="1"/>
  <c r="M20" i="45"/>
  <c r="L20" i="45"/>
  <c r="K20" i="45"/>
  <c r="J20" i="45"/>
  <c r="I20" i="45"/>
  <c r="H20" i="45"/>
  <c r="G20" i="45"/>
  <c r="F20" i="45"/>
  <c r="E20" i="45"/>
  <c r="N20" i="45" s="1"/>
  <c r="O20" i="45" s="1"/>
  <c r="D20" i="45"/>
  <c r="N19" i="45"/>
  <c r="O19" i="45" s="1"/>
  <c r="M18" i="45"/>
  <c r="L18" i="45"/>
  <c r="K18" i="45"/>
  <c r="J18" i="45"/>
  <c r="I18" i="45"/>
  <c r="H18" i="45"/>
  <c r="G18" i="45"/>
  <c r="F18" i="45"/>
  <c r="E18" i="45"/>
  <c r="D18" i="45"/>
  <c r="N17" i="45"/>
  <c r="O17" i="45" s="1"/>
  <c r="N16" i="45"/>
  <c r="O16" i="45"/>
  <c r="M15" i="45"/>
  <c r="L15" i="45"/>
  <c r="K15" i="45"/>
  <c r="J15" i="45"/>
  <c r="I15" i="45"/>
  <c r="H15" i="45"/>
  <c r="G15" i="45"/>
  <c r="F15" i="45"/>
  <c r="E15" i="45"/>
  <c r="D15" i="45"/>
  <c r="N15" i="45" s="1"/>
  <c r="O15" i="45" s="1"/>
  <c r="N14" i="45"/>
  <c r="O14" i="45"/>
  <c r="M13" i="45"/>
  <c r="M22" i="45" s="1"/>
  <c r="L13" i="45"/>
  <c r="K13" i="45"/>
  <c r="J13" i="45"/>
  <c r="I13" i="45"/>
  <c r="H13" i="45"/>
  <c r="G13" i="45"/>
  <c r="F13" i="45"/>
  <c r="E13" i="45"/>
  <c r="D13" i="45"/>
  <c r="N12" i="45"/>
  <c r="O12" i="45"/>
  <c r="N11" i="45"/>
  <c r="O11" i="45" s="1"/>
  <c r="N10" i="45"/>
  <c r="O10" i="45"/>
  <c r="N9" i="45"/>
  <c r="O9" i="45"/>
  <c r="N8" i="45"/>
  <c r="O8" i="45" s="1"/>
  <c r="N7" i="45"/>
  <c r="O7" i="45" s="1"/>
  <c r="N6" i="45"/>
  <c r="O6" i="45"/>
  <c r="M5" i="45"/>
  <c r="L5" i="45"/>
  <c r="L22" i="45" s="1"/>
  <c r="K5" i="45"/>
  <c r="J5" i="45"/>
  <c r="I5" i="45"/>
  <c r="H5" i="45"/>
  <c r="G5" i="45"/>
  <c r="F5" i="45"/>
  <c r="E5" i="45"/>
  <c r="D5" i="45"/>
  <c r="N23" i="44"/>
  <c r="O23" i="44" s="1"/>
  <c r="N22" i="44"/>
  <c r="O22" i="44"/>
  <c r="M21" i="44"/>
  <c r="L21" i="44"/>
  <c r="K21" i="44"/>
  <c r="J21" i="44"/>
  <c r="I21" i="44"/>
  <c r="H21" i="44"/>
  <c r="G21" i="44"/>
  <c r="F21" i="44"/>
  <c r="E21" i="44"/>
  <c r="D21" i="44"/>
  <c r="N20" i="44"/>
  <c r="O20" i="44" s="1"/>
  <c r="M19" i="44"/>
  <c r="L19" i="44"/>
  <c r="K19" i="44"/>
  <c r="J19" i="44"/>
  <c r="I19" i="44"/>
  <c r="H19" i="44"/>
  <c r="G19" i="44"/>
  <c r="F19" i="44"/>
  <c r="E19" i="44"/>
  <c r="D19" i="44"/>
  <c r="N18" i="44"/>
  <c r="O18" i="44"/>
  <c r="N17" i="44"/>
  <c r="O17" i="44" s="1"/>
  <c r="M16" i="44"/>
  <c r="L16" i="44"/>
  <c r="K16" i="44"/>
  <c r="J16" i="44"/>
  <c r="I16" i="44"/>
  <c r="H16" i="44"/>
  <c r="G16" i="44"/>
  <c r="F16" i="44"/>
  <c r="E16" i="44"/>
  <c r="D16" i="44"/>
  <c r="N15" i="44"/>
  <c r="O15" i="44" s="1"/>
  <c r="M14" i="44"/>
  <c r="M24" i="44" s="1"/>
  <c r="L14" i="44"/>
  <c r="L24" i="44" s="1"/>
  <c r="K14" i="44"/>
  <c r="J14" i="44"/>
  <c r="I14" i="44"/>
  <c r="H14" i="44"/>
  <c r="G14" i="44"/>
  <c r="F14" i="44"/>
  <c r="E14" i="44"/>
  <c r="D14" i="44"/>
  <c r="N13" i="44"/>
  <c r="O13" i="44" s="1"/>
  <c r="M12" i="44"/>
  <c r="L12" i="44"/>
  <c r="K12" i="44"/>
  <c r="J12" i="44"/>
  <c r="I12" i="44"/>
  <c r="H12" i="44"/>
  <c r="G12" i="44"/>
  <c r="F12" i="44"/>
  <c r="F24" i="44" s="1"/>
  <c r="E12" i="44"/>
  <c r="D12" i="44"/>
  <c r="N11" i="44"/>
  <c r="O11" i="44" s="1"/>
  <c r="N10" i="44"/>
  <c r="O10" i="44"/>
  <c r="N9" i="44"/>
  <c r="O9" i="44"/>
  <c r="N8" i="44"/>
  <c r="O8" i="44" s="1"/>
  <c r="N7" i="44"/>
  <c r="O7" i="44" s="1"/>
  <c r="N6" i="44"/>
  <c r="O6" i="44"/>
  <c r="M5" i="44"/>
  <c r="L5" i="44"/>
  <c r="K5" i="44"/>
  <c r="J5" i="44"/>
  <c r="I5" i="44"/>
  <c r="H5" i="44"/>
  <c r="G5" i="44"/>
  <c r="F5" i="44"/>
  <c r="E5" i="44"/>
  <c r="D5" i="44"/>
  <c r="N20" i="43"/>
  <c r="O20" i="43" s="1"/>
  <c r="M19" i="43"/>
  <c r="L19" i="43"/>
  <c r="K19" i="43"/>
  <c r="J19" i="43"/>
  <c r="I19" i="43"/>
  <c r="H19" i="43"/>
  <c r="G19" i="43"/>
  <c r="F19" i="43"/>
  <c r="E19" i="43"/>
  <c r="D19" i="43"/>
  <c r="N18" i="43"/>
  <c r="O18" i="43" s="1"/>
  <c r="M17" i="43"/>
  <c r="L17" i="43"/>
  <c r="K17" i="43"/>
  <c r="J17" i="43"/>
  <c r="I17" i="43"/>
  <c r="H17" i="43"/>
  <c r="G17" i="43"/>
  <c r="F17" i="43"/>
  <c r="E17" i="43"/>
  <c r="D17" i="43"/>
  <c r="N16" i="43"/>
  <c r="O16" i="43" s="1"/>
  <c r="M15" i="43"/>
  <c r="M21" i="43" s="1"/>
  <c r="L15" i="43"/>
  <c r="K15" i="43"/>
  <c r="J15" i="43"/>
  <c r="I15" i="43"/>
  <c r="H15" i="43"/>
  <c r="G15" i="43"/>
  <c r="F15" i="43"/>
  <c r="E15" i="43"/>
  <c r="D15" i="43"/>
  <c r="N14" i="43"/>
  <c r="O14" i="43" s="1"/>
  <c r="N13" i="43"/>
  <c r="O13" i="43"/>
  <c r="N12" i="43"/>
  <c r="O12" i="43" s="1"/>
  <c r="M11" i="43"/>
  <c r="L11" i="43"/>
  <c r="L21" i="43" s="1"/>
  <c r="K11" i="43"/>
  <c r="J11" i="43"/>
  <c r="I11" i="43"/>
  <c r="H11" i="43"/>
  <c r="G11" i="43"/>
  <c r="F11" i="43"/>
  <c r="E11" i="43"/>
  <c r="D11" i="43"/>
  <c r="N10" i="43"/>
  <c r="O10" i="43" s="1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E21" i="43" s="1"/>
  <c r="D5" i="43"/>
  <c r="D21" i="43" s="1"/>
  <c r="D21" i="42"/>
  <c r="N20" i="42"/>
  <c r="O20" i="42" s="1"/>
  <c r="M19" i="42"/>
  <c r="L19" i="42"/>
  <c r="K19" i="42"/>
  <c r="J19" i="42"/>
  <c r="I19" i="42"/>
  <c r="H19" i="42"/>
  <c r="G19" i="42"/>
  <c r="F19" i="42"/>
  <c r="E19" i="42"/>
  <c r="D19" i="42"/>
  <c r="N19" i="42" s="1"/>
  <c r="O19" i="42" s="1"/>
  <c r="N18" i="42"/>
  <c r="O18" i="42" s="1"/>
  <c r="M17" i="42"/>
  <c r="L17" i="42"/>
  <c r="K17" i="42"/>
  <c r="J17" i="42"/>
  <c r="I17" i="42"/>
  <c r="H17" i="42"/>
  <c r="G17" i="42"/>
  <c r="F17" i="42"/>
  <c r="E17" i="42"/>
  <c r="D17" i="42"/>
  <c r="N16" i="42"/>
  <c r="O16" i="42" s="1"/>
  <c r="M15" i="42"/>
  <c r="L15" i="42"/>
  <c r="K15" i="42"/>
  <c r="J15" i="42"/>
  <c r="I15" i="42"/>
  <c r="H15" i="42"/>
  <c r="G15" i="42"/>
  <c r="F15" i="42"/>
  <c r="E15" i="42"/>
  <c r="D15" i="42"/>
  <c r="N14" i="42"/>
  <c r="O14" i="42" s="1"/>
  <c r="N13" i="42"/>
  <c r="O13" i="42" s="1"/>
  <c r="N12" i="42"/>
  <c r="O12" i="42"/>
  <c r="M11" i="42"/>
  <c r="L11" i="42"/>
  <c r="L21" i="42" s="1"/>
  <c r="K11" i="42"/>
  <c r="J11" i="42"/>
  <c r="I11" i="42"/>
  <c r="H11" i="42"/>
  <c r="G11" i="42"/>
  <c r="F11" i="42"/>
  <c r="E11" i="42"/>
  <c r="D11" i="42"/>
  <c r="N10" i="42"/>
  <c r="O10" i="42" s="1"/>
  <c r="N9" i="42"/>
  <c r="O9" i="42" s="1"/>
  <c r="N8" i="42"/>
  <c r="O8" i="42"/>
  <c r="N7" i="42"/>
  <c r="O7" i="42"/>
  <c r="N6" i="42"/>
  <c r="O6" i="42" s="1"/>
  <c r="M5" i="42"/>
  <c r="L5" i="42"/>
  <c r="K5" i="42"/>
  <c r="J5" i="42"/>
  <c r="J21" i="42" s="1"/>
  <c r="I5" i="42"/>
  <c r="I21" i="42" s="1"/>
  <c r="H5" i="42"/>
  <c r="G5" i="42"/>
  <c r="F5" i="42"/>
  <c r="E5" i="42"/>
  <c r="D5" i="42"/>
  <c r="N20" i="41"/>
  <c r="O20" i="41" s="1"/>
  <c r="M19" i="41"/>
  <c r="L19" i="41"/>
  <c r="K19" i="41"/>
  <c r="J19" i="41"/>
  <c r="I19" i="41"/>
  <c r="H19" i="41"/>
  <c r="G19" i="41"/>
  <c r="F19" i="41"/>
  <c r="E19" i="41"/>
  <c r="D19" i="41"/>
  <c r="N18" i="41"/>
  <c r="O18" i="41"/>
  <c r="M17" i="41"/>
  <c r="L17" i="41"/>
  <c r="K17" i="41"/>
  <c r="J17" i="41"/>
  <c r="I17" i="41"/>
  <c r="H17" i="41"/>
  <c r="G17" i="41"/>
  <c r="F17" i="41"/>
  <c r="E17" i="41"/>
  <c r="D17" i="41"/>
  <c r="N16" i="41"/>
  <c r="O16" i="41"/>
  <c r="M15" i="41"/>
  <c r="L15" i="41"/>
  <c r="K15" i="41"/>
  <c r="J15" i="41"/>
  <c r="I15" i="41"/>
  <c r="H15" i="41"/>
  <c r="G15" i="41"/>
  <c r="F15" i="41"/>
  <c r="E15" i="41"/>
  <c r="D15" i="41"/>
  <c r="N14" i="41"/>
  <c r="O14" i="41" s="1"/>
  <c r="N13" i="41"/>
  <c r="O13" i="41" s="1"/>
  <c r="N12" i="41"/>
  <c r="O12" i="41" s="1"/>
  <c r="M11" i="41"/>
  <c r="L11" i="41"/>
  <c r="K11" i="41"/>
  <c r="J11" i="41"/>
  <c r="I11" i="41"/>
  <c r="H11" i="41"/>
  <c r="G11" i="41"/>
  <c r="F11" i="41"/>
  <c r="E11" i="41"/>
  <c r="D11" i="41"/>
  <c r="N11" i="41" s="1"/>
  <c r="O11" i="41" s="1"/>
  <c r="N10" i="41"/>
  <c r="O10" i="41" s="1"/>
  <c r="N9" i="41"/>
  <c r="O9" i="41"/>
  <c r="N8" i="41"/>
  <c r="O8" i="41" s="1"/>
  <c r="N7" i="41"/>
  <c r="O7" i="41"/>
  <c r="N6" i="41"/>
  <c r="O6" i="41" s="1"/>
  <c r="M5" i="41"/>
  <c r="L5" i="41"/>
  <c r="K5" i="41"/>
  <c r="J5" i="41"/>
  <c r="J21" i="41" s="1"/>
  <c r="I5" i="41"/>
  <c r="H5" i="41"/>
  <c r="G5" i="41"/>
  <c r="F5" i="41"/>
  <c r="E5" i="41"/>
  <c r="D5" i="41"/>
  <c r="N26" i="40"/>
  <c r="O26" i="40"/>
  <c r="M25" i="40"/>
  <c r="L25" i="40"/>
  <c r="K25" i="40"/>
  <c r="J25" i="40"/>
  <c r="N25" i="40" s="1"/>
  <c r="O25" i="40" s="1"/>
  <c r="I25" i="40"/>
  <c r="H25" i="40"/>
  <c r="G25" i="40"/>
  <c r="F25" i="40"/>
  <c r="E25" i="40"/>
  <c r="D25" i="40"/>
  <c r="N24" i="40"/>
  <c r="O24" i="40" s="1"/>
  <c r="M23" i="40"/>
  <c r="L23" i="40"/>
  <c r="K23" i="40"/>
  <c r="J23" i="40"/>
  <c r="I23" i="40"/>
  <c r="H23" i="40"/>
  <c r="G23" i="40"/>
  <c r="F23" i="40"/>
  <c r="E23" i="40"/>
  <c r="D23" i="40"/>
  <c r="N22" i="40"/>
  <c r="O22" i="40"/>
  <c r="M21" i="40"/>
  <c r="L21" i="40"/>
  <c r="K21" i="40"/>
  <c r="J21" i="40"/>
  <c r="I21" i="40"/>
  <c r="H21" i="40"/>
  <c r="G21" i="40"/>
  <c r="F21" i="40"/>
  <c r="E21" i="40"/>
  <c r="D21" i="40"/>
  <c r="N20" i="40"/>
  <c r="O20" i="40" s="1"/>
  <c r="M19" i="40"/>
  <c r="L19" i="40"/>
  <c r="K19" i="40"/>
  <c r="J19" i="40"/>
  <c r="I19" i="40"/>
  <c r="H19" i="40"/>
  <c r="G19" i="40"/>
  <c r="F19" i="40"/>
  <c r="N19" i="40" s="1"/>
  <c r="O19" i="40" s="1"/>
  <c r="E19" i="40"/>
  <c r="D19" i="40"/>
  <c r="N18" i="40"/>
  <c r="O18" i="40" s="1"/>
  <c r="N17" i="40"/>
  <c r="O17" i="40" s="1"/>
  <c r="N16" i="40"/>
  <c r="O16" i="40" s="1"/>
  <c r="N15" i="40"/>
  <c r="O15" i="40" s="1"/>
  <c r="M14" i="40"/>
  <c r="L14" i="40"/>
  <c r="K14" i="40"/>
  <c r="J14" i="40"/>
  <c r="I14" i="40"/>
  <c r="H14" i="40"/>
  <c r="G14" i="40"/>
  <c r="F14" i="40"/>
  <c r="E14" i="40"/>
  <c r="D14" i="40"/>
  <c r="N14" i="40" s="1"/>
  <c r="O14" i="40" s="1"/>
  <c r="N13" i="40"/>
  <c r="O13" i="40"/>
  <c r="N12" i="40"/>
  <c r="O12" i="40" s="1"/>
  <c r="M11" i="40"/>
  <c r="L11" i="40"/>
  <c r="K11" i="40"/>
  <c r="J11" i="40"/>
  <c r="I11" i="40"/>
  <c r="H11" i="40"/>
  <c r="G11" i="40"/>
  <c r="F11" i="40"/>
  <c r="E11" i="40"/>
  <c r="E27" i="40" s="1"/>
  <c r="D11" i="40"/>
  <c r="D27" i="40" s="1"/>
  <c r="N10" i="40"/>
  <c r="O10" i="40" s="1"/>
  <c r="N9" i="40"/>
  <c r="O9" i="40" s="1"/>
  <c r="N8" i="40"/>
  <c r="O8" i="40" s="1"/>
  <c r="N7" i="40"/>
  <c r="O7" i="40"/>
  <c r="N6" i="40"/>
  <c r="O6" i="40" s="1"/>
  <c r="M5" i="40"/>
  <c r="L5" i="40"/>
  <c r="L27" i="40" s="1"/>
  <c r="K5" i="40"/>
  <c r="J5" i="40"/>
  <c r="I5" i="40"/>
  <c r="H5" i="40"/>
  <c r="G5" i="40"/>
  <c r="G27" i="40" s="1"/>
  <c r="F5" i="40"/>
  <c r="E5" i="40"/>
  <c r="D5" i="40"/>
  <c r="N20" i="39"/>
  <c r="O20" i="39" s="1"/>
  <c r="M19" i="39"/>
  <c r="L19" i="39"/>
  <c r="K19" i="39"/>
  <c r="J19" i="39"/>
  <c r="I19" i="39"/>
  <c r="H19" i="39"/>
  <c r="G19" i="39"/>
  <c r="F19" i="39"/>
  <c r="E19" i="39"/>
  <c r="D19" i="39"/>
  <c r="N18" i="39"/>
  <c r="O18" i="39" s="1"/>
  <c r="M17" i="39"/>
  <c r="L17" i="39"/>
  <c r="K17" i="39"/>
  <c r="J17" i="39"/>
  <c r="I17" i="39"/>
  <c r="H17" i="39"/>
  <c r="G17" i="39"/>
  <c r="F17" i="39"/>
  <c r="E17" i="39"/>
  <c r="D17" i="39"/>
  <c r="N16" i="39"/>
  <c r="O16" i="39" s="1"/>
  <c r="M15" i="39"/>
  <c r="L15" i="39"/>
  <c r="K15" i="39"/>
  <c r="J15" i="39"/>
  <c r="I15" i="39"/>
  <c r="H15" i="39"/>
  <c r="G15" i="39"/>
  <c r="F15" i="39"/>
  <c r="E15" i="39"/>
  <c r="N15" i="39" s="1"/>
  <c r="O15" i="39" s="1"/>
  <c r="D15" i="39"/>
  <c r="N14" i="39"/>
  <c r="O14" i="39" s="1"/>
  <c r="N13" i="39"/>
  <c r="O13" i="39" s="1"/>
  <c r="N12" i="39"/>
  <c r="O12" i="39" s="1"/>
  <c r="M11" i="39"/>
  <c r="L11" i="39"/>
  <c r="L21" i="39" s="1"/>
  <c r="K11" i="39"/>
  <c r="K21" i="39" s="1"/>
  <c r="J11" i="39"/>
  <c r="J21" i="39" s="1"/>
  <c r="I11" i="39"/>
  <c r="H11" i="39"/>
  <c r="G11" i="39"/>
  <c r="F11" i="39"/>
  <c r="E11" i="39"/>
  <c r="E21" i="39" s="1"/>
  <c r="D11" i="39"/>
  <c r="N10" i="39"/>
  <c r="O10" i="39" s="1"/>
  <c r="N9" i="39"/>
  <c r="O9" i="39" s="1"/>
  <c r="N8" i="39"/>
  <c r="O8" i="39" s="1"/>
  <c r="N7" i="39"/>
  <c r="O7" i="39" s="1"/>
  <c r="N6" i="39"/>
  <c r="O6" i="39" s="1"/>
  <c r="M5" i="39"/>
  <c r="L5" i="39"/>
  <c r="K5" i="39"/>
  <c r="J5" i="39"/>
  <c r="I5" i="39"/>
  <c r="H5" i="39"/>
  <c r="G5" i="39"/>
  <c r="F5" i="39"/>
  <c r="E5" i="39"/>
  <c r="D5" i="39"/>
  <c r="N21" i="38"/>
  <c r="O21" i="38" s="1"/>
  <c r="M20" i="38"/>
  <c r="L20" i="38"/>
  <c r="K20" i="38"/>
  <c r="J20" i="38"/>
  <c r="I20" i="38"/>
  <c r="H20" i="38"/>
  <c r="G20" i="38"/>
  <c r="F20" i="38"/>
  <c r="E20" i="38"/>
  <c r="D20" i="38"/>
  <c r="N20" i="38"/>
  <c r="O20" i="38" s="1"/>
  <c r="N19" i="38"/>
  <c r="O19" i="38" s="1"/>
  <c r="M18" i="38"/>
  <c r="L18" i="38"/>
  <c r="K18" i="38"/>
  <c r="J18" i="38"/>
  <c r="I18" i="38"/>
  <c r="H18" i="38"/>
  <c r="G18" i="38"/>
  <c r="F18" i="38"/>
  <c r="E18" i="38"/>
  <c r="D18" i="38"/>
  <c r="N17" i="38"/>
  <c r="O17" i="38" s="1"/>
  <c r="M16" i="38"/>
  <c r="L16" i="38"/>
  <c r="K16" i="38"/>
  <c r="J16" i="38"/>
  <c r="I16" i="38"/>
  <c r="H16" i="38"/>
  <c r="G16" i="38"/>
  <c r="F16" i="38"/>
  <c r="E16" i="38"/>
  <c r="D16" i="38"/>
  <c r="N15" i="38"/>
  <c r="O15" i="38" s="1"/>
  <c r="N14" i="38"/>
  <c r="O14" i="38"/>
  <c r="N13" i="38"/>
  <c r="O13" i="38"/>
  <c r="N12" i="38"/>
  <c r="O12" i="38" s="1"/>
  <c r="M11" i="38"/>
  <c r="L11" i="38"/>
  <c r="K11" i="38"/>
  <c r="J11" i="38"/>
  <c r="I11" i="38"/>
  <c r="H11" i="38"/>
  <c r="G11" i="38"/>
  <c r="F11" i="38"/>
  <c r="E11" i="38"/>
  <c r="D11" i="38"/>
  <c r="N10" i="38"/>
  <c r="O10" i="38" s="1"/>
  <c r="N9" i="38"/>
  <c r="O9" i="38"/>
  <c r="N8" i="38"/>
  <c r="O8" i="38" s="1"/>
  <c r="N7" i="38"/>
  <c r="O7" i="38"/>
  <c r="N6" i="38"/>
  <c r="O6" i="38"/>
  <c r="M5" i="38"/>
  <c r="M22" i="38" s="1"/>
  <c r="L5" i="38"/>
  <c r="K5" i="38"/>
  <c r="J5" i="38"/>
  <c r="I5" i="38"/>
  <c r="H5" i="38"/>
  <c r="G5" i="38"/>
  <c r="F5" i="38"/>
  <c r="E5" i="38"/>
  <c r="D5" i="38"/>
  <c r="N24" i="37"/>
  <c r="O24" i="37" s="1"/>
  <c r="M23" i="37"/>
  <c r="L23" i="37"/>
  <c r="K23" i="37"/>
  <c r="J23" i="37"/>
  <c r="I23" i="37"/>
  <c r="H23" i="37"/>
  <c r="G23" i="37"/>
  <c r="F23" i="37"/>
  <c r="F25" i="37" s="1"/>
  <c r="E23" i="37"/>
  <c r="D23" i="37"/>
  <c r="N23" i="37" s="1"/>
  <c r="O23" i="37" s="1"/>
  <c r="N22" i="37"/>
  <c r="O22" i="37"/>
  <c r="M21" i="37"/>
  <c r="L21" i="37"/>
  <c r="K21" i="37"/>
  <c r="J21" i="37"/>
  <c r="I21" i="37"/>
  <c r="H21" i="37"/>
  <c r="G21" i="37"/>
  <c r="F21" i="37"/>
  <c r="E21" i="37"/>
  <c r="D21" i="37"/>
  <c r="N20" i="37"/>
  <c r="O20" i="37"/>
  <c r="M19" i="37"/>
  <c r="L19" i="37"/>
  <c r="K19" i="37"/>
  <c r="J19" i="37"/>
  <c r="I19" i="37"/>
  <c r="H19" i="37"/>
  <c r="G19" i="37"/>
  <c r="F19" i="37"/>
  <c r="E19" i="37"/>
  <c r="D19" i="37"/>
  <c r="N18" i="37"/>
  <c r="O18" i="37" s="1"/>
  <c r="N17" i="37"/>
  <c r="O17" i="37"/>
  <c r="N16" i="37"/>
  <c r="O16" i="37" s="1"/>
  <c r="N15" i="37"/>
  <c r="O15" i="37" s="1"/>
  <c r="M14" i="37"/>
  <c r="L14" i="37"/>
  <c r="K14" i="37"/>
  <c r="J14" i="37"/>
  <c r="I14" i="37"/>
  <c r="H14" i="37"/>
  <c r="H25" i="37" s="1"/>
  <c r="G14" i="37"/>
  <c r="F14" i="37"/>
  <c r="E14" i="37"/>
  <c r="N14" i="37" s="1"/>
  <c r="O14" i="37" s="1"/>
  <c r="D14" i="37"/>
  <c r="N13" i="37"/>
  <c r="O13" i="37" s="1"/>
  <c r="N12" i="37"/>
  <c r="O12" i="37" s="1"/>
  <c r="M11" i="37"/>
  <c r="M25" i="37" s="1"/>
  <c r="L11" i="37"/>
  <c r="K11" i="37"/>
  <c r="J11" i="37"/>
  <c r="I11" i="37"/>
  <c r="H11" i="37"/>
  <c r="G11" i="37"/>
  <c r="F11" i="37"/>
  <c r="E11" i="37"/>
  <c r="D11" i="37"/>
  <c r="N11" i="37" s="1"/>
  <c r="O11" i="37" s="1"/>
  <c r="N10" i="37"/>
  <c r="O10" i="37" s="1"/>
  <c r="N9" i="37"/>
  <c r="O9" i="37" s="1"/>
  <c r="N8" i="37"/>
  <c r="O8" i="37" s="1"/>
  <c r="N7" i="37"/>
  <c r="O7" i="37"/>
  <c r="N6" i="37"/>
  <c r="O6" i="37" s="1"/>
  <c r="M5" i="37"/>
  <c r="L5" i="37"/>
  <c r="K5" i="37"/>
  <c r="K25" i="37" s="1"/>
  <c r="J5" i="37"/>
  <c r="I5" i="37"/>
  <c r="H5" i="37"/>
  <c r="G5" i="37"/>
  <c r="F5" i="37"/>
  <c r="E5" i="37"/>
  <c r="D5" i="37"/>
  <c r="D25" i="37" s="1"/>
  <c r="N21" i="36"/>
  <c r="O21" i="36" s="1"/>
  <c r="M20" i="36"/>
  <c r="L20" i="36"/>
  <c r="K20" i="36"/>
  <c r="J20" i="36"/>
  <c r="I20" i="36"/>
  <c r="H20" i="36"/>
  <c r="G20" i="36"/>
  <c r="F20" i="36"/>
  <c r="E20" i="36"/>
  <c r="D20" i="36"/>
  <c r="N19" i="36"/>
  <c r="O19" i="36" s="1"/>
  <c r="M18" i="36"/>
  <c r="L18" i="36"/>
  <c r="K18" i="36"/>
  <c r="J18" i="36"/>
  <c r="I18" i="36"/>
  <c r="H18" i="36"/>
  <c r="G18" i="36"/>
  <c r="F18" i="36"/>
  <c r="E18" i="36"/>
  <c r="D18" i="36"/>
  <c r="N17" i="36"/>
  <c r="O17" i="36"/>
  <c r="M16" i="36"/>
  <c r="L16" i="36"/>
  <c r="K16" i="36"/>
  <c r="N16" i="36" s="1"/>
  <c r="O16" i="36" s="1"/>
  <c r="J16" i="36"/>
  <c r="I16" i="36"/>
  <c r="H16" i="36"/>
  <c r="G16" i="36"/>
  <c r="F16" i="36"/>
  <c r="E16" i="36"/>
  <c r="D16" i="36"/>
  <c r="N15" i="36"/>
  <c r="O15" i="36" s="1"/>
  <c r="N14" i="36"/>
  <c r="O14" i="36"/>
  <c r="N13" i="36"/>
  <c r="O13" i="36"/>
  <c r="N12" i="36"/>
  <c r="O12" i="36"/>
  <c r="M11" i="36"/>
  <c r="L11" i="36"/>
  <c r="K11" i="36"/>
  <c r="J11" i="36"/>
  <c r="J22" i="36" s="1"/>
  <c r="I11" i="36"/>
  <c r="H11" i="36"/>
  <c r="H22" i="36" s="1"/>
  <c r="G11" i="36"/>
  <c r="F11" i="36"/>
  <c r="E11" i="36"/>
  <c r="D11" i="36"/>
  <c r="N10" i="36"/>
  <c r="O10" i="36" s="1"/>
  <c r="N9" i="36"/>
  <c r="O9" i="36"/>
  <c r="N8" i="36"/>
  <c r="O8" i="36" s="1"/>
  <c r="N7" i="36"/>
  <c r="O7" i="36" s="1"/>
  <c r="N6" i="36"/>
  <c r="O6" i="36"/>
  <c r="M5" i="36"/>
  <c r="L5" i="36"/>
  <c r="K5" i="36"/>
  <c r="J5" i="36"/>
  <c r="I5" i="36"/>
  <c r="H5" i="36"/>
  <c r="G5" i="36"/>
  <c r="G22" i="36" s="1"/>
  <c r="F5" i="36"/>
  <c r="E5" i="36"/>
  <c r="D5" i="36"/>
  <c r="N19" i="35"/>
  <c r="O19" i="35"/>
  <c r="M18" i="35"/>
  <c r="L18" i="35"/>
  <c r="K18" i="35"/>
  <c r="J18" i="35"/>
  <c r="I18" i="35"/>
  <c r="H18" i="35"/>
  <c r="G18" i="35"/>
  <c r="F18" i="35"/>
  <c r="E18" i="35"/>
  <c r="D18" i="35"/>
  <c r="N18" i="35" s="1"/>
  <c r="O18" i="35" s="1"/>
  <c r="N17" i="35"/>
  <c r="O17" i="35"/>
  <c r="M16" i="35"/>
  <c r="L16" i="35"/>
  <c r="K16" i="35"/>
  <c r="J16" i="35"/>
  <c r="I16" i="35"/>
  <c r="H16" i="35"/>
  <c r="G16" i="35"/>
  <c r="F16" i="35"/>
  <c r="E16" i="35"/>
  <c r="D16" i="35"/>
  <c r="N15" i="35"/>
  <c r="O15" i="35"/>
  <c r="N14" i="35"/>
  <c r="O14" i="35" s="1"/>
  <c r="N13" i="35"/>
  <c r="O13" i="35" s="1"/>
  <c r="N12" i="35"/>
  <c r="O12" i="35" s="1"/>
  <c r="M11" i="35"/>
  <c r="L11" i="35"/>
  <c r="L20" i="35"/>
  <c r="K11" i="35"/>
  <c r="J11" i="35"/>
  <c r="I11" i="35"/>
  <c r="H11" i="35"/>
  <c r="G11" i="35"/>
  <c r="G20" i="35" s="1"/>
  <c r="F11" i="35"/>
  <c r="E11" i="35"/>
  <c r="D11" i="35"/>
  <c r="N10" i="35"/>
  <c r="O10" i="35" s="1"/>
  <c r="N9" i="35"/>
  <c r="O9" i="35" s="1"/>
  <c r="N8" i="35"/>
  <c r="O8" i="35" s="1"/>
  <c r="N7" i="35"/>
  <c r="O7" i="35"/>
  <c r="N6" i="35"/>
  <c r="O6" i="35"/>
  <c r="M5" i="35"/>
  <c r="L5" i="35"/>
  <c r="K5" i="35"/>
  <c r="J5" i="35"/>
  <c r="I5" i="35"/>
  <c r="H5" i="35"/>
  <c r="H20" i="35" s="1"/>
  <c r="G5" i="35"/>
  <c r="F5" i="35"/>
  <c r="E5" i="35"/>
  <c r="D5" i="35"/>
  <c r="D20" i="35" s="1"/>
  <c r="N21" i="34"/>
  <c r="O21" i="34" s="1"/>
  <c r="M20" i="34"/>
  <c r="L20" i="34"/>
  <c r="K20" i="34"/>
  <c r="J20" i="34"/>
  <c r="I20" i="34"/>
  <c r="H20" i="34"/>
  <c r="G20" i="34"/>
  <c r="F20" i="34"/>
  <c r="E20" i="34"/>
  <c r="D20" i="34"/>
  <c r="N20" i="34" s="1"/>
  <c r="O20" i="34" s="1"/>
  <c r="N19" i="34"/>
  <c r="O19" i="34"/>
  <c r="M18" i="34"/>
  <c r="L18" i="34"/>
  <c r="K18" i="34"/>
  <c r="J18" i="34"/>
  <c r="I18" i="34"/>
  <c r="H18" i="34"/>
  <c r="G18" i="34"/>
  <c r="F18" i="34"/>
  <c r="N18" i="34" s="1"/>
  <c r="O18" i="34" s="1"/>
  <c r="E18" i="34"/>
  <c r="D18" i="34"/>
  <c r="N17" i="34"/>
  <c r="O17" i="34"/>
  <c r="N16" i="34"/>
  <c r="O16" i="34" s="1"/>
  <c r="N15" i="34"/>
  <c r="O15" i="34"/>
  <c r="N14" i="34"/>
  <c r="O14" i="34"/>
  <c r="M13" i="34"/>
  <c r="L13" i="34"/>
  <c r="K13" i="34"/>
  <c r="J13" i="34"/>
  <c r="I13" i="34"/>
  <c r="H13" i="34"/>
  <c r="G13" i="34"/>
  <c r="F13" i="34"/>
  <c r="E13" i="34"/>
  <c r="D13" i="34"/>
  <c r="N12" i="34"/>
  <c r="O12" i="34" s="1"/>
  <c r="M11" i="34"/>
  <c r="L11" i="34"/>
  <c r="K11" i="34"/>
  <c r="K22" i="34" s="1"/>
  <c r="J11" i="34"/>
  <c r="I11" i="34"/>
  <c r="H11" i="34"/>
  <c r="H22" i="34"/>
  <c r="G11" i="34"/>
  <c r="F11" i="34"/>
  <c r="E11" i="34"/>
  <c r="D11" i="34"/>
  <c r="N11" i="34" s="1"/>
  <c r="O11" i="34" s="1"/>
  <c r="N10" i="34"/>
  <c r="O10" i="34"/>
  <c r="N9" i="34"/>
  <c r="O9" i="34" s="1"/>
  <c r="N8" i="34"/>
  <c r="O8" i="34" s="1"/>
  <c r="N7" i="34"/>
  <c r="O7" i="34" s="1"/>
  <c r="N6" i="34"/>
  <c r="O6" i="34" s="1"/>
  <c r="M5" i="34"/>
  <c r="L5" i="34"/>
  <c r="K5" i="34"/>
  <c r="J5" i="34"/>
  <c r="J22" i="34" s="1"/>
  <c r="I5" i="34"/>
  <c r="H5" i="34"/>
  <c r="G5" i="34"/>
  <c r="F5" i="34"/>
  <c r="E5" i="34"/>
  <c r="D5" i="34"/>
  <c r="E20" i="33"/>
  <c r="N20" i="33" s="1"/>
  <c r="O20" i="33" s="1"/>
  <c r="F20" i="33"/>
  <c r="G20" i="33"/>
  <c r="H20" i="33"/>
  <c r="I20" i="33"/>
  <c r="J20" i="33"/>
  <c r="K20" i="33"/>
  <c r="L20" i="33"/>
  <c r="M20" i="33"/>
  <c r="E18" i="33"/>
  <c r="F18" i="33"/>
  <c r="G18" i="33"/>
  <c r="N18" i="33" s="1"/>
  <c r="O18" i="33" s="1"/>
  <c r="H18" i="33"/>
  <c r="I18" i="33"/>
  <c r="J18" i="33"/>
  <c r="K18" i="33"/>
  <c r="L18" i="33"/>
  <c r="M18" i="33"/>
  <c r="E14" i="33"/>
  <c r="F14" i="33"/>
  <c r="N14" i="33" s="1"/>
  <c r="O14" i="33" s="1"/>
  <c r="G14" i="33"/>
  <c r="H14" i="33"/>
  <c r="I14" i="33"/>
  <c r="J14" i="33"/>
  <c r="K14" i="33"/>
  <c r="L14" i="33"/>
  <c r="M14" i="33"/>
  <c r="E12" i="33"/>
  <c r="F12" i="33"/>
  <c r="G12" i="33"/>
  <c r="H12" i="33"/>
  <c r="H22" i="33" s="1"/>
  <c r="I12" i="33"/>
  <c r="J12" i="33"/>
  <c r="K12" i="33"/>
  <c r="L12" i="33"/>
  <c r="M12" i="33"/>
  <c r="E5" i="33"/>
  <c r="F5" i="33"/>
  <c r="G5" i="33"/>
  <c r="H5" i="33"/>
  <c r="I5" i="33"/>
  <c r="I22" i="33" s="1"/>
  <c r="J5" i="33"/>
  <c r="K5" i="33"/>
  <c r="L5" i="33"/>
  <c r="M5" i="33"/>
  <c r="D20" i="33"/>
  <c r="D18" i="33"/>
  <c r="D14" i="33"/>
  <c r="D12" i="33"/>
  <c r="D5" i="33"/>
  <c r="N21" i="33"/>
  <c r="O21" i="33"/>
  <c r="N19" i="33"/>
  <c r="O19" i="33" s="1"/>
  <c r="N7" i="33"/>
  <c r="O7" i="33" s="1"/>
  <c r="N8" i="33"/>
  <c r="O8" i="33"/>
  <c r="N9" i="33"/>
  <c r="O9" i="33" s="1"/>
  <c r="N10" i="33"/>
  <c r="O10" i="33"/>
  <c r="N11" i="33"/>
  <c r="O11" i="33"/>
  <c r="N6" i="33"/>
  <c r="O6" i="33" s="1"/>
  <c r="N16" i="33"/>
  <c r="O16" i="33" s="1"/>
  <c r="N17" i="33"/>
  <c r="O17" i="33" s="1"/>
  <c r="N15" i="33"/>
  <c r="O15" i="33"/>
  <c r="N13" i="33"/>
  <c r="O13" i="33" s="1"/>
  <c r="N21" i="37"/>
  <c r="O21" i="37" s="1"/>
  <c r="N21" i="40"/>
  <c r="O21" i="40"/>
  <c r="N23" i="40"/>
  <c r="O23" i="40" s="1"/>
  <c r="F20" i="35"/>
  <c r="L25" i="37"/>
  <c r="N16" i="44"/>
  <c r="O16" i="44" s="1"/>
  <c r="N19" i="46"/>
  <c r="O19" i="46" s="1"/>
  <c r="N20" i="46"/>
  <c r="O20" i="46" s="1"/>
  <c r="E22" i="33" l="1"/>
  <c r="L22" i="36"/>
  <c r="M20" i="35"/>
  <c r="N5" i="43"/>
  <c r="O5" i="43" s="1"/>
  <c r="N5" i="33"/>
  <c r="O5" i="33" s="1"/>
  <c r="I21" i="39"/>
  <c r="N17" i="39"/>
  <c r="O17" i="39" s="1"/>
  <c r="N15" i="41"/>
  <c r="O15" i="41" s="1"/>
  <c r="N15" i="42"/>
  <c r="O15" i="42" s="1"/>
  <c r="I21" i="43"/>
  <c r="G19" i="48"/>
  <c r="O19" i="48" s="1"/>
  <c r="P19" i="48" s="1"/>
  <c r="K21" i="42"/>
  <c r="N18" i="36"/>
  <c r="O18" i="36" s="1"/>
  <c r="H21" i="39"/>
  <c r="N12" i="33"/>
  <c r="O12" i="33" s="1"/>
  <c r="K21" i="43"/>
  <c r="K20" i="35"/>
  <c r="N5" i="37"/>
  <c r="O5" i="37" s="1"/>
  <c r="H21" i="41"/>
  <c r="D22" i="45"/>
  <c r="N22" i="45" s="1"/>
  <c r="O22" i="45" s="1"/>
  <c r="J19" i="48"/>
  <c r="M22" i="34"/>
  <c r="N16" i="35"/>
  <c r="O16" i="35" s="1"/>
  <c r="N5" i="38"/>
  <c r="O5" i="38" s="1"/>
  <c r="I21" i="41"/>
  <c r="N19" i="41"/>
  <c r="O19" i="41" s="1"/>
  <c r="G24" i="44"/>
  <c r="K19" i="48"/>
  <c r="N16" i="38"/>
  <c r="O16" i="38" s="1"/>
  <c r="N17" i="46"/>
  <c r="O17" i="46" s="1"/>
  <c r="G22" i="33"/>
  <c r="N11" i="38"/>
  <c r="O11" i="38" s="1"/>
  <c r="E22" i="36"/>
  <c r="I25" i="37"/>
  <c r="H24" i="44"/>
  <c r="N12" i="44"/>
  <c r="O12" i="44" s="1"/>
  <c r="O12" i="48"/>
  <c r="P12" i="48" s="1"/>
  <c r="F22" i="33"/>
  <c r="D21" i="39"/>
  <c r="N21" i="39" s="1"/>
  <c r="O21" i="39" s="1"/>
  <c r="E22" i="34"/>
  <c r="G21" i="39"/>
  <c r="G21" i="43"/>
  <c r="N12" i="46"/>
  <c r="O12" i="46" s="1"/>
  <c r="D21" i="41"/>
  <c r="N5" i="42"/>
  <c r="O5" i="42" s="1"/>
  <c r="D24" i="44"/>
  <c r="F22" i="38"/>
  <c r="M21" i="39"/>
  <c r="K21" i="41"/>
  <c r="I24" i="44"/>
  <c r="G22" i="45"/>
  <c r="M19" i="48"/>
  <c r="M21" i="42"/>
  <c r="N11" i="39"/>
  <c r="O11" i="39" s="1"/>
  <c r="J21" i="43"/>
  <c r="J23" i="46"/>
  <c r="E24" i="44"/>
  <c r="G21" i="41"/>
  <c r="J25" i="37"/>
  <c r="F27" i="40"/>
  <c r="H27" i="40"/>
  <c r="L22" i="33"/>
  <c r="N13" i="34"/>
  <c r="O13" i="34" s="1"/>
  <c r="M22" i="36"/>
  <c r="L21" i="41"/>
  <c r="N15" i="43"/>
  <c r="O15" i="43" s="1"/>
  <c r="J24" i="44"/>
  <c r="H22" i="45"/>
  <c r="N13" i="45"/>
  <c r="O13" i="45" s="1"/>
  <c r="N19" i="48"/>
  <c r="O17" i="48"/>
  <c r="P17" i="48" s="1"/>
  <c r="N11" i="35"/>
  <c r="O11" i="35" s="1"/>
  <c r="N11" i="43"/>
  <c r="O11" i="43" s="1"/>
  <c r="F21" i="41"/>
  <c r="H19" i="48"/>
  <c r="K24" i="44"/>
  <c r="I22" i="45"/>
  <c r="I19" i="48"/>
  <c r="N21" i="46"/>
  <c r="O21" i="46" s="1"/>
  <c r="J20" i="35"/>
  <c r="N5" i="36"/>
  <c r="O5" i="36" s="1"/>
  <c r="N5" i="46"/>
  <c r="O5" i="46" s="1"/>
  <c r="N20" i="36"/>
  <c r="O20" i="36" s="1"/>
  <c r="F21" i="43"/>
  <c r="I22" i="34"/>
  <c r="I27" i="40"/>
  <c r="L22" i="34"/>
  <c r="H22" i="38"/>
  <c r="M21" i="41"/>
  <c r="J22" i="33"/>
  <c r="E20" i="35"/>
  <c r="N20" i="35" s="1"/>
  <c r="O20" i="35" s="1"/>
  <c r="I20" i="35"/>
  <c r="I22" i="38"/>
  <c r="E21" i="42"/>
  <c r="N11" i="42"/>
  <c r="O11" i="42" s="1"/>
  <c r="N19" i="43"/>
  <c r="O19" i="43" s="1"/>
  <c r="J22" i="45"/>
  <c r="D22" i="36"/>
  <c r="F22" i="36"/>
  <c r="J22" i="38"/>
  <c r="F21" i="42"/>
  <c r="H21" i="42"/>
  <c r="N21" i="44"/>
  <c r="O21" i="44" s="1"/>
  <c r="K22" i="45"/>
  <c r="N18" i="45"/>
  <c r="O18" i="45" s="1"/>
  <c r="N14" i="46"/>
  <c r="O14" i="46" s="1"/>
  <c r="N11" i="36"/>
  <c r="O11" i="36" s="1"/>
  <c r="N14" i="44"/>
  <c r="O14" i="44" s="1"/>
  <c r="G22" i="34"/>
  <c r="E21" i="41"/>
  <c r="N17" i="43"/>
  <c r="O17" i="43" s="1"/>
  <c r="N19" i="44"/>
  <c r="O19" i="44" s="1"/>
  <c r="M22" i="33"/>
  <c r="K22" i="33"/>
  <c r="N5" i="35"/>
  <c r="O5" i="35" s="1"/>
  <c r="I22" i="36"/>
  <c r="K22" i="38"/>
  <c r="N18" i="38"/>
  <c r="O18" i="38" s="1"/>
  <c r="N19" i="39"/>
  <c r="O19" i="39" s="1"/>
  <c r="N5" i="40"/>
  <c r="O5" i="40" s="1"/>
  <c r="M27" i="40"/>
  <c r="G21" i="42"/>
  <c r="N17" i="42"/>
  <c r="O17" i="42" s="1"/>
  <c r="F22" i="45"/>
  <c r="D22" i="34"/>
  <c r="N22" i="34" s="1"/>
  <c r="O22" i="34" s="1"/>
  <c r="E23" i="46"/>
  <c r="F22" i="34"/>
  <c r="F21" i="39"/>
  <c r="H21" i="43"/>
  <c r="N21" i="43" s="1"/>
  <c r="O21" i="43" s="1"/>
  <c r="L23" i="46"/>
  <c r="E22" i="38"/>
  <c r="N19" i="37"/>
  <c r="O19" i="37" s="1"/>
  <c r="L22" i="38"/>
  <c r="K27" i="40"/>
  <c r="N17" i="41"/>
  <c r="O17" i="41" s="1"/>
  <c r="O19" i="49"/>
  <c r="P19" i="49" s="1"/>
  <c r="N25" i="37"/>
  <c r="O25" i="37" s="1"/>
  <c r="N21" i="41"/>
  <c r="O21" i="41" s="1"/>
  <c r="N21" i="42"/>
  <c r="O21" i="42" s="1"/>
  <c r="G22" i="38"/>
  <c r="O5" i="48"/>
  <c r="P5" i="48" s="1"/>
  <c r="N5" i="34"/>
  <c r="O5" i="34" s="1"/>
  <c r="E25" i="37"/>
  <c r="E22" i="45"/>
  <c r="J27" i="40"/>
  <c r="K22" i="36"/>
  <c r="N5" i="39"/>
  <c r="O5" i="39" s="1"/>
  <c r="N5" i="45"/>
  <c r="O5" i="45" s="1"/>
  <c r="N5" i="44"/>
  <c r="O5" i="44" s="1"/>
  <c r="N5" i="41"/>
  <c r="O5" i="41" s="1"/>
  <c r="D22" i="33"/>
  <c r="G25" i="37"/>
  <c r="D22" i="38"/>
  <c r="I23" i="46"/>
  <c r="G23" i="46"/>
  <c r="N11" i="40"/>
  <c r="O11" i="40" s="1"/>
  <c r="N22" i="38" l="1"/>
  <c r="O22" i="38" s="1"/>
  <c r="N22" i="33"/>
  <c r="O22" i="33" s="1"/>
  <c r="N24" i="44"/>
  <c r="O24" i="44" s="1"/>
  <c r="N22" i="36"/>
  <c r="O22" i="36" s="1"/>
  <c r="N27" i="40"/>
  <c r="O27" i="40" s="1"/>
  <c r="N23" i="46"/>
  <c r="O23" i="46" s="1"/>
</calcChain>
</file>

<file path=xl/sharedStrings.xml><?xml version="1.0" encoding="utf-8"?>
<sst xmlns="http://schemas.openxmlformats.org/spreadsheetml/2006/main" count="646" uniqueCount="93">
  <si>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</si>
  <si>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</si>
  <si>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</si>
  <si>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</si>
  <si>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</si>
  <si>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</si>
  <si>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</si>
  <si>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</si>
  <si>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</si>
  <si>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</si>
  <si>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</si>
  <si>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</si>
  <si>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</si>
  <si>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</si>
  <si>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</si>
  <si>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</si>
  <si>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</si>
  <si>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</si>
  <si>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</si>
  <si>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</si>
  <si>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</si>
  <si>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</si>
  <si>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</si>
  <si>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</si>
  <si>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Other General Government Services</t>
  </si>
  <si>
    <t>Public Safety</t>
  </si>
  <si>
    <t>Law Enforcement</t>
  </si>
  <si>
    <t>Physical Environment</t>
  </si>
  <si>
    <t>Gas Utility Services</t>
  </si>
  <si>
    <t>Water Utility Services</t>
  </si>
  <si>
    <t>Sewer / Wastewater Services</t>
  </si>
  <si>
    <t>Transportation</t>
  </si>
  <si>
    <t>Road and Street Facilities</t>
  </si>
  <si>
    <t>Culture / Recreation</t>
  </si>
  <si>
    <t>Parks and Recreation</t>
  </si>
  <si>
    <t>2009 Municipal Population:</t>
  </si>
  <si>
    <t>Jay Expenditures Reported by Account Code and Fund Type</t>
  </si>
  <si>
    <t>Local Fiscal Year Ended September 30, 2010</t>
  </si>
  <si>
    <t>Other Physical Environment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</si>
  <si>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</si>
  <si>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</si>
  <si>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</si>
  <si>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</si>
  <si>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</si>
  <si>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Other Uses and Non-Operating</t>
  </si>
  <si>
    <t>Inter-Fund Group Transfers Out</t>
  </si>
  <si>
    <t>2012 Municipal Population:</t>
  </si>
  <si>
    <t>Local Fiscal Year Ended September 30, 2008</t>
  </si>
  <si>
    <t>Fire Control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</si>
  <si>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</si>
  <si>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</si>
  <si>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</si>
  <si>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</si>
  <si>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</si>
  <si>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Road / Street Facilities</t>
  </si>
  <si>
    <t>Parks / Recreation</t>
  </si>
  <si>
    <t>Other Uses</t>
  </si>
  <si>
    <t>Interfund Transfers Out</t>
  </si>
  <si>
    <t>2014 Municipal Population:</t>
  </si>
  <si>
    <t>Local Fiscal Year Ended September 30, 2007</t>
  </si>
  <si>
    <t>Economic Environment</t>
  </si>
  <si>
    <t>Housing and Urban Development</t>
  </si>
  <si>
    <t>2007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</si>
  <si>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</si>
  <si>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</si>
  <si>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</si>
  <si>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</si>
  <si>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</si>
  <si>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</si>
  <si>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</si>
  <si>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Pension Benefits</t>
  </si>
  <si>
    <t>Other Public Safety</t>
  </si>
  <si>
    <t>Other Transportation</t>
  </si>
  <si>
    <t>Other Culture / Recreation</t>
  </si>
  <si>
    <t>Non-Operating Interest Expense</t>
  </si>
  <si>
    <t>2018 Municipal Population:</t>
  </si>
  <si>
    <t>Local Fiscal Year Ended September 30, 2019</t>
  </si>
  <si>
    <t>Debt Service Payments</t>
  </si>
  <si>
    <t>2019 Municipal Population:</t>
  </si>
  <si>
    <t>Local Fiscal Year Ended September 30, 2020</t>
  </si>
  <si>
    <t>Other Economic Environment</t>
  </si>
  <si>
    <t>2020 Municipal Population:</t>
  </si>
  <si>
    <t>Local Fiscal Year Ended September 30, 2021</t>
  </si>
  <si>
    <t>2021 Municipal Population:</t>
  </si>
  <si>
    <t>Per Capita Account</t>
  </si>
  <si>
    <t>Custodial</t>
  </si>
  <si>
    <t>Total Account</t>
  </si>
  <si>
    <t>Other Transportation Systems / Services</t>
  </si>
  <si>
    <t>Local Fiscal Year Ended September 30, 2022</t>
  </si>
  <si>
    <t>Garbage / Solid Waste Control Services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</si>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</sst>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EA0F77-625A-40CD-9235-044C818AD84E}">
  <sheetPr>
    <pageSetUpPr fitToPage="1"/>
  </sheetPr>
  <dimension ref="A1:ED24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5" customWidth="1"/>
    <col min="6" max="7" width="15.77734375" style="135" customWidth="1"/>
    <col min="8" max="8" width="13.77734375" style="135" customWidth="1"/>
    <col min="9" max="10" width="15.77734375" style="135" customWidth="1"/>
    <col min="11" max="14" width="13.77734375" style="135" customWidth="1"/>
    <col min="15" max="15" width="16.77734375" style="135" customWidth="1"/>
    <col min="16" max="16" width="13.77734375" style="107" customWidth="1"/>
    <col min="17" max="18" width="9.77734375" style="107"/>
  </cols>
  <sheetData>
    <row r="1" spans="1:134" ht="27.75">
      <c r="A1" s="143" t="s">
        <v>36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5"/>
      <c r="Q1" s="93"/>
      <c r="R1"/>
    </row>
    <row r="2" spans="1:134" ht="24" thickBot="1">
      <c r="A2" s="146" t="s">
        <v>91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8"/>
      <c r="Q2" s="93"/>
      <c r="R2"/>
    </row>
    <row r="3" spans="1:134" ht="18" customHeight="1">
      <c r="A3" s="149" t="s">
        <v>12</v>
      </c>
      <c r="B3" s="150"/>
      <c r="C3" s="151"/>
      <c r="D3" s="155" t="s">
        <v>6</v>
      </c>
      <c r="E3" s="156"/>
      <c r="F3" s="156"/>
      <c r="G3" s="156"/>
      <c r="H3" s="157"/>
      <c r="I3" s="155" t="s">
        <v>7</v>
      </c>
      <c r="J3" s="157"/>
      <c r="K3" s="155" t="s">
        <v>9</v>
      </c>
      <c r="L3" s="156"/>
      <c r="M3" s="157"/>
      <c r="N3" s="94"/>
      <c r="O3" s="95"/>
      <c r="P3" s="158" t="s">
        <v>84</v>
      </c>
      <c r="Q3" s="96"/>
      <c r="R3"/>
    </row>
    <row r="4" spans="1:134" ht="32.25" customHeight="1" thickBot="1">
      <c r="A4" s="152"/>
      <c r="B4" s="153"/>
      <c r="C4" s="154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85</v>
      </c>
      <c r="N4" s="98" t="s">
        <v>5</v>
      </c>
      <c r="O4" s="98" t="s">
        <v>86</v>
      </c>
      <c r="P4" s="159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SUM(D6:D9)</f>
        <v>1396445</v>
      </c>
      <c r="E5" s="103">
        <f>SUM(E6:E9)</f>
        <v>0</v>
      </c>
      <c r="F5" s="103">
        <f>SUM(F6:F9)</f>
        <v>0</v>
      </c>
      <c r="G5" s="103">
        <f>SUM(G6:G9)</f>
        <v>0</v>
      </c>
      <c r="H5" s="103">
        <f>SUM(H6:H9)</f>
        <v>0</v>
      </c>
      <c r="I5" s="103">
        <f>SUM(I6:I9)</f>
        <v>0</v>
      </c>
      <c r="J5" s="103">
        <f>SUM(J6:J9)</f>
        <v>0</v>
      </c>
      <c r="K5" s="103">
        <f>SUM(K6:K9)</f>
        <v>0</v>
      </c>
      <c r="L5" s="103">
        <f>SUM(L6:L9)</f>
        <v>0</v>
      </c>
      <c r="M5" s="103">
        <f>SUM(M6:M9)</f>
        <v>0</v>
      </c>
      <c r="N5" s="103">
        <f>SUM(N6:N9)</f>
        <v>0</v>
      </c>
      <c r="O5" s="104">
        <f>SUM(D5:N5)</f>
        <v>1396445</v>
      </c>
      <c r="P5" s="105">
        <f>(O5/P$22)</f>
        <v>2538.9909090909091</v>
      </c>
      <c r="Q5" s="106"/>
    </row>
    <row r="6" spans="1:134">
      <c r="A6" s="108"/>
      <c r="B6" s="109">
        <v>512</v>
      </c>
      <c r="C6" s="110" t="s">
        <v>20</v>
      </c>
      <c r="D6" s="111">
        <v>22560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 t="shared" ref="O6:O9" si="0">SUM(D6:N6)</f>
        <v>22560</v>
      </c>
      <c r="P6" s="112">
        <f>(O6/P$22)</f>
        <v>41.018181818181816</v>
      </c>
      <c r="Q6" s="113"/>
    </row>
    <row r="7" spans="1:134">
      <c r="A7" s="108"/>
      <c r="B7" s="109">
        <v>513</v>
      </c>
      <c r="C7" s="110" t="s">
        <v>21</v>
      </c>
      <c r="D7" s="111">
        <v>37500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si="0"/>
        <v>37500</v>
      </c>
      <c r="P7" s="112">
        <f>(O7/P$22)</f>
        <v>68.181818181818187</v>
      </c>
      <c r="Q7" s="113"/>
    </row>
    <row r="8" spans="1:134">
      <c r="A8" s="108"/>
      <c r="B8" s="109">
        <v>514</v>
      </c>
      <c r="C8" s="110" t="s">
        <v>22</v>
      </c>
      <c r="D8" s="111">
        <v>19625</v>
      </c>
      <c r="E8" s="111">
        <v>0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0"/>
        <v>19625</v>
      </c>
      <c r="P8" s="112">
        <f>(O8/P$22)</f>
        <v>35.68181818181818</v>
      </c>
      <c r="Q8" s="113"/>
    </row>
    <row r="9" spans="1:134">
      <c r="A9" s="108"/>
      <c r="B9" s="109">
        <v>519</v>
      </c>
      <c r="C9" s="110" t="s">
        <v>24</v>
      </c>
      <c r="D9" s="111">
        <v>1316760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0"/>
        <v>1316760</v>
      </c>
      <c r="P9" s="112">
        <f>(O9/P$22)</f>
        <v>2394.1090909090908</v>
      </c>
      <c r="Q9" s="113"/>
    </row>
    <row r="10" spans="1:134" ht="15.75">
      <c r="A10" s="114" t="s">
        <v>27</v>
      </c>
      <c r="B10" s="115"/>
      <c r="C10" s="116"/>
      <c r="D10" s="117">
        <f>SUM(D11:D15)</f>
        <v>0</v>
      </c>
      <c r="E10" s="117">
        <f>SUM(E11:E15)</f>
        <v>0</v>
      </c>
      <c r="F10" s="117">
        <f>SUM(F11:F15)</f>
        <v>0</v>
      </c>
      <c r="G10" s="117">
        <f>SUM(G11:G15)</f>
        <v>0</v>
      </c>
      <c r="H10" s="117">
        <f>SUM(H11:H15)</f>
        <v>0</v>
      </c>
      <c r="I10" s="117">
        <f>SUM(I11:I15)</f>
        <v>1188660</v>
      </c>
      <c r="J10" s="117">
        <f>SUM(J11:J15)</f>
        <v>0</v>
      </c>
      <c r="K10" s="117">
        <f>SUM(K11:K15)</f>
        <v>0</v>
      </c>
      <c r="L10" s="117">
        <f>SUM(L11:L15)</f>
        <v>0</v>
      </c>
      <c r="M10" s="117">
        <f>SUM(M11:M15)</f>
        <v>0</v>
      </c>
      <c r="N10" s="117">
        <f>SUM(N11:N15)</f>
        <v>0</v>
      </c>
      <c r="O10" s="118">
        <f>SUM(D10:N10)</f>
        <v>1188660</v>
      </c>
      <c r="P10" s="119">
        <f>(O10/P$22)</f>
        <v>2161.1999999999998</v>
      </c>
      <c r="Q10" s="120"/>
    </row>
    <row r="11" spans="1:134">
      <c r="A11" s="108"/>
      <c r="B11" s="109">
        <v>532</v>
      </c>
      <c r="C11" s="110" t="s">
        <v>28</v>
      </c>
      <c r="D11" s="111">
        <v>0</v>
      </c>
      <c r="E11" s="111">
        <v>0</v>
      </c>
      <c r="F11" s="111">
        <v>0</v>
      </c>
      <c r="G11" s="111">
        <v>0</v>
      </c>
      <c r="H11" s="111">
        <v>0</v>
      </c>
      <c r="I11" s="111">
        <v>168490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f>SUM(D11:N11)</f>
        <v>168490</v>
      </c>
      <c r="P11" s="112">
        <f>(O11/P$22)</f>
        <v>306.34545454545457</v>
      </c>
      <c r="Q11" s="113"/>
    </row>
    <row r="12" spans="1:134">
      <c r="A12" s="108"/>
      <c r="B12" s="109">
        <v>533</v>
      </c>
      <c r="C12" s="110" t="s">
        <v>29</v>
      </c>
      <c r="D12" s="111">
        <v>0</v>
      </c>
      <c r="E12" s="111">
        <v>0</v>
      </c>
      <c r="F12" s="111">
        <v>0</v>
      </c>
      <c r="G12" s="111">
        <v>0</v>
      </c>
      <c r="H12" s="111">
        <v>0</v>
      </c>
      <c r="I12" s="111">
        <v>493624</v>
      </c>
      <c r="J12" s="111">
        <v>0</v>
      </c>
      <c r="K12" s="111">
        <v>0</v>
      </c>
      <c r="L12" s="111">
        <v>0</v>
      </c>
      <c r="M12" s="111">
        <v>0</v>
      </c>
      <c r="N12" s="111">
        <v>0</v>
      </c>
      <c r="O12" s="111">
        <f t="shared" ref="O12:O19" si="1">SUM(D12:N12)</f>
        <v>493624</v>
      </c>
      <c r="P12" s="112">
        <f>(O12/P$22)</f>
        <v>897.49818181818182</v>
      </c>
      <c r="Q12" s="113"/>
    </row>
    <row r="13" spans="1:134">
      <c r="A13" s="108"/>
      <c r="B13" s="109">
        <v>534</v>
      </c>
      <c r="C13" s="110" t="s">
        <v>89</v>
      </c>
      <c r="D13" s="111">
        <v>0</v>
      </c>
      <c r="E13" s="111">
        <v>0</v>
      </c>
      <c r="F13" s="111">
        <v>0</v>
      </c>
      <c r="G13" s="111">
        <v>0</v>
      </c>
      <c r="H13" s="111">
        <v>0</v>
      </c>
      <c r="I13" s="111">
        <v>153183</v>
      </c>
      <c r="J13" s="111">
        <v>0</v>
      </c>
      <c r="K13" s="111">
        <v>0</v>
      </c>
      <c r="L13" s="111">
        <v>0</v>
      </c>
      <c r="M13" s="111">
        <v>0</v>
      </c>
      <c r="N13" s="111">
        <v>0</v>
      </c>
      <c r="O13" s="111">
        <f t="shared" si="1"/>
        <v>153183</v>
      </c>
      <c r="P13" s="112">
        <f>(O13/P$22)</f>
        <v>278.51454545454544</v>
      </c>
      <c r="Q13" s="113"/>
    </row>
    <row r="14" spans="1:134">
      <c r="A14" s="108"/>
      <c r="B14" s="109">
        <v>535</v>
      </c>
      <c r="C14" s="110" t="s">
        <v>30</v>
      </c>
      <c r="D14" s="111">
        <v>0</v>
      </c>
      <c r="E14" s="111">
        <v>0</v>
      </c>
      <c r="F14" s="111">
        <v>0</v>
      </c>
      <c r="G14" s="111">
        <v>0</v>
      </c>
      <c r="H14" s="111">
        <v>0</v>
      </c>
      <c r="I14" s="111">
        <v>370738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f t="shared" si="1"/>
        <v>370738</v>
      </c>
      <c r="P14" s="112">
        <f>(O14/P$22)</f>
        <v>674.06909090909096</v>
      </c>
      <c r="Q14" s="113"/>
    </row>
    <row r="15" spans="1:134">
      <c r="A15" s="108"/>
      <c r="B15" s="109">
        <v>539</v>
      </c>
      <c r="C15" s="110" t="s">
        <v>38</v>
      </c>
      <c r="D15" s="111">
        <v>0</v>
      </c>
      <c r="E15" s="111">
        <v>0</v>
      </c>
      <c r="F15" s="111">
        <v>0</v>
      </c>
      <c r="G15" s="111">
        <v>0</v>
      </c>
      <c r="H15" s="111">
        <v>0</v>
      </c>
      <c r="I15" s="111">
        <v>2625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f t="shared" si="1"/>
        <v>2625</v>
      </c>
      <c r="P15" s="112">
        <f>(O15/P$22)</f>
        <v>4.7727272727272725</v>
      </c>
      <c r="Q15" s="113"/>
    </row>
    <row r="16" spans="1:134" ht="15.75">
      <c r="A16" s="114" t="s">
        <v>31</v>
      </c>
      <c r="B16" s="115"/>
      <c r="C16" s="116"/>
      <c r="D16" s="117">
        <f>SUM(D17:D17)</f>
        <v>33661</v>
      </c>
      <c r="E16" s="117">
        <f>SUM(E17:E17)</f>
        <v>0</v>
      </c>
      <c r="F16" s="117">
        <f>SUM(F17:F17)</f>
        <v>0</v>
      </c>
      <c r="G16" s="117">
        <f>SUM(G17:G17)</f>
        <v>0</v>
      </c>
      <c r="H16" s="117">
        <f>SUM(H17:H17)</f>
        <v>0</v>
      </c>
      <c r="I16" s="117">
        <f>SUM(I17:I17)</f>
        <v>0</v>
      </c>
      <c r="J16" s="117">
        <f>SUM(J17:J17)</f>
        <v>0</v>
      </c>
      <c r="K16" s="117">
        <f>SUM(K17:K17)</f>
        <v>0</v>
      </c>
      <c r="L16" s="117">
        <f>SUM(L17:L17)</f>
        <v>0</v>
      </c>
      <c r="M16" s="117">
        <f>SUM(M17:M17)</f>
        <v>0</v>
      </c>
      <c r="N16" s="117">
        <f>SUM(N17:N17)</f>
        <v>0</v>
      </c>
      <c r="O16" s="117">
        <f t="shared" si="1"/>
        <v>33661</v>
      </c>
      <c r="P16" s="119">
        <f>(O16/P$22)</f>
        <v>61.201818181818183</v>
      </c>
      <c r="Q16" s="120"/>
    </row>
    <row r="17" spans="1:120">
      <c r="A17" s="108"/>
      <c r="B17" s="109">
        <v>541</v>
      </c>
      <c r="C17" s="110" t="s">
        <v>32</v>
      </c>
      <c r="D17" s="111">
        <v>33661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 t="shared" si="1"/>
        <v>33661</v>
      </c>
      <c r="P17" s="112">
        <f>(O17/P$22)</f>
        <v>61.201818181818183</v>
      </c>
      <c r="Q17" s="113"/>
    </row>
    <row r="18" spans="1:120" ht="15.75">
      <c r="A18" s="114" t="s">
        <v>33</v>
      </c>
      <c r="B18" s="115"/>
      <c r="C18" s="116"/>
      <c r="D18" s="117">
        <f>SUM(D19:D19)</f>
        <v>28</v>
      </c>
      <c r="E18" s="117">
        <f>SUM(E19:E19)</f>
        <v>0</v>
      </c>
      <c r="F18" s="117">
        <f>SUM(F19:F19)</f>
        <v>0</v>
      </c>
      <c r="G18" s="117">
        <f>SUM(G19:G19)</f>
        <v>0</v>
      </c>
      <c r="H18" s="117">
        <f>SUM(H19:H19)</f>
        <v>0</v>
      </c>
      <c r="I18" s="117">
        <f>SUM(I19:I19)</f>
        <v>0</v>
      </c>
      <c r="J18" s="117">
        <f>SUM(J19:J19)</f>
        <v>0</v>
      </c>
      <c r="K18" s="117">
        <f>SUM(K19:K19)</f>
        <v>0</v>
      </c>
      <c r="L18" s="117">
        <f>SUM(L19:L19)</f>
        <v>0</v>
      </c>
      <c r="M18" s="117">
        <f>SUM(M19:M19)</f>
        <v>0</v>
      </c>
      <c r="N18" s="117">
        <f>SUM(N19:N19)</f>
        <v>0</v>
      </c>
      <c r="O18" s="117">
        <f>SUM(D18:N18)</f>
        <v>28</v>
      </c>
      <c r="P18" s="119">
        <f>(O18/P$22)</f>
        <v>5.0909090909090911E-2</v>
      </c>
      <c r="Q18" s="113"/>
    </row>
    <row r="19" spans="1:120" ht="15.75" thickBot="1">
      <c r="A19" s="108"/>
      <c r="B19" s="109">
        <v>572</v>
      </c>
      <c r="C19" s="110" t="s">
        <v>34</v>
      </c>
      <c r="D19" s="111">
        <v>28</v>
      </c>
      <c r="E19" s="111">
        <v>0</v>
      </c>
      <c r="F19" s="111">
        <v>0</v>
      </c>
      <c r="G19" s="111">
        <v>0</v>
      </c>
      <c r="H19" s="111">
        <v>0</v>
      </c>
      <c r="I19" s="111">
        <v>0</v>
      </c>
      <c r="J19" s="111">
        <v>0</v>
      </c>
      <c r="K19" s="111">
        <v>0</v>
      </c>
      <c r="L19" s="111">
        <v>0</v>
      </c>
      <c r="M19" s="111">
        <v>0</v>
      </c>
      <c r="N19" s="111">
        <v>0</v>
      </c>
      <c r="O19" s="111">
        <f t="shared" si="1"/>
        <v>28</v>
      </c>
      <c r="P19" s="112">
        <f>(O19/P$22)</f>
        <v>5.0909090909090911E-2</v>
      </c>
      <c r="Q19" s="113"/>
    </row>
    <row r="20" spans="1:120" ht="16.5" thickBot="1">
      <c r="A20" s="121" t="s">
        <v>10</v>
      </c>
      <c r="B20" s="122"/>
      <c r="C20" s="123"/>
      <c r="D20" s="124">
        <f>SUM(D5,D10,D16,D18)</f>
        <v>1430134</v>
      </c>
      <c r="E20" s="124">
        <f t="shared" ref="E20:N20" si="2">SUM(E5,E10,E16,E18)</f>
        <v>0</v>
      </c>
      <c r="F20" s="124">
        <f t="shared" si="2"/>
        <v>0</v>
      </c>
      <c r="G20" s="124">
        <f t="shared" si="2"/>
        <v>0</v>
      </c>
      <c r="H20" s="124">
        <f t="shared" si="2"/>
        <v>0</v>
      </c>
      <c r="I20" s="124">
        <f t="shared" si="2"/>
        <v>1188660</v>
      </c>
      <c r="J20" s="124">
        <f t="shared" si="2"/>
        <v>0</v>
      </c>
      <c r="K20" s="124">
        <f t="shared" si="2"/>
        <v>0</v>
      </c>
      <c r="L20" s="124">
        <f t="shared" si="2"/>
        <v>0</v>
      </c>
      <c r="M20" s="124">
        <f t="shared" si="2"/>
        <v>0</v>
      </c>
      <c r="N20" s="124">
        <f t="shared" si="2"/>
        <v>0</v>
      </c>
      <c r="O20" s="124">
        <f>SUM(D20:N20)</f>
        <v>2618794</v>
      </c>
      <c r="P20" s="125">
        <f>(O20/P$22)</f>
        <v>4761.443636363636</v>
      </c>
      <c r="Q20" s="106"/>
      <c r="R20" s="126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96"/>
      <c r="AU20" s="96"/>
      <c r="AV20" s="96"/>
      <c r="AW20" s="96"/>
      <c r="AX20" s="96"/>
      <c r="AY20" s="96"/>
      <c r="AZ20" s="96"/>
      <c r="BA20" s="96"/>
      <c r="BB20" s="96"/>
      <c r="BC20" s="96"/>
      <c r="BD20" s="96"/>
      <c r="BE20" s="96"/>
      <c r="BF20" s="96"/>
      <c r="BG20" s="96"/>
      <c r="BH20" s="96"/>
      <c r="BI20" s="96"/>
      <c r="BJ20" s="96"/>
      <c r="BK20" s="96"/>
      <c r="BL20" s="96"/>
      <c r="BM20" s="96"/>
      <c r="BN20" s="96"/>
      <c r="BO20" s="96"/>
      <c r="BP20" s="96"/>
      <c r="BQ20" s="96"/>
      <c r="BR20" s="96"/>
      <c r="BS20" s="96"/>
      <c r="BT20" s="96"/>
      <c r="BU20" s="96"/>
      <c r="BV20" s="96"/>
      <c r="BW20" s="96"/>
      <c r="BX20" s="96"/>
      <c r="BY20" s="96"/>
      <c r="BZ20" s="96"/>
      <c r="CA20" s="96"/>
      <c r="CB20" s="96"/>
      <c r="CC20" s="96"/>
      <c r="CD20" s="96"/>
      <c r="CE20" s="96"/>
      <c r="CF20" s="96"/>
      <c r="CG20" s="96"/>
      <c r="CH20" s="96"/>
      <c r="CI20" s="96"/>
      <c r="CJ20" s="96"/>
      <c r="CK20" s="96"/>
      <c r="CL20" s="96"/>
      <c r="CM20" s="96"/>
      <c r="CN20" s="96"/>
      <c r="CO20" s="96"/>
      <c r="CP20" s="96"/>
      <c r="CQ20" s="96"/>
      <c r="CR20" s="96"/>
      <c r="CS20" s="96"/>
      <c r="CT20" s="96"/>
      <c r="CU20" s="96"/>
      <c r="CV20" s="96"/>
      <c r="CW20" s="96"/>
      <c r="CX20" s="96"/>
      <c r="CY20" s="96"/>
      <c r="CZ20" s="96"/>
      <c r="DA20" s="96"/>
      <c r="DB20" s="96"/>
      <c r="DC20" s="96"/>
      <c r="DD20" s="96"/>
      <c r="DE20" s="96"/>
      <c r="DF20" s="96"/>
      <c r="DG20" s="96"/>
      <c r="DH20" s="96"/>
      <c r="DI20" s="96"/>
      <c r="DJ20" s="96"/>
      <c r="DK20" s="96"/>
      <c r="DL20" s="96"/>
      <c r="DM20" s="96"/>
      <c r="DN20" s="96"/>
      <c r="DO20" s="96"/>
      <c r="DP20" s="96"/>
    </row>
    <row r="21" spans="1:120">
      <c r="A21" s="127"/>
      <c r="B21" s="128"/>
      <c r="C21" s="128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30"/>
    </row>
    <row r="22" spans="1:120">
      <c r="A22" s="131"/>
      <c r="B22" s="132"/>
      <c r="C22" s="132"/>
      <c r="D22" s="133"/>
      <c r="E22" s="133"/>
      <c r="F22" s="133"/>
      <c r="G22" s="133"/>
      <c r="H22" s="133"/>
      <c r="I22" s="133"/>
      <c r="J22" s="133"/>
      <c r="K22" s="133"/>
      <c r="L22" s="133"/>
      <c r="M22" s="136" t="s">
        <v>92</v>
      </c>
      <c r="N22" s="136"/>
      <c r="O22" s="136"/>
      <c r="P22" s="134">
        <v>550</v>
      </c>
    </row>
    <row r="23" spans="1:120">
      <c r="A23" s="137"/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8"/>
      <c r="P23" s="139"/>
    </row>
    <row r="24" spans="1:120" ht="15.75" customHeight="1" thickBot="1">
      <c r="A24" s="140" t="s">
        <v>40</v>
      </c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2"/>
    </row>
  </sheetData>
  <mergeCells count="10">
    <mergeCell ref="M22:O22"/>
    <mergeCell ref="A23:P23"/>
    <mergeCell ref="A24:P2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81" t="s">
        <v>36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3"/>
      <c r="P1" s="45"/>
      <c r="Q1" s="46"/>
    </row>
    <row r="2" spans="1:133" ht="24" thickBot="1">
      <c r="A2" s="184" t="s">
        <v>52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6"/>
      <c r="P2" s="45"/>
      <c r="Q2" s="46"/>
    </row>
    <row r="3" spans="1:133" ht="18" customHeight="1">
      <c r="A3" s="187" t="s">
        <v>12</v>
      </c>
      <c r="B3" s="188"/>
      <c r="C3" s="189"/>
      <c r="D3" s="193" t="s">
        <v>6</v>
      </c>
      <c r="E3" s="194"/>
      <c r="F3" s="194"/>
      <c r="G3" s="194"/>
      <c r="H3" s="195"/>
      <c r="I3" s="193" t="s">
        <v>7</v>
      </c>
      <c r="J3" s="195"/>
      <c r="K3" s="193" t="s">
        <v>9</v>
      </c>
      <c r="L3" s="195"/>
      <c r="M3" s="47"/>
      <c r="N3" s="48"/>
      <c r="O3" s="196" t="s">
        <v>17</v>
      </c>
      <c r="P3" s="49"/>
      <c r="Q3" s="46"/>
    </row>
    <row r="4" spans="1:133" ht="32.25" customHeight="1" thickBot="1">
      <c r="A4" s="190"/>
      <c r="B4" s="191"/>
      <c r="C4" s="192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97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SUM(D6:D10)</f>
        <v>311455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21" si="1">SUM(D5:M5)</f>
        <v>311455</v>
      </c>
      <c r="O5" s="58">
        <f t="shared" ref="O5:O21" si="2">(N5/O$23)</f>
        <v>588.76181474480154</v>
      </c>
      <c r="P5" s="59"/>
    </row>
    <row r="6" spans="1:133">
      <c r="A6" s="61"/>
      <c r="B6" s="62">
        <v>511</v>
      </c>
      <c r="C6" s="63" t="s">
        <v>19</v>
      </c>
      <c r="D6" s="64">
        <v>78299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78299</v>
      </c>
      <c r="O6" s="65">
        <f t="shared" si="2"/>
        <v>148.0132325141777</v>
      </c>
      <c r="P6" s="66"/>
    </row>
    <row r="7" spans="1:133">
      <c r="A7" s="61"/>
      <c r="B7" s="62">
        <v>512</v>
      </c>
      <c r="C7" s="63" t="s">
        <v>20</v>
      </c>
      <c r="D7" s="64">
        <v>18729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18729</v>
      </c>
      <c r="O7" s="65">
        <f t="shared" si="2"/>
        <v>35.404536862003781</v>
      </c>
      <c r="P7" s="66"/>
    </row>
    <row r="8" spans="1:133">
      <c r="A8" s="61"/>
      <c r="B8" s="62">
        <v>513</v>
      </c>
      <c r="C8" s="63" t="s">
        <v>21</v>
      </c>
      <c r="D8" s="64">
        <v>9817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9817</v>
      </c>
      <c r="O8" s="65">
        <f t="shared" si="2"/>
        <v>18.557655954631379</v>
      </c>
      <c r="P8" s="66"/>
    </row>
    <row r="9" spans="1:133">
      <c r="A9" s="61"/>
      <c r="B9" s="62">
        <v>514</v>
      </c>
      <c r="C9" s="63" t="s">
        <v>22</v>
      </c>
      <c r="D9" s="64">
        <v>13205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13205</v>
      </c>
      <c r="O9" s="65">
        <f t="shared" si="2"/>
        <v>24.962192816635159</v>
      </c>
      <c r="P9" s="66"/>
    </row>
    <row r="10" spans="1:133">
      <c r="A10" s="61"/>
      <c r="B10" s="62">
        <v>519</v>
      </c>
      <c r="C10" s="63" t="s">
        <v>53</v>
      </c>
      <c r="D10" s="64">
        <v>191405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1"/>
        <v>191405</v>
      </c>
      <c r="O10" s="65">
        <f t="shared" si="2"/>
        <v>361.82419659735348</v>
      </c>
      <c r="P10" s="66"/>
    </row>
    <row r="11" spans="1:133" ht="15.75">
      <c r="A11" s="67" t="s">
        <v>27</v>
      </c>
      <c r="B11" s="68"/>
      <c r="C11" s="69"/>
      <c r="D11" s="70">
        <f t="shared" ref="D11:M11" si="3">SUM(D12:D14)</f>
        <v>0</v>
      </c>
      <c r="E11" s="70">
        <f t="shared" si="3"/>
        <v>0</v>
      </c>
      <c r="F11" s="70">
        <f t="shared" si="3"/>
        <v>0</v>
      </c>
      <c r="G11" s="70">
        <f t="shared" si="3"/>
        <v>0</v>
      </c>
      <c r="H11" s="70">
        <f t="shared" si="3"/>
        <v>0</v>
      </c>
      <c r="I11" s="70">
        <f t="shared" si="3"/>
        <v>628508</v>
      </c>
      <c r="J11" s="70">
        <f t="shared" si="3"/>
        <v>0</v>
      </c>
      <c r="K11" s="70">
        <f t="shared" si="3"/>
        <v>0</v>
      </c>
      <c r="L11" s="70">
        <f t="shared" si="3"/>
        <v>0</v>
      </c>
      <c r="M11" s="70">
        <f t="shared" si="3"/>
        <v>0</v>
      </c>
      <c r="N11" s="71">
        <f t="shared" si="1"/>
        <v>628508</v>
      </c>
      <c r="O11" s="72">
        <f t="shared" si="2"/>
        <v>1188.1058601134216</v>
      </c>
      <c r="P11" s="73"/>
    </row>
    <row r="12" spans="1:133">
      <c r="A12" s="61"/>
      <c r="B12" s="62">
        <v>532</v>
      </c>
      <c r="C12" s="63" t="s">
        <v>28</v>
      </c>
      <c r="D12" s="64">
        <v>0</v>
      </c>
      <c r="E12" s="64">
        <v>0</v>
      </c>
      <c r="F12" s="64">
        <v>0</v>
      </c>
      <c r="G12" s="64">
        <v>0</v>
      </c>
      <c r="H12" s="64">
        <v>0</v>
      </c>
      <c r="I12" s="64">
        <v>273760</v>
      </c>
      <c r="J12" s="64">
        <v>0</v>
      </c>
      <c r="K12" s="64">
        <v>0</v>
      </c>
      <c r="L12" s="64">
        <v>0</v>
      </c>
      <c r="M12" s="64">
        <v>0</v>
      </c>
      <c r="N12" s="64">
        <f t="shared" si="1"/>
        <v>273760</v>
      </c>
      <c r="O12" s="65">
        <f t="shared" si="2"/>
        <v>517.50472589792059</v>
      </c>
      <c r="P12" s="66"/>
    </row>
    <row r="13" spans="1:133">
      <c r="A13" s="61"/>
      <c r="B13" s="62">
        <v>533</v>
      </c>
      <c r="C13" s="63" t="s">
        <v>29</v>
      </c>
      <c r="D13" s="64">
        <v>0</v>
      </c>
      <c r="E13" s="64">
        <v>0</v>
      </c>
      <c r="F13" s="64">
        <v>0</v>
      </c>
      <c r="G13" s="64">
        <v>0</v>
      </c>
      <c r="H13" s="64">
        <v>0</v>
      </c>
      <c r="I13" s="64">
        <v>193216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193216</v>
      </c>
      <c r="O13" s="65">
        <f t="shared" si="2"/>
        <v>365.2476370510397</v>
      </c>
      <c r="P13" s="66"/>
    </row>
    <row r="14" spans="1:133">
      <c r="A14" s="61"/>
      <c r="B14" s="62">
        <v>535</v>
      </c>
      <c r="C14" s="63" t="s">
        <v>30</v>
      </c>
      <c r="D14" s="64">
        <v>0</v>
      </c>
      <c r="E14" s="64">
        <v>0</v>
      </c>
      <c r="F14" s="64">
        <v>0</v>
      </c>
      <c r="G14" s="64">
        <v>0</v>
      </c>
      <c r="H14" s="64">
        <v>0</v>
      </c>
      <c r="I14" s="64">
        <v>161532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161532</v>
      </c>
      <c r="O14" s="65">
        <f t="shared" si="2"/>
        <v>305.35349716446126</v>
      </c>
      <c r="P14" s="66"/>
    </row>
    <row r="15" spans="1:133" ht="15.75">
      <c r="A15" s="67" t="s">
        <v>31</v>
      </c>
      <c r="B15" s="68"/>
      <c r="C15" s="69"/>
      <c r="D15" s="70">
        <f t="shared" ref="D15:M15" si="4">SUM(D16:D16)</f>
        <v>66454</v>
      </c>
      <c r="E15" s="70">
        <f t="shared" si="4"/>
        <v>0</v>
      </c>
      <c r="F15" s="70">
        <f t="shared" si="4"/>
        <v>0</v>
      </c>
      <c r="G15" s="70">
        <f t="shared" si="4"/>
        <v>0</v>
      </c>
      <c r="H15" s="70">
        <f t="shared" si="4"/>
        <v>0</v>
      </c>
      <c r="I15" s="70">
        <f t="shared" si="4"/>
        <v>0</v>
      </c>
      <c r="J15" s="70">
        <f t="shared" si="4"/>
        <v>0</v>
      </c>
      <c r="K15" s="70">
        <f t="shared" si="4"/>
        <v>0</v>
      </c>
      <c r="L15" s="70">
        <f t="shared" si="4"/>
        <v>0</v>
      </c>
      <c r="M15" s="70">
        <f t="shared" si="4"/>
        <v>0</v>
      </c>
      <c r="N15" s="70">
        <f t="shared" si="1"/>
        <v>66454</v>
      </c>
      <c r="O15" s="72">
        <f t="shared" si="2"/>
        <v>125.62192816635161</v>
      </c>
      <c r="P15" s="73"/>
    </row>
    <row r="16" spans="1:133">
      <c r="A16" s="61"/>
      <c r="B16" s="62">
        <v>541</v>
      </c>
      <c r="C16" s="63" t="s">
        <v>54</v>
      </c>
      <c r="D16" s="64">
        <v>66454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f t="shared" si="1"/>
        <v>66454</v>
      </c>
      <c r="O16" s="65">
        <f t="shared" si="2"/>
        <v>125.62192816635161</v>
      </c>
      <c r="P16" s="66"/>
    </row>
    <row r="17" spans="1:119" ht="15.75">
      <c r="A17" s="67" t="s">
        <v>33</v>
      </c>
      <c r="B17" s="68"/>
      <c r="C17" s="69"/>
      <c r="D17" s="70">
        <f t="shared" ref="D17:M17" si="5">SUM(D18:D18)</f>
        <v>41178</v>
      </c>
      <c r="E17" s="70">
        <f t="shared" si="5"/>
        <v>0</v>
      </c>
      <c r="F17" s="70">
        <f t="shared" si="5"/>
        <v>0</v>
      </c>
      <c r="G17" s="70">
        <f t="shared" si="5"/>
        <v>0</v>
      </c>
      <c r="H17" s="70">
        <f t="shared" si="5"/>
        <v>0</v>
      </c>
      <c r="I17" s="70">
        <f t="shared" si="5"/>
        <v>0</v>
      </c>
      <c r="J17" s="70">
        <f t="shared" si="5"/>
        <v>0</v>
      </c>
      <c r="K17" s="70">
        <f t="shared" si="5"/>
        <v>0</v>
      </c>
      <c r="L17" s="70">
        <f t="shared" si="5"/>
        <v>0</v>
      </c>
      <c r="M17" s="70">
        <f t="shared" si="5"/>
        <v>0</v>
      </c>
      <c r="N17" s="70">
        <f t="shared" si="1"/>
        <v>41178</v>
      </c>
      <c r="O17" s="72">
        <f t="shared" si="2"/>
        <v>77.84120982986768</v>
      </c>
      <c r="P17" s="66"/>
    </row>
    <row r="18" spans="1:119">
      <c r="A18" s="61"/>
      <c r="B18" s="62">
        <v>572</v>
      </c>
      <c r="C18" s="63" t="s">
        <v>55</v>
      </c>
      <c r="D18" s="64">
        <v>41178</v>
      </c>
      <c r="E18" s="64">
        <v>0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f t="shared" si="1"/>
        <v>41178</v>
      </c>
      <c r="O18" s="65">
        <f t="shared" si="2"/>
        <v>77.84120982986768</v>
      </c>
      <c r="P18" s="66"/>
    </row>
    <row r="19" spans="1:119" ht="15.75">
      <c r="A19" s="67" t="s">
        <v>56</v>
      </c>
      <c r="B19" s="68"/>
      <c r="C19" s="69"/>
      <c r="D19" s="70">
        <f t="shared" ref="D19:M19" si="6">SUM(D20:D20)</f>
        <v>42765</v>
      </c>
      <c r="E19" s="70">
        <f t="shared" si="6"/>
        <v>0</v>
      </c>
      <c r="F19" s="70">
        <f t="shared" si="6"/>
        <v>0</v>
      </c>
      <c r="G19" s="70">
        <f t="shared" si="6"/>
        <v>0</v>
      </c>
      <c r="H19" s="70">
        <f t="shared" si="6"/>
        <v>0</v>
      </c>
      <c r="I19" s="70">
        <f t="shared" si="6"/>
        <v>0</v>
      </c>
      <c r="J19" s="70">
        <f t="shared" si="6"/>
        <v>0</v>
      </c>
      <c r="K19" s="70">
        <f t="shared" si="6"/>
        <v>0</v>
      </c>
      <c r="L19" s="70">
        <f t="shared" si="6"/>
        <v>0</v>
      </c>
      <c r="M19" s="70">
        <f t="shared" si="6"/>
        <v>0</v>
      </c>
      <c r="N19" s="70">
        <f t="shared" si="1"/>
        <v>42765</v>
      </c>
      <c r="O19" s="72">
        <f t="shared" si="2"/>
        <v>80.84120982986768</v>
      </c>
      <c r="P19" s="66"/>
    </row>
    <row r="20" spans="1:119" ht="15.75" thickBot="1">
      <c r="A20" s="61"/>
      <c r="B20" s="62">
        <v>581</v>
      </c>
      <c r="C20" s="63" t="s">
        <v>57</v>
      </c>
      <c r="D20" s="64">
        <v>42765</v>
      </c>
      <c r="E20" s="64">
        <v>0</v>
      </c>
      <c r="F20" s="64">
        <v>0</v>
      </c>
      <c r="G20" s="64">
        <v>0</v>
      </c>
      <c r="H20" s="64">
        <v>0</v>
      </c>
      <c r="I20" s="64">
        <v>0</v>
      </c>
      <c r="J20" s="64">
        <v>0</v>
      </c>
      <c r="K20" s="64">
        <v>0</v>
      </c>
      <c r="L20" s="64">
        <v>0</v>
      </c>
      <c r="M20" s="64">
        <v>0</v>
      </c>
      <c r="N20" s="64">
        <f t="shared" si="1"/>
        <v>42765</v>
      </c>
      <c r="O20" s="65">
        <f t="shared" si="2"/>
        <v>80.84120982986768</v>
      </c>
      <c r="P20" s="66"/>
    </row>
    <row r="21" spans="1:119" ht="16.5" thickBot="1">
      <c r="A21" s="74" t="s">
        <v>10</v>
      </c>
      <c r="B21" s="75"/>
      <c r="C21" s="76"/>
      <c r="D21" s="77">
        <f>SUM(D5,D11,D15,D17,D19)</f>
        <v>461852</v>
      </c>
      <c r="E21" s="77">
        <f t="shared" ref="E21:M21" si="7">SUM(E5,E11,E15,E17,E19)</f>
        <v>0</v>
      </c>
      <c r="F21" s="77">
        <f t="shared" si="7"/>
        <v>0</v>
      </c>
      <c r="G21" s="77">
        <f t="shared" si="7"/>
        <v>0</v>
      </c>
      <c r="H21" s="77">
        <f t="shared" si="7"/>
        <v>0</v>
      </c>
      <c r="I21" s="77">
        <f t="shared" si="7"/>
        <v>628508</v>
      </c>
      <c r="J21" s="77">
        <f t="shared" si="7"/>
        <v>0</v>
      </c>
      <c r="K21" s="77">
        <f t="shared" si="7"/>
        <v>0</v>
      </c>
      <c r="L21" s="77">
        <f t="shared" si="7"/>
        <v>0</v>
      </c>
      <c r="M21" s="77">
        <f t="shared" si="7"/>
        <v>0</v>
      </c>
      <c r="N21" s="77">
        <f t="shared" si="1"/>
        <v>1090360</v>
      </c>
      <c r="O21" s="78">
        <f t="shared" si="2"/>
        <v>2061.1720226843099</v>
      </c>
      <c r="P21" s="59"/>
      <c r="Q21" s="79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  <c r="BA21" s="80"/>
      <c r="BB21" s="80"/>
      <c r="BC21" s="80"/>
      <c r="BD21" s="80"/>
      <c r="BE21" s="80"/>
      <c r="BF21" s="80"/>
      <c r="BG21" s="80"/>
      <c r="BH21" s="80"/>
      <c r="BI21" s="80"/>
      <c r="BJ21" s="80"/>
      <c r="BK21" s="80"/>
      <c r="BL21" s="80"/>
      <c r="BM21" s="80"/>
      <c r="BN21" s="80"/>
      <c r="BO21" s="80"/>
      <c r="BP21" s="80"/>
      <c r="BQ21" s="80"/>
      <c r="BR21" s="80"/>
      <c r="BS21" s="80"/>
      <c r="BT21" s="80"/>
      <c r="BU21" s="80"/>
      <c r="BV21" s="80"/>
      <c r="BW21" s="80"/>
      <c r="BX21" s="80"/>
      <c r="BY21" s="80"/>
      <c r="BZ21" s="80"/>
      <c r="CA21" s="80"/>
      <c r="CB21" s="80"/>
      <c r="CC21" s="80"/>
      <c r="CD21" s="80"/>
      <c r="CE21" s="80"/>
      <c r="CF21" s="80"/>
      <c r="CG21" s="80"/>
      <c r="CH21" s="80"/>
      <c r="CI21" s="80"/>
      <c r="CJ21" s="80"/>
      <c r="CK21" s="80"/>
      <c r="CL21" s="80"/>
      <c r="CM21" s="80"/>
      <c r="CN21" s="80"/>
      <c r="CO21" s="80"/>
      <c r="CP21" s="80"/>
      <c r="CQ21" s="80"/>
      <c r="CR21" s="80"/>
      <c r="CS21" s="80"/>
      <c r="CT21" s="80"/>
      <c r="CU21" s="80"/>
      <c r="CV21" s="80"/>
      <c r="CW21" s="80"/>
      <c r="CX21" s="80"/>
      <c r="CY21" s="80"/>
      <c r="CZ21" s="80"/>
      <c r="DA21" s="80"/>
      <c r="DB21" s="80"/>
      <c r="DC21" s="80"/>
      <c r="DD21" s="80"/>
      <c r="DE21" s="80"/>
      <c r="DF21" s="80"/>
      <c r="DG21" s="80"/>
      <c r="DH21" s="80"/>
      <c r="DI21" s="80"/>
      <c r="DJ21" s="80"/>
      <c r="DK21" s="80"/>
      <c r="DL21" s="80"/>
      <c r="DM21" s="80"/>
      <c r="DN21" s="80"/>
      <c r="DO21" s="80"/>
    </row>
    <row r="22" spans="1:119">
      <c r="A22" s="81"/>
      <c r="B22" s="82"/>
      <c r="C22" s="82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4"/>
    </row>
    <row r="23" spans="1:119">
      <c r="A23" s="85"/>
      <c r="B23" s="86"/>
      <c r="C23" s="86"/>
      <c r="D23" s="87"/>
      <c r="E23" s="87"/>
      <c r="F23" s="87"/>
      <c r="G23" s="87"/>
      <c r="H23" s="87"/>
      <c r="I23" s="87"/>
      <c r="J23" s="87"/>
      <c r="K23" s="87"/>
      <c r="L23" s="174" t="s">
        <v>58</v>
      </c>
      <c r="M23" s="174"/>
      <c r="N23" s="174"/>
      <c r="O23" s="88">
        <v>529</v>
      </c>
    </row>
    <row r="24" spans="1:119">
      <c r="A24" s="175"/>
      <c r="B24" s="176"/>
      <c r="C24" s="176"/>
      <c r="D24" s="176"/>
      <c r="E24" s="176"/>
      <c r="F24" s="176"/>
      <c r="G24" s="176"/>
      <c r="H24" s="176"/>
      <c r="I24" s="176"/>
      <c r="J24" s="176"/>
      <c r="K24" s="176"/>
      <c r="L24" s="176"/>
      <c r="M24" s="176"/>
      <c r="N24" s="176"/>
      <c r="O24" s="177"/>
    </row>
    <row r="25" spans="1:119" ht="15.75" customHeight="1" thickBot="1">
      <c r="A25" s="178" t="s">
        <v>40</v>
      </c>
      <c r="B25" s="179"/>
      <c r="C25" s="179"/>
      <c r="D25" s="179"/>
      <c r="E25" s="179"/>
      <c r="F25" s="179"/>
      <c r="G25" s="179"/>
      <c r="H25" s="179"/>
      <c r="I25" s="179"/>
      <c r="J25" s="179"/>
      <c r="K25" s="179"/>
      <c r="L25" s="179"/>
      <c r="M25" s="179"/>
      <c r="N25" s="179"/>
      <c r="O25" s="180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36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50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265024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265024</v>
      </c>
      <c r="O5" s="30">
        <f t="shared" ref="O5:O22" si="2">(N5/O$24)</f>
        <v>476.66187050359713</v>
      </c>
      <c r="P5" s="6"/>
    </row>
    <row r="6" spans="1:133">
      <c r="A6" s="12"/>
      <c r="B6" s="42">
        <v>511</v>
      </c>
      <c r="C6" s="19" t="s">
        <v>19</v>
      </c>
      <c r="D6" s="43">
        <v>64639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64639</v>
      </c>
      <c r="O6" s="44">
        <f t="shared" si="2"/>
        <v>116.25719424460432</v>
      </c>
      <c r="P6" s="9"/>
    </row>
    <row r="7" spans="1:133">
      <c r="A7" s="12"/>
      <c r="B7" s="42">
        <v>512</v>
      </c>
      <c r="C7" s="19" t="s">
        <v>20</v>
      </c>
      <c r="D7" s="43">
        <v>16325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16325</v>
      </c>
      <c r="O7" s="44">
        <f t="shared" si="2"/>
        <v>29.361510791366907</v>
      </c>
      <c r="P7" s="9"/>
    </row>
    <row r="8" spans="1:133">
      <c r="A8" s="12"/>
      <c r="B8" s="42">
        <v>513</v>
      </c>
      <c r="C8" s="19" t="s">
        <v>21</v>
      </c>
      <c r="D8" s="43">
        <v>11640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11640</v>
      </c>
      <c r="O8" s="44">
        <f t="shared" si="2"/>
        <v>20.935251798561151</v>
      </c>
      <c r="P8" s="9"/>
    </row>
    <row r="9" spans="1:133">
      <c r="A9" s="12"/>
      <c r="B9" s="42">
        <v>514</v>
      </c>
      <c r="C9" s="19" t="s">
        <v>22</v>
      </c>
      <c r="D9" s="43">
        <v>8946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8946</v>
      </c>
      <c r="O9" s="44">
        <f t="shared" si="2"/>
        <v>16.089928057553958</v>
      </c>
      <c r="P9" s="9"/>
    </row>
    <row r="10" spans="1:133">
      <c r="A10" s="12"/>
      <c r="B10" s="42">
        <v>519</v>
      </c>
      <c r="C10" s="19" t="s">
        <v>24</v>
      </c>
      <c r="D10" s="43">
        <v>163474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163474</v>
      </c>
      <c r="O10" s="44">
        <f t="shared" si="2"/>
        <v>294.01798561151077</v>
      </c>
      <c r="P10" s="9"/>
    </row>
    <row r="11" spans="1:133" ht="15.75">
      <c r="A11" s="26" t="s">
        <v>27</v>
      </c>
      <c r="B11" s="27"/>
      <c r="C11" s="28"/>
      <c r="D11" s="29">
        <f t="shared" ref="D11:M11" si="3">SUM(D12:D15)</f>
        <v>140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552742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552882</v>
      </c>
      <c r="O11" s="41">
        <f t="shared" si="2"/>
        <v>994.39208633093529</v>
      </c>
      <c r="P11" s="10"/>
    </row>
    <row r="12" spans="1:133">
      <c r="A12" s="12"/>
      <c r="B12" s="42">
        <v>532</v>
      </c>
      <c r="C12" s="19" t="s">
        <v>28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228343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228343</v>
      </c>
      <c r="O12" s="44">
        <f t="shared" si="2"/>
        <v>410.68884892086334</v>
      </c>
      <c r="P12" s="9"/>
    </row>
    <row r="13" spans="1:133">
      <c r="A13" s="12"/>
      <c r="B13" s="42">
        <v>533</v>
      </c>
      <c r="C13" s="19" t="s">
        <v>29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175721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175721</v>
      </c>
      <c r="O13" s="44">
        <f t="shared" si="2"/>
        <v>316.04496402877697</v>
      </c>
      <c r="P13" s="9"/>
    </row>
    <row r="14" spans="1:133">
      <c r="A14" s="12"/>
      <c r="B14" s="42">
        <v>535</v>
      </c>
      <c r="C14" s="19" t="s">
        <v>30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148678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148678</v>
      </c>
      <c r="O14" s="44">
        <f t="shared" si="2"/>
        <v>267.4064748201439</v>
      </c>
      <c r="P14" s="9"/>
    </row>
    <row r="15" spans="1:133">
      <c r="A15" s="12"/>
      <c r="B15" s="42">
        <v>539</v>
      </c>
      <c r="C15" s="19" t="s">
        <v>38</v>
      </c>
      <c r="D15" s="43">
        <v>140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140</v>
      </c>
      <c r="O15" s="44">
        <f t="shared" si="2"/>
        <v>0.25179856115107913</v>
      </c>
      <c r="P15" s="9"/>
    </row>
    <row r="16" spans="1:133" ht="15.75">
      <c r="A16" s="26" t="s">
        <v>31</v>
      </c>
      <c r="B16" s="27"/>
      <c r="C16" s="28"/>
      <c r="D16" s="29">
        <f t="shared" ref="D16:M16" si="4">SUM(D17:D17)</f>
        <v>59777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29">
        <f t="shared" si="1"/>
        <v>59777</v>
      </c>
      <c r="O16" s="41">
        <f t="shared" si="2"/>
        <v>107.51258992805755</v>
      </c>
      <c r="P16" s="10"/>
    </row>
    <row r="17" spans="1:119">
      <c r="A17" s="12"/>
      <c r="B17" s="42">
        <v>541</v>
      </c>
      <c r="C17" s="19" t="s">
        <v>32</v>
      </c>
      <c r="D17" s="43">
        <v>59777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59777</v>
      </c>
      <c r="O17" s="44">
        <f t="shared" si="2"/>
        <v>107.51258992805755</v>
      </c>
      <c r="P17" s="9"/>
    </row>
    <row r="18" spans="1:119" ht="15.75">
      <c r="A18" s="26" t="s">
        <v>33</v>
      </c>
      <c r="B18" s="27"/>
      <c r="C18" s="28"/>
      <c r="D18" s="29">
        <f t="shared" ref="D18:M18" si="5">SUM(D19:D19)</f>
        <v>40653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40653</v>
      </c>
      <c r="O18" s="41">
        <f t="shared" si="2"/>
        <v>73.116906474820141</v>
      </c>
      <c r="P18" s="9"/>
    </row>
    <row r="19" spans="1:119">
      <c r="A19" s="12"/>
      <c r="B19" s="42">
        <v>572</v>
      </c>
      <c r="C19" s="19" t="s">
        <v>34</v>
      </c>
      <c r="D19" s="43">
        <v>40653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40653</v>
      </c>
      <c r="O19" s="44">
        <f t="shared" si="2"/>
        <v>73.116906474820141</v>
      </c>
      <c r="P19" s="9"/>
    </row>
    <row r="20" spans="1:119" ht="15.75">
      <c r="A20" s="26" t="s">
        <v>44</v>
      </c>
      <c r="B20" s="27"/>
      <c r="C20" s="28"/>
      <c r="D20" s="29">
        <f t="shared" ref="D20:M20" si="6">SUM(D21:D21)</f>
        <v>5000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5000</v>
      </c>
      <c r="O20" s="41">
        <f t="shared" si="2"/>
        <v>8.9928057553956826</v>
      </c>
      <c r="P20" s="9"/>
    </row>
    <row r="21" spans="1:119" ht="15.75" thickBot="1">
      <c r="A21" s="12"/>
      <c r="B21" s="42">
        <v>581</v>
      </c>
      <c r="C21" s="19" t="s">
        <v>45</v>
      </c>
      <c r="D21" s="43">
        <v>5000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5000</v>
      </c>
      <c r="O21" s="44">
        <f t="shared" si="2"/>
        <v>8.9928057553956826</v>
      </c>
      <c r="P21" s="9"/>
    </row>
    <row r="22" spans="1:119" ht="16.5" thickBot="1">
      <c r="A22" s="13" t="s">
        <v>10</v>
      </c>
      <c r="B22" s="21"/>
      <c r="C22" s="20"/>
      <c r="D22" s="14">
        <f>SUM(D5,D11,D16,D18,D20)</f>
        <v>370594</v>
      </c>
      <c r="E22" s="14">
        <f t="shared" ref="E22:M22" si="7">SUM(E5,E11,E16,E18,E20)</f>
        <v>0</v>
      </c>
      <c r="F22" s="14">
        <f t="shared" si="7"/>
        <v>0</v>
      </c>
      <c r="G22" s="14">
        <f t="shared" si="7"/>
        <v>0</v>
      </c>
      <c r="H22" s="14">
        <f t="shared" si="7"/>
        <v>0</v>
      </c>
      <c r="I22" s="14">
        <f t="shared" si="7"/>
        <v>552742</v>
      </c>
      <c r="J22" s="14">
        <f t="shared" si="7"/>
        <v>0</v>
      </c>
      <c r="K22" s="14">
        <f t="shared" si="7"/>
        <v>0</v>
      </c>
      <c r="L22" s="14">
        <f t="shared" si="7"/>
        <v>0</v>
      </c>
      <c r="M22" s="14">
        <f t="shared" si="7"/>
        <v>0</v>
      </c>
      <c r="N22" s="14">
        <f t="shared" si="1"/>
        <v>923336</v>
      </c>
      <c r="O22" s="35">
        <f t="shared" si="2"/>
        <v>1660.6762589928057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60" t="s">
        <v>51</v>
      </c>
      <c r="M24" s="160"/>
      <c r="N24" s="160"/>
      <c r="O24" s="39">
        <v>556</v>
      </c>
    </row>
    <row r="25" spans="1:119">
      <c r="A25" s="161"/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  <row r="26" spans="1:119" ht="15.75" customHeight="1" thickBot="1">
      <c r="A26" s="162" t="s">
        <v>40</v>
      </c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2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36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43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283191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283191</v>
      </c>
      <c r="O5" s="30">
        <f t="shared" ref="O5:O22" si="2">(N5/O$24)</f>
        <v>538.38593155893534</v>
      </c>
      <c r="P5" s="6"/>
    </row>
    <row r="6" spans="1:133">
      <c r="A6" s="12"/>
      <c r="B6" s="42">
        <v>511</v>
      </c>
      <c r="C6" s="19" t="s">
        <v>19</v>
      </c>
      <c r="D6" s="43">
        <v>61895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61895</v>
      </c>
      <c r="O6" s="44">
        <f t="shared" si="2"/>
        <v>117.67110266159696</v>
      </c>
      <c r="P6" s="9"/>
    </row>
    <row r="7" spans="1:133">
      <c r="A7" s="12"/>
      <c r="B7" s="42">
        <v>512</v>
      </c>
      <c r="C7" s="19" t="s">
        <v>20</v>
      </c>
      <c r="D7" s="43">
        <v>15629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15629</v>
      </c>
      <c r="O7" s="44">
        <f t="shared" si="2"/>
        <v>29.712927756653993</v>
      </c>
      <c r="P7" s="9"/>
    </row>
    <row r="8" spans="1:133">
      <c r="A8" s="12"/>
      <c r="B8" s="42">
        <v>513</v>
      </c>
      <c r="C8" s="19" t="s">
        <v>21</v>
      </c>
      <c r="D8" s="43">
        <v>11902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11902</v>
      </c>
      <c r="O8" s="44">
        <f t="shared" si="2"/>
        <v>22.627376425855513</v>
      </c>
      <c r="P8" s="9"/>
    </row>
    <row r="9" spans="1:133">
      <c r="A9" s="12"/>
      <c r="B9" s="42">
        <v>514</v>
      </c>
      <c r="C9" s="19" t="s">
        <v>22</v>
      </c>
      <c r="D9" s="43">
        <v>13687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13687</v>
      </c>
      <c r="O9" s="44">
        <f t="shared" si="2"/>
        <v>26.020912547528518</v>
      </c>
      <c r="P9" s="9"/>
    </row>
    <row r="10" spans="1:133">
      <c r="A10" s="12"/>
      <c r="B10" s="42">
        <v>519</v>
      </c>
      <c r="C10" s="19" t="s">
        <v>24</v>
      </c>
      <c r="D10" s="43">
        <v>180078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180078</v>
      </c>
      <c r="O10" s="44">
        <f t="shared" si="2"/>
        <v>342.35361216730035</v>
      </c>
      <c r="P10" s="9"/>
    </row>
    <row r="11" spans="1:133" ht="15.75">
      <c r="A11" s="26" t="s">
        <v>27</v>
      </c>
      <c r="B11" s="27"/>
      <c r="C11" s="28"/>
      <c r="D11" s="29">
        <f t="shared" ref="D11:M11" si="3">SUM(D12:D15)</f>
        <v>655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583662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584317</v>
      </c>
      <c r="O11" s="41">
        <f t="shared" si="2"/>
        <v>1110.8688212927757</v>
      </c>
      <c r="P11" s="10"/>
    </row>
    <row r="12" spans="1:133">
      <c r="A12" s="12"/>
      <c r="B12" s="42">
        <v>532</v>
      </c>
      <c r="C12" s="19" t="s">
        <v>28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228830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228830</v>
      </c>
      <c r="O12" s="44">
        <f t="shared" si="2"/>
        <v>435.0380228136882</v>
      </c>
      <c r="P12" s="9"/>
    </row>
    <row r="13" spans="1:133">
      <c r="A13" s="12"/>
      <c r="B13" s="42">
        <v>533</v>
      </c>
      <c r="C13" s="19" t="s">
        <v>29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208886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208886</v>
      </c>
      <c r="O13" s="44">
        <f t="shared" si="2"/>
        <v>397.1216730038023</v>
      </c>
      <c r="P13" s="9"/>
    </row>
    <row r="14" spans="1:133">
      <c r="A14" s="12"/>
      <c r="B14" s="42">
        <v>535</v>
      </c>
      <c r="C14" s="19" t="s">
        <v>30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145946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145946</v>
      </c>
      <c r="O14" s="44">
        <f t="shared" si="2"/>
        <v>277.46387832699622</v>
      </c>
      <c r="P14" s="9"/>
    </row>
    <row r="15" spans="1:133">
      <c r="A15" s="12"/>
      <c r="B15" s="42">
        <v>539</v>
      </c>
      <c r="C15" s="19" t="s">
        <v>38</v>
      </c>
      <c r="D15" s="43">
        <v>655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655</v>
      </c>
      <c r="O15" s="44">
        <f t="shared" si="2"/>
        <v>1.2452471482889733</v>
      </c>
      <c r="P15" s="9"/>
    </row>
    <row r="16" spans="1:133" ht="15.75">
      <c r="A16" s="26" t="s">
        <v>31</v>
      </c>
      <c r="B16" s="27"/>
      <c r="C16" s="28"/>
      <c r="D16" s="29">
        <f t="shared" ref="D16:M16" si="4">SUM(D17:D17)</f>
        <v>61799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29">
        <f t="shared" si="1"/>
        <v>61799</v>
      </c>
      <c r="O16" s="41">
        <f t="shared" si="2"/>
        <v>117.48859315589354</v>
      </c>
      <c r="P16" s="10"/>
    </row>
    <row r="17" spans="1:119">
      <c r="A17" s="12"/>
      <c r="B17" s="42">
        <v>541</v>
      </c>
      <c r="C17" s="19" t="s">
        <v>32</v>
      </c>
      <c r="D17" s="43">
        <v>61799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61799</v>
      </c>
      <c r="O17" s="44">
        <f t="shared" si="2"/>
        <v>117.48859315589354</v>
      </c>
      <c r="P17" s="9"/>
    </row>
    <row r="18" spans="1:119" ht="15.75">
      <c r="A18" s="26" t="s">
        <v>33</v>
      </c>
      <c r="B18" s="27"/>
      <c r="C18" s="28"/>
      <c r="D18" s="29">
        <f t="shared" ref="D18:M18" si="5">SUM(D19:D19)</f>
        <v>38571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38571</v>
      </c>
      <c r="O18" s="41">
        <f t="shared" si="2"/>
        <v>73.328897338403038</v>
      </c>
      <c r="P18" s="9"/>
    </row>
    <row r="19" spans="1:119">
      <c r="A19" s="12"/>
      <c r="B19" s="42">
        <v>572</v>
      </c>
      <c r="C19" s="19" t="s">
        <v>34</v>
      </c>
      <c r="D19" s="43">
        <v>38571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38571</v>
      </c>
      <c r="O19" s="44">
        <f t="shared" si="2"/>
        <v>73.328897338403038</v>
      </c>
      <c r="P19" s="9"/>
    </row>
    <row r="20" spans="1:119" ht="15.75">
      <c r="A20" s="26" t="s">
        <v>44</v>
      </c>
      <c r="B20" s="27"/>
      <c r="C20" s="28"/>
      <c r="D20" s="29">
        <f t="shared" ref="D20:M20" si="6">SUM(D21:D21)</f>
        <v>112482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112482</v>
      </c>
      <c r="O20" s="41">
        <f t="shared" si="2"/>
        <v>213.84410646387832</v>
      </c>
      <c r="P20" s="9"/>
    </row>
    <row r="21" spans="1:119" ht="15.75" thickBot="1">
      <c r="A21" s="12"/>
      <c r="B21" s="42">
        <v>581</v>
      </c>
      <c r="C21" s="19" t="s">
        <v>45</v>
      </c>
      <c r="D21" s="43">
        <v>112482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112482</v>
      </c>
      <c r="O21" s="44">
        <f t="shared" si="2"/>
        <v>213.84410646387832</v>
      </c>
      <c r="P21" s="9"/>
    </row>
    <row r="22" spans="1:119" ht="16.5" thickBot="1">
      <c r="A22" s="13" t="s">
        <v>10</v>
      </c>
      <c r="B22" s="21"/>
      <c r="C22" s="20"/>
      <c r="D22" s="14">
        <f>SUM(D5,D11,D16,D18,D20)</f>
        <v>496698</v>
      </c>
      <c r="E22" s="14">
        <f t="shared" ref="E22:M22" si="7">SUM(E5,E11,E16,E18,E20)</f>
        <v>0</v>
      </c>
      <c r="F22" s="14">
        <f t="shared" si="7"/>
        <v>0</v>
      </c>
      <c r="G22" s="14">
        <f t="shared" si="7"/>
        <v>0</v>
      </c>
      <c r="H22" s="14">
        <f t="shared" si="7"/>
        <v>0</v>
      </c>
      <c r="I22" s="14">
        <f t="shared" si="7"/>
        <v>583662</v>
      </c>
      <c r="J22" s="14">
        <f t="shared" si="7"/>
        <v>0</v>
      </c>
      <c r="K22" s="14">
        <f t="shared" si="7"/>
        <v>0</v>
      </c>
      <c r="L22" s="14">
        <f t="shared" si="7"/>
        <v>0</v>
      </c>
      <c r="M22" s="14">
        <f t="shared" si="7"/>
        <v>0</v>
      </c>
      <c r="N22" s="14">
        <f t="shared" si="1"/>
        <v>1080360</v>
      </c>
      <c r="O22" s="35">
        <f t="shared" si="2"/>
        <v>2053.916349809886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60" t="s">
        <v>46</v>
      </c>
      <c r="M24" s="160"/>
      <c r="N24" s="160"/>
      <c r="O24" s="39">
        <v>526</v>
      </c>
    </row>
    <row r="25" spans="1:119">
      <c r="A25" s="161"/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  <row r="26" spans="1:119" ht="15.75" customHeight="1" thickBot="1">
      <c r="A26" s="162" t="s">
        <v>40</v>
      </c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2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36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41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697731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697731</v>
      </c>
      <c r="O5" s="30">
        <f t="shared" ref="O5:O20" si="2">(N5/O$22)</f>
        <v>1336.6494252873563</v>
      </c>
      <c r="P5" s="6"/>
    </row>
    <row r="6" spans="1:133">
      <c r="A6" s="12"/>
      <c r="B6" s="42">
        <v>511</v>
      </c>
      <c r="C6" s="19" t="s">
        <v>19</v>
      </c>
      <c r="D6" s="43">
        <v>63048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63048</v>
      </c>
      <c r="O6" s="44">
        <f t="shared" si="2"/>
        <v>120.7816091954023</v>
      </c>
      <c r="P6" s="9"/>
    </row>
    <row r="7" spans="1:133">
      <c r="A7" s="12"/>
      <c r="B7" s="42">
        <v>512</v>
      </c>
      <c r="C7" s="19" t="s">
        <v>20</v>
      </c>
      <c r="D7" s="43">
        <v>16327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16327</v>
      </c>
      <c r="O7" s="44">
        <f t="shared" si="2"/>
        <v>31.277777777777779</v>
      </c>
      <c r="P7" s="9"/>
    </row>
    <row r="8" spans="1:133">
      <c r="A8" s="12"/>
      <c r="B8" s="42">
        <v>513</v>
      </c>
      <c r="C8" s="19" t="s">
        <v>21</v>
      </c>
      <c r="D8" s="43">
        <v>14642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14642</v>
      </c>
      <c r="O8" s="44">
        <f t="shared" si="2"/>
        <v>28.049808429118773</v>
      </c>
      <c r="P8" s="9"/>
    </row>
    <row r="9" spans="1:133">
      <c r="A9" s="12"/>
      <c r="B9" s="42">
        <v>514</v>
      </c>
      <c r="C9" s="19" t="s">
        <v>22</v>
      </c>
      <c r="D9" s="43">
        <v>11159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11159</v>
      </c>
      <c r="O9" s="44">
        <f t="shared" si="2"/>
        <v>21.377394636015325</v>
      </c>
      <c r="P9" s="9"/>
    </row>
    <row r="10" spans="1:133">
      <c r="A10" s="12"/>
      <c r="B10" s="42">
        <v>519</v>
      </c>
      <c r="C10" s="19" t="s">
        <v>24</v>
      </c>
      <c r="D10" s="43">
        <v>592555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592555</v>
      </c>
      <c r="O10" s="44">
        <f t="shared" si="2"/>
        <v>1135.1628352490422</v>
      </c>
      <c r="P10" s="9"/>
    </row>
    <row r="11" spans="1:133" ht="15.75">
      <c r="A11" s="26" t="s">
        <v>27</v>
      </c>
      <c r="B11" s="27"/>
      <c r="C11" s="28"/>
      <c r="D11" s="29">
        <f t="shared" ref="D11:M11" si="3">SUM(D12:D15)</f>
        <v>2207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628327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630534</v>
      </c>
      <c r="O11" s="41">
        <f t="shared" si="2"/>
        <v>1207.9195402298851</v>
      </c>
      <c r="P11" s="10"/>
    </row>
    <row r="12" spans="1:133">
      <c r="A12" s="12"/>
      <c r="B12" s="42">
        <v>532</v>
      </c>
      <c r="C12" s="19" t="s">
        <v>28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244400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244400</v>
      </c>
      <c r="O12" s="44">
        <f t="shared" si="2"/>
        <v>468.19923371647508</v>
      </c>
      <c r="P12" s="9"/>
    </row>
    <row r="13" spans="1:133">
      <c r="A13" s="12"/>
      <c r="B13" s="42">
        <v>533</v>
      </c>
      <c r="C13" s="19" t="s">
        <v>29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223893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223893</v>
      </c>
      <c r="O13" s="44">
        <f t="shared" si="2"/>
        <v>428.91379310344826</v>
      </c>
      <c r="P13" s="9"/>
    </row>
    <row r="14" spans="1:133">
      <c r="A14" s="12"/>
      <c r="B14" s="42">
        <v>535</v>
      </c>
      <c r="C14" s="19" t="s">
        <v>30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160034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160034</v>
      </c>
      <c r="O14" s="44">
        <f t="shared" si="2"/>
        <v>306.57854406130269</v>
      </c>
      <c r="P14" s="9"/>
    </row>
    <row r="15" spans="1:133">
      <c r="A15" s="12"/>
      <c r="B15" s="42">
        <v>539</v>
      </c>
      <c r="C15" s="19" t="s">
        <v>38</v>
      </c>
      <c r="D15" s="43">
        <v>2207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2207</v>
      </c>
      <c r="O15" s="44">
        <f t="shared" si="2"/>
        <v>4.2279693486590038</v>
      </c>
      <c r="P15" s="9"/>
    </row>
    <row r="16" spans="1:133" ht="15.75">
      <c r="A16" s="26" t="s">
        <v>31</v>
      </c>
      <c r="B16" s="27"/>
      <c r="C16" s="28"/>
      <c r="D16" s="29">
        <f t="shared" ref="D16:M16" si="4">SUM(D17:D17)</f>
        <v>98185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0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29">
        <f t="shared" si="1"/>
        <v>98185</v>
      </c>
      <c r="O16" s="41">
        <f t="shared" si="2"/>
        <v>188.09386973180077</v>
      </c>
      <c r="P16" s="10"/>
    </row>
    <row r="17" spans="1:119">
      <c r="A17" s="12"/>
      <c r="B17" s="42">
        <v>541</v>
      </c>
      <c r="C17" s="19" t="s">
        <v>32</v>
      </c>
      <c r="D17" s="43">
        <v>98185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98185</v>
      </c>
      <c r="O17" s="44">
        <f t="shared" si="2"/>
        <v>188.09386973180077</v>
      </c>
      <c r="P17" s="9"/>
    </row>
    <row r="18" spans="1:119" ht="15.75">
      <c r="A18" s="26" t="s">
        <v>33</v>
      </c>
      <c r="B18" s="27"/>
      <c r="C18" s="28"/>
      <c r="D18" s="29">
        <f t="shared" ref="D18:M18" si="5">SUM(D19:D19)</f>
        <v>34396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34396</v>
      </c>
      <c r="O18" s="41">
        <f t="shared" si="2"/>
        <v>65.892720306513411</v>
      </c>
      <c r="P18" s="9"/>
    </row>
    <row r="19" spans="1:119" ht="15.75" thickBot="1">
      <c r="A19" s="12"/>
      <c r="B19" s="42">
        <v>572</v>
      </c>
      <c r="C19" s="19" t="s">
        <v>34</v>
      </c>
      <c r="D19" s="43">
        <v>34396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34396</v>
      </c>
      <c r="O19" s="44">
        <f t="shared" si="2"/>
        <v>65.892720306513411</v>
      </c>
      <c r="P19" s="9"/>
    </row>
    <row r="20" spans="1:119" ht="16.5" thickBot="1">
      <c r="A20" s="13" t="s">
        <v>10</v>
      </c>
      <c r="B20" s="21"/>
      <c r="C20" s="20"/>
      <c r="D20" s="14">
        <f>SUM(D5,D11,D16,D18)</f>
        <v>832519</v>
      </c>
      <c r="E20" s="14">
        <f t="shared" ref="E20:M20" si="6">SUM(E5,E11,E16,E18)</f>
        <v>0</v>
      </c>
      <c r="F20" s="14">
        <f t="shared" si="6"/>
        <v>0</v>
      </c>
      <c r="G20" s="14">
        <f t="shared" si="6"/>
        <v>0</v>
      </c>
      <c r="H20" s="14">
        <f t="shared" si="6"/>
        <v>0</v>
      </c>
      <c r="I20" s="14">
        <f t="shared" si="6"/>
        <v>628327</v>
      </c>
      <c r="J20" s="14">
        <f t="shared" si="6"/>
        <v>0</v>
      </c>
      <c r="K20" s="14">
        <f t="shared" si="6"/>
        <v>0</v>
      </c>
      <c r="L20" s="14">
        <f t="shared" si="6"/>
        <v>0</v>
      </c>
      <c r="M20" s="14">
        <f t="shared" si="6"/>
        <v>0</v>
      </c>
      <c r="N20" s="14">
        <f t="shared" si="1"/>
        <v>1460846</v>
      </c>
      <c r="O20" s="35">
        <f t="shared" si="2"/>
        <v>2798.5555555555557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60" t="s">
        <v>42</v>
      </c>
      <c r="M22" s="160"/>
      <c r="N22" s="160"/>
      <c r="O22" s="39">
        <v>522</v>
      </c>
    </row>
    <row r="23" spans="1:119">
      <c r="A23" s="161"/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  <row r="24" spans="1:119" ht="15.75" customHeight="1" thickBot="1">
      <c r="A24" s="162" t="s">
        <v>40</v>
      </c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2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36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37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328870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328870</v>
      </c>
      <c r="O5" s="30">
        <f t="shared" ref="O5:O22" si="2">(N5/O$24)</f>
        <v>617.01688555347096</v>
      </c>
      <c r="P5" s="6"/>
    </row>
    <row r="6" spans="1:133">
      <c r="A6" s="12"/>
      <c r="B6" s="42">
        <v>511</v>
      </c>
      <c r="C6" s="19" t="s">
        <v>19</v>
      </c>
      <c r="D6" s="43">
        <v>63168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63168</v>
      </c>
      <c r="O6" s="44">
        <f t="shared" si="2"/>
        <v>118.5140712945591</v>
      </c>
      <c r="P6" s="9"/>
    </row>
    <row r="7" spans="1:133">
      <c r="A7" s="12"/>
      <c r="B7" s="42">
        <v>512</v>
      </c>
      <c r="C7" s="19" t="s">
        <v>20</v>
      </c>
      <c r="D7" s="43">
        <v>16462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16462</v>
      </c>
      <c r="O7" s="44">
        <f t="shared" si="2"/>
        <v>30.885553470919323</v>
      </c>
      <c r="P7" s="9"/>
    </row>
    <row r="8" spans="1:133">
      <c r="A8" s="12"/>
      <c r="B8" s="42">
        <v>513</v>
      </c>
      <c r="C8" s="19" t="s">
        <v>21</v>
      </c>
      <c r="D8" s="43">
        <v>11772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11772</v>
      </c>
      <c r="O8" s="44">
        <f t="shared" si="2"/>
        <v>22.086303939962477</v>
      </c>
      <c r="P8" s="9"/>
    </row>
    <row r="9" spans="1:133">
      <c r="A9" s="12"/>
      <c r="B9" s="42">
        <v>514</v>
      </c>
      <c r="C9" s="19" t="s">
        <v>22</v>
      </c>
      <c r="D9" s="43">
        <v>14269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14269</v>
      </c>
      <c r="O9" s="44">
        <f t="shared" si="2"/>
        <v>26.771106941838649</v>
      </c>
      <c r="P9" s="9"/>
    </row>
    <row r="10" spans="1:133">
      <c r="A10" s="12"/>
      <c r="B10" s="42">
        <v>519</v>
      </c>
      <c r="C10" s="19" t="s">
        <v>24</v>
      </c>
      <c r="D10" s="43">
        <v>223199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223199</v>
      </c>
      <c r="O10" s="44">
        <f t="shared" si="2"/>
        <v>418.75984990619139</v>
      </c>
      <c r="P10" s="9"/>
    </row>
    <row r="11" spans="1:133" ht="15.75">
      <c r="A11" s="26" t="s">
        <v>25</v>
      </c>
      <c r="B11" s="27"/>
      <c r="C11" s="28"/>
      <c r="D11" s="29">
        <f t="shared" ref="D11:M11" si="3">SUM(D12:D12)</f>
        <v>2728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2728</v>
      </c>
      <c r="O11" s="41">
        <f t="shared" si="2"/>
        <v>5.1181988742964348</v>
      </c>
      <c r="P11" s="10"/>
    </row>
    <row r="12" spans="1:133">
      <c r="A12" s="12"/>
      <c r="B12" s="42">
        <v>521</v>
      </c>
      <c r="C12" s="19" t="s">
        <v>26</v>
      </c>
      <c r="D12" s="43">
        <v>2728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2728</v>
      </c>
      <c r="O12" s="44">
        <f t="shared" si="2"/>
        <v>5.1181988742964348</v>
      </c>
      <c r="P12" s="9"/>
    </row>
    <row r="13" spans="1:133" ht="15.75">
      <c r="A13" s="26" t="s">
        <v>27</v>
      </c>
      <c r="B13" s="27"/>
      <c r="C13" s="28"/>
      <c r="D13" s="29">
        <f t="shared" ref="D13:M13" si="4">SUM(D14:D17)</f>
        <v>799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652715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653514</v>
      </c>
      <c r="O13" s="41">
        <f t="shared" si="2"/>
        <v>1226.1050656660414</v>
      </c>
      <c r="P13" s="10"/>
    </row>
    <row r="14" spans="1:133">
      <c r="A14" s="12"/>
      <c r="B14" s="42">
        <v>532</v>
      </c>
      <c r="C14" s="19" t="s">
        <v>28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310685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310685</v>
      </c>
      <c r="O14" s="44">
        <f t="shared" si="2"/>
        <v>582.89868667917449</v>
      </c>
      <c r="P14" s="9"/>
    </row>
    <row r="15" spans="1:133">
      <c r="A15" s="12"/>
      <c r="B15" s="42">
        <v>533</v>
      </c>
      <c r="C15" s="19" t="s">
        <v>29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185579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185579</v>
      </c>
      <c r="O15" s="44">
        <f t="shared" si="2"/>
        <v>348.17823639774861</v>
      </c>
      <c r="P15" s="9"/>
    </row>
    <row r="16" spans="1:133">
      <c r="A16" s="12"/>
      <c r="B16" s="42">
        <v>535</v>
      </c>
      <c r="C16" s="19" t="s">
        <v>30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156451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156451</v>
      </c>
      <c r="O16" s="44">
        <f t="shared" si="2"/>
        <v>293.52908067542216</v>
      </c>
      <c r="P16" s="9"/>
    </row>
    <row r="17" spans="1:119">
      <c r="A17" s="12"/>
      <c r="B17" s="42">
        <v>539</v>
      </c>
      <c r="C17" s="19" t="s">
        <v>38</v>
      </c>
      <c r="D17" s="43">
        <v>799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799</v>
      </c>
      <c r="O17" s="44">
        <f t="shared" si="2"/>
        <v>1.4990619136960601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SUM(D19:D19)</f>
        <v>60134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60134</v>
      </c>
      <c r="O18" s="41">
        <f t="shared" si="2"/>
        <v>112.82176360225141</v>
      </c>
      <c r="P18" s="10"/>
    </row>
    <row r="19" spans="1:119">
      <c r="A19" s="12"/>
      <c r="B19" s="42">
        <v>541</v>
      </c>
      <c r="C19" s="19" t="s">
        <v>32</v>
      </c>
      <c r="D19" s="43">
        <v>60134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60134</v>
      </c>
      <c r="O19" s="44">
        <f t="shared" si="2"/>
        <v>112.82176360225141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37106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37106</v>
      </c>
      <c r="O20" s="41">
        <f t="shared" si="2"/>
        <v>69.617260787992493</v>
      </c>
      <c r="P20" s="9"/>
    </row>
    <row r="21" spans="1:119" ht="15.75" thickBot="1">
      <c r="A21" s="12"/>
      <c r="B21" s="42">
        <v>572</v>
      </c>
      <c r="C21" s="19" t="s">
        <v>34</v>
      </c>
      <c r="D21" s="43">
        <v>37106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37106</v>
      </c>
      <c r="O21" s="44">
        <f t="shared" si="2"/>
        <v>69.617260787992493</v>
      </c>
      <c r="P21" s="9"/>
    </row>
    <row r="22" spans="1:119" ht="16.5" thickBot="1">
      <c r="A22" s="13" t="s">
        <v>10</v>
      </c>
      <c r="B22" s="21"/>
      <c r="C22" s="20"/>
      <c r="D22" s="14">
        <f>SUM(D5,D11,D13,D18,D20)</f>
        <v>429637</v>
      </c>
      <c r="E22" s="14">
        <f t="shared" ref="E22:M22" si="7">SUM(E5,E11,E13,E18,E20)</f>
        <v>0</v>
      </c>
      <c r="F22" s="14">
        <f t="shared" si="7"/>
        <v>0</v>
      </c>
      <c r="G22" s="14">
        <f t="shared" si="7"/>
        <v>0</v>
      </c>
      <c r="H22" s="14">
        <f t="shared" si="7"/>
        <v>0</v>
      </c>
      <c r="I22" s="14">
        <f t="shared" si="7"/>
        <v>652715</v>
      </c>
      <c r="J22" s="14">
        <f t="shared" si="7"/>
        <v>0</v>
      </c>
      <c r="K22" s="14">
        <f t="shared" si="7"/>
        <v>0</v>
      </c>
      <c r="L22" s="14">
        <f t="shared" si="7"/>
        <v>0</v>
      </c>
      <c r="M22" s="14">
        <f t="shared" si="7"/>
        <v>0</v>
      </c>
      <c r="N22" s="14">
        <f t="shared" si="1"/>
        <v>1082352</v>
      </c>
      <c r="O22" s="35">
        <f t="shared" si="2"/>
        <v>2030.6791744840525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60" t="s">
        <v>39</v>
      </c>
      <c r="M24" s="160"/>
      <c r="N24" s="160"/>
      <c r="O24" s="39">
        <v>533</v>
      </c>
    </row>
    <row r="25" spans="1:119">
      <c r="A25" s="161"/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  <row r="26" spans="1:119" ht="15.75" thickBot="1">
      <c r="A26" s="162" t="s">
        <v>40</v>
      </c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2"/>
    </row>
  </sheetData>
  <mergeCells count="10">
    <mergeCell ref="A26:O26"/>
    <mergeCell ref="L24:N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26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36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11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293228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293228</v>
      </c>
      <c r="O5" s="30">
        <f t="shared" ref="O5:O22" si="2">(N5/O$24)</f>
        <v>539.02205882352939</v>
      </c>
      <c r="P5" s="6"/>
    </row>
    <row r="6" spans="1:133">
      <c r="A6" s="12"/>
      <c r="B6" s="42">
        <v>511</v>
      </c>
      <c r="C6" s="19" t="s">
        <v>19</v>
      </c>
      <c r="D6" s="43">
        <v>62537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62537</v>
      </c>
      <c r="O6" s="44">
        <f t="shared" si="2"/>
        <v>114.95772058823529</v>
      </c>
      <c r="P6" s="9"/>
    </row>
    <row r="7" spans="1:133">
      <c r="A7" s="12"/>
      <c r="B7" s="42">
        <v>512</v>
      </c>
      <c r="C7" s="19" t="s">
        <v>20</v>
      </c>
      <c r="D7" s="43">
        <v>15134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15134</v>
      </c>
      <c r="O7" s="44">
        <f t="shared" si="2"/>
        <v>27.819852941176471</v>
      </c>
      <c r="P7" s="9"/>
    </row>
    <row r="8" spans="1:133">
      <c r="A8" s="12"/>
      <c r="B8" s="42">
        <v>513</v>
      </c>
      <c r="C8" s="19" t="s">
        <v>21</v>
      </c>
      <c r="D8" s="43">
        <v>39448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39448</v>
      </c>
      <c r="O8" s="44">
        <f t="shared" si="2"/>
        <v>72.514705882352942</v>
      </c>
      <c r="P8" s="9"/>
    </row>
    <row r="9" spans="1:133">
      <c r="A9" s="12"/>
      <c r="B9" s="42">
        <v>514</v>
      </c>
      <c r="C9" s="19" t="s">
        <v>22</v>
      </c>
      <c r="D9" s="43">
        <v>15110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15110</v>
      </c>
      <c r="O9" s="44">
        <f t="shared" si="2"/>
        <v>27.775735294117649</v>
      </c>
      <c r="P9" s="9"/>
    </row>
    <row r="10" spans="1:133">
      <c r="A10" s="12"/>
      <c r="B10" s="42">
        <v>515</v>
      </c>
      <c r="C10" s="19" t="s">
        <v>23</v>
      </c>
      <c r="D10" s="43">
        <v>9798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9798</v>
      </c>
      <c r="O10" s="44">
        <f t="shared" si="2"/>
        <v>18.011029411764707</v>
      </c>
      <c r="P10" s="9"/>
    </row>
    <row r="11" spans="1:133">
      <c r="A11" s="12"/>
      <c r="B11" s="42">
        <v>519</v>
      </c>
      <c r="C11" s="19" t="s">
        <v>24</v>
      </c>
      <c r="D11" s="43">
        <v>151201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151201</v>
      </c>
      <c r="O11" s="44">
        <f t="shared" si="2"/>
        <v>277.94301470588238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SUM(D13:D13)</f>
        <v>2527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2527</v>
      </c>
      <c r="O12" s="41">
        <f t="shared" si="2"/>
        <v>4.6452205882352944</v>
      </c>
      <c r="P12" s="10"/>
    </row>
    <row r="13" spans="1:133">
      <c r="A13" s="12"/>
      <c r="B13" s="42">
        <v>521</v>
      </c>
      <c r="C13" s="19" t="s">
        <v>26</v>
      </c>
      <c r="D13" s="43">
        <v>2527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2527</v>
      </c>
      <c r="O13" s="44">
        <f t="shared" si="2"/>
        <v>4.6452205882352944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SUM(D15:D17)</f>
        <v>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620904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620904</v>
      </c>
      <c r="O14" s="41">
        <f t="shared" si="2"/>
        <v>1141.3676470588234</v>
      </c>
      <c r="P14" s="10"/>
    </row>
    <row r="15" spans="1:133">
      <c r="A15" s="12"/>
      <c r="B15" s="42">
        <v>532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268997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268997</v>
      </c>
      <c r="O15" s="44">
        <f t="shared" si="2"/>
        <v>494.4797794117647</v>
      </c>
      <c r="P15" s="9"/>
    </row>
    <row r="16" spans="1:133">
      <c r="A16" s="12"/>
      <c r="B16" s="42">
        <v>533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189688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189688</v>
      </c>
      <c r="O16" s="44">
        <f t="shared" si="2"/>
        <v>348.69117647058823</v>
      </c>
      <c r="P16" s="9"/>
    </row>
    <row r="17" spans="1:119">
      <c r="A17" s="12"/>
      <c r="B17" s="42">
        <v>535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162219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162219</v>
      </c>
      <c r="O17" s="44">
        <f t="shared" si="2"/>
        <v>298.19669117647061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SUM(D19:D19)</f>
        <v>101205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101205</v>
      </c>
      <c r="O18" s="41">
        <f t="shared" si="2"/>
        <v>186.03860294117646</v>
      </c>
      <c r="P18" s="10"/>
    </row>
    <row r="19" spans="1:119">
      <c r="A19" s="12"/>
      <c r="B19" s="42">
        <v>541</v>
      </c>
      <c r="C19" s="19" t="s">
        <v>32</v>
      </c>
      <c r="D19" s="43">
        <v>101205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101205</v>
      </c>
      <c r="O19" s="44">
        <f t="shared" si="2"/>
        <v>186.03860294117646</v>
      </c>
      <c r="P19" s="9"/>
    </row>
    <row r="20" spans="1:119" ht="15.75">
      <c r="A20" s="26" t="s">
        <v>33</v>
      </c>
      <c r="B20" s="27"/>
      <c r="C20" s="28"/>
      <c r="D20" s="29">
        <f t="shared" ref="D20:M20" si="6">SUM(D21:D21)</f>
        <v>40362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40362</v>
      </c>
      <c r="O20" s="41">
        <f t="shared" si="2"/>
        <v>74.194852941176464</v>
      </c>
      <c r="P20" s="9"/>
    </row>
    <row r="21" spans="1:119" ht="15.75" thickBot="1">
      <c r="A21" s="12"/>
      <c r="B21" s="42">
        <v>572</v>
      </c>
      <c r="C21" s="19" t="s">
        <v>34</v>
      </c>
      <c r="D21" s="43">
        <v>40362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40362</v>
      </c>
      <c r="O21" s="44">
        <f t="shared" si="2"/>
        <v>74.194852941176464</v>
      </c>
      <c r="P21" s="9"/>
    </row>
    <row r="22" spans="1:119" ht="16.5" thickBot="1">
      <c r="A22" s="13" t="s">
        <v>10</v>
      </c>
      <c r="B22" s="21"/>
      <c r="C22" s="20"/>
      <c r="D22" s="14">
        <f>SUM(D5,D12,D14,D18,D20)</f>
        <v>437322</v>
      </c>
      <c r="E22" s="14">
        <f t="shared" ref="E22:M22" si="7">SUM(E5,E12,E14,E18,E20)</f>
        <v>0</v>
      </c>
      <c r="F22" s="14">
        <f t="shared" si="7"/>
        <v>0</v>
      </c>
      <c r="G22" s="14">
        <f t="shared" si="7"/>
        <v>0</v>
      </c>
      <c r="H22" s="14">
        <f t="shared" si="7"/>
        <v>0</v>
      </c>
      <c r="I22" s="14">
        <f t="shared" si="7"/>
        <v>620904</v>
      </c>
      <c r="J22" s="14">
        <f t="shared" si="7"/>
        <v>0</v>
      </c>
      <c r="K22" s="14">
        <f t="shared" si="7"/>
        <v>0</v>
      </c>
      <c r="L22" s="14">
        <f t="shared" si="7"/>
        <v>0</v>
      </c>
      <c r="M22" s="14">
        <f t="shared" si="7"/>
        <v>0</v>
      </c>
      <c r="N22" s="14">
        <f t="shared" si="1"/>
        <v>1058226</v>
      </c>
      <c r="O22" s="35">
        <f t="shared" si="2"/>
        <v>1945.2683823529412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60" t="s">
        <v>35</v>
      </c>
      <c r="M24" s="160"/>
      <c r="N24" s="160"/>
      <c r="O24" s="39">
        <v>544</v>
      </c>
    </row>
    <row r="25" spans="1:119">
      <c r="A25" s="161"/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  <row r="26" spans="1:119" ht="15.75" thickBot="1">
      <c r="A26" s="162" t="s">
        <v>40</v>
      </c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2"/>
    </row>
  </sheetData>
  <mergeCells count="10">
    <mergeCell ref="A26:O26"/>
    <mergeCell ref="A25:O25"/>
    <mergeCell ref="L24:N24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36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47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711790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711790</v>
      </c>
      <c r="O5" s="30">
        <f t="shared" ref="O5:O25" si="2">(N5/O$27)</f>
        <v>1353.2129277566539</v>
      </c>
      <c r="P5" s="6"/>
    </row>
    <row r="6" spans="1:133">
      <c r="A6" s="12"/>
      <c r="B6" s="42">
        <v>511</v>
      </c>
      <c r="C6" s="19" t="s">
        <v>19</v>
      </c>
      <c r="D6" s="43">
        <v>54595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54595</v>
      </c>
      <c r="O6" s="44">
        <f t="shared" si="2"/>
        <v>103.79277566539923</v>
      </c>
      <c r="P6" s="9"/>
    </row>
    <row r="7" spans="1:133">
      <c r="A7" s="12"/>
      <c r="B7" s="42">
        <v>512</v>
      </c>
      <c r="C7" s="19" t="s">
        <v>20</v>
      </c>
      <c r="D7" s="43">
        <v>15995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15995</v>
      </c>
      <c r="O7" s="44">
        <f t="shared" si="2"/>
        <v>30.408745247148289</v>
      </c>
      <c r="P7" s="9"/>
    </row>
    <row r="8" spans="1:133">
      <c r="A8" s="12"/>
      <c r="B8" s="42">
        <v>513</v>
      </c>
      <c r="C8" s="19" t="s">
        <v>21</v>
      </c>
      <c r="D8" s="43">
        <v>37128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37128</v>
      </c>
      <c r="O8" s="44">
        <f t="shared" si="2"/>
        <v>70.585551330798481</v>
      </c>
      <c r="P8" s="9"/>
    </row>
    <row r="9" spans="1:133">
      <c r="A9" s="12"/>
      <c r="B9" s="42">
        <v>514</v>
      </c>
      <c r="C9" s="19" t="s">
        <v>22</v>
      </c>
      <c r="D9" s="43">
        <v>14060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14060</v>
      </c>
      <c r="O9" s="44">
        <f t="shared" si="2"/>
        <v>26.730038022813687</v>
      </c>
      <c r="P9" s="9"/>
    </row>
    <row r="10" spans="1:133">
      <c r="A10" s="12"/>
      <c r="B10" s="42">
        <v>519</v>
      </c>
      <c r="C10" s="19" t="s">
        <v>24</v>
      </c>
      <c r="D10" s="43">
        <v>590012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590012</v>
      </c>
      <c r="O10" s="44">
        <f t="shared" si="2"/>
        <v>1121.6958174904944</v>
      </c>
      <c r="P10" s="9"/>
    </row>
    <row r="11" spans="1:133" ht="15.75">
      <c r="A11" s="26" t="s">
        <v>25</v>
      </c>
      <c r="B11" s="27"/>
      <c r="C11" s="28"/>
      <c r="D11" s="29">
        <f t="shared" ref="D11:M11" si="3">SUM(D12:D13)</f>
        <v>20453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20453</v>
      </c>
      <c r="O11" s="41">
        <f t="shared" si="2"/>
        <v>38.884030418250951</v>
      </c>
      <c r="P11" s="10"/>
    </row>
    <row r="12" spans="1:133">
      <c r="A12" s="12"/>
      <c r="B12" s="42">
        <v>521</v>
      </c>
      <c r="C12" s="19" t="s">
        <v>26</v>
      </c>
      <c r="D12" s="43">
        <v>2953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2953</v>
      </c>
      <c r="O12" s="44">
        <f t="shared" si="2"/>
        <v>5.6140684410646386</v>
      </c>
      <c r="P12" s="9"/>
    </row>
    <row r="13" spans="1:133">
      <c r="A13" s="12"/>
      <c r="B13" s="42">
        <v>522</v>
      </c>
      <c r="C13" s="19" t="s">
        <v>48</v>
      </c>
      <c r="D13" s="43">
        <v>17500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17500</v>
      </c>
      <c r="O13" s="44">
        <f t="shared" si="2"/>
        <v>33.269961977186313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SUM(D15:D18)</f>
        <v>11342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725087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736429</v>
      </c>
      <c r="O14" s="41">
        <f t="shared" si="2"/>
        <v>1400.055133079848</v>
      </c>
      <c r="P14" s="10"/>
    </row>
    <row r="15" spans="1:133">
      <c r="A15" s="12"/>
      <c r="B15" s="42">
        <v>532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355536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355536</v>
      </c>
      <c r="O15" s="44">
        <f t="shared" si="2"/>
        <v>675.9239543726236</v>
      </c>
      <c r="P15" s="9"/>
    </row>
    <row r="16" spans="1:133">
      <c r="A16" s="12"/>
      <c r="B16" s="42">
        <v>533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201969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201969</v>
      </c>
      <c r="O16" s="44">
        <f t="shared" si="2"/>
        <v>383.97148288973386</v>
      </c>
      <c r="P16" s="9"/>
    </row>
    <row r="17" spans="1:119">
      <c r="A17" s="12"/>
      <c r="B17" s="42">
        <v>535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167582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167582</v>
      </c>
      <c r="O17" s="44">
        <f t="shared" si="2"/>
        <v>318.59695817490496</v>
      </c>
      <c r="P17" s="9"/>
    </row>
    <row r="18" spans="1:119">
      <c r="A18" s="12"/>
      <c r="B18" s="42">
        <v>539</v>
      </c>
      <c r="C18" s="19" t="s">
        <v>38</v>
      </c>
      <c r="D18" s="43">
        <v>11342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11342</v>
      </c>
      <c r="O18" s="44">
        <f t="shared" si="2"/>
        <v>21.562737642585553</v>
      </c>
      <c r="P18" s="9"/>
    </row>
    <row r="19" spans="1:119" ht="15.75">
      <c r="A19" s="26" t="s">
        <v>31</v>
      </c>
      <c r="B19" s="27"/>
      <c r="C19" s="28"/>
      <c r="D19" s="29">
        <f t="shared" ref="D19:M19" si="5">SUM(D20:D20)</f>
        <v>65903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65903</v>
      </c>
      <c r="O19" s="41">
        <f t="shared" si="2"/>
        <v>125.29087452471482</v>
      </c>
      <c r="P19" s="10"/>
    </row>
    <row r="20" spans="1:119">
      <c r="A20" s="12"/>
      <c r="B20" s="42">
        <v>541</v>
      </c>
      <c r="C20" s="19" t="s">
        <v>32</v>
      </c>
      <c r="D20" s="43">
        <v>65903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65903</v>
      </c>
      <c r="O20" s="44">
        <f t="shared" si="2"/>
        <v>125.29087452471482</v>
      </c>
      <c r="P20" s="9"/>
    </row>
    <row r="21" spans="1:119" ht="15.75">
      <c r="A21" s="26" t="s">
        <v>33</v>
      </c>
      <c r="B21" s="27"/>
      <c r="C21" s="28"/>
      <c r="D21" s="29">
        <f t="shared" ref="D21:M21" si="6">SUM(D22:D22)</f>
        <v>33038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33038</v>
      </c>
      <c r="O21" s="41">
        <f t="shared" si="2"/>
        <v>62.809885931558938</v>
      </c>
      <c r="P21" s="9"/>
    </row>
    <row r="22" spans="1:119">
      <c r="A22" s="12"/>
      <c r="B22" s="42">
        <v>572</v>
      </c>
      <c r="C22" s="19" t="s">
        <v>34</v>
      </c>
      <c r="D22" s="43">
        <v>33038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33038</v>
      </c>
      <c r="O22" s="44">
        <f t="shared" si="2"/>
        <v>62.809885931558938</v>
      </c>
      <c r="P22" s="9"/>
    </row>
    <row r="23" spans="1:119" ht="15.75">
      <c r="A23" s="26" t="s">
        <v>44</v>
      </c>
      <c r="B23" s="27"/>
      <c r="C23" s="28"/>
      <c r="D23" s="29">
        <f t="shared" ref="D23:M23" si="7">SUM(D24:D24)</f>
        <v>72000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72000</v>
      </c>
      <c r="O23" s="41">
        <f t="shared" si="2"/>
        <v>136.88212927756655</v>
      </c>
      <c r="P23" s="9"/>
    </row>
    <row r="24" spans="1:119" ht="15.75" thickBot="1">
      <c r="A24" s="12"/>
      <c r="B24" s="42">
        <v>581</v>
      </c>
      <c r="C24" s="19" t="s">
        <v>45</v>
      </c>
      <c r="D24" s="43">
        <v>72000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72000</v>
      </c>
      <c r="O24" s="44">
        <f t="shared" si="2"/>
        <v>136.88212927756655</v>
      </c>
      <c r="P24" s="9"/>
    </row>
    <row r="25" spans="1:119" ht="16.5" thickBot="1">
      <c r="A25" s="13" t="s">
        <v>10</v>
      </c>
      <c r="B25" s="21"/>
      <c r="C25" s="20"/>
      <c r="D25" s="14">
        <f>SUM(D5,D11,D14,D19,D21,D23)</f>
        <v>914526</v>
      </c>
      <c r="E25" s="14">
        <f t="shared" ref="E25:M25" si="8">SUM(E5,E11,E14,E19,E21,E23)</f>
        <v>0</v>
      </c>
      <c r="F25" s="14">
        <f t="shared" si="8"/>
        <v>0</v>
      </c>
      <c r="G25" s="14">
        <f t="shared" si="8"/>
        <v>0</v>
      </c>
      <c r="H25" s="14">
        <f t="shared" si="8"/>
        <v>0</v>
      </c>
      <c r="I25" s="14">
        <f t="shared" si="8"/>
        <v>725087</v>
      </c>
      <c r="J25" s="14">
        <f t="shared" si="8"/>
        <v>0</v>
      </c>
      <c r="K25" s="14">
        <f t="shared" si="8"/>
        <v>0</v>
      </c>
      <c r="L25" s="14">
        <f t="shared" si="8"/>
        <v>0</v>
      </c>
      <c r="M25" s="14">
        <f t="shared" si="8"/>
        <v>0</v>
      </c>
      <c r="N25" s="14">
        <f t="shared" si="1"/>
        <v>1639613</v>
      </c>
      <c r="O25" s="35">
        <f t="shared" si="2"/>
        <v>3117.1349809885933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60" t="s">
        <v>49</v>
      </c>
      <c r="M27" s="160"/>
      <c r="N27" s="160"/>
      <c r="O27" s="39">
        <v>526</v>
      </c>
    </row>
    <row r="28" spans="1:119">
      <c r="A28" s="161"/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9"/>
    </row>
    <row r="29" spans="1:119" ht="15.75" customHeight="1" thickBot="1">
      <c r="A29" s="162" t="s">
        <v>40</v>
      </c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2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36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59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723408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723408</v>
      </c>
      <c r="O5" s="30">
        <f t="shared" ref="O5:O27" si="2">(N5/O$29)</f>
        <v>1264.6993006993007</v>
      </c>
      <c r="P5" s="6"/>
    </row>
    <row r="6" spans="1:133">
      <c r="A6" s="12"/>
      <c r="B6" s="42">
        <v>511</v>
      </c>
      <c r="C6" s="19" t="s">
        <v>19</v>
      </c>
      <c r="D6" s="43">
        <v>15003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15003</v>
      </c>
      <c r="O6" s="44">
        <f t="shared" si="2"/>
        <v>26.22902097902098</v>
      </c>
      <c r="P6" s="9"/>
    </row>
    <row r="7" spans="1:133">
      <c r="A7" s="12"/>
      <c r="B7" s="42">
        <v>512</v>
      </c>
      <c r="C7" s="19" t="s">
        <v>20</v>
      </c>
      <c r="D7" s="43">
        <v>13200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13200</v>
      </c>
      <c r="O7" s="44">
        <f t="shared" si="2"/>
        <v>23.076923076923077</v>
      </c>
      <c r="P7" s="9"/>
    </row>
    <row r="8" spans="1:133">
      <c r="A8" s="12"/>
      <c r="B8" s="42">
        <v>513</v>
      </c>
      <c r="C8" s="19" t="s">
        <v>21</v>
      </c>
      <c r="D8" s="43">
        <v>20541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20541</v>
      </c>
      <c r="O8" s="44">
        <f t="shared" si="2"/>
        <v>35.91083916083916</v>
      </c>
      <c r="P8" s="9"/>
    </row>
    <row r="9" spans="1:133">
      <c r="A9" s="12"/>
      <c r="B9" s="42">
        <v>514</v>
      </c>
      <c r="C9" s="19" t="s">
        <v>22</v>
      </c>
      <c r="D9" s="43">
        <v>11220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11220</v>
      </c>
      <c r="O9" s="44">
        <f t="shared" si="2"/>
        <v>19.615384615384617</v>
      </c>
      <c r="P9" s="9"/>
    </row>
    <row r="10" spans="1:133">
      <c r="A10" s="12"/>
      <c r="B10" s="42">
        <v>519</v>
      </c>
      <c r="C10" s="19" t="s">
        <v>24</v>
      </c>
      <c r="D10" s="43">
        <v>663444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663444</v>
      </c>
      <c r="O10" s="44">
        <f t="shared" si="2"/>
        <v>1159.8671328671328</v>
      </c>
      <c r="P10" s="9"/>
    </row>
    <row r="11" spans="1:133" ht="15.75">
      <c r="A11" s="26" t="s">
        <v>25</v>
      </c>
      <c r="B11" s="27"/>
      <c r="C11" s="28"/>
      <c r="D11" s="29">
        <f t="shared" ref="D11:M11" si="3">SUM(D12:D13)</f>
        <v>20304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20304</v>
      </c>
      <c r="O11" s="41">
        <f t="shared" si="2"/>
        <v>35.496503496503493</v>
      </c>
      <c r="P11" s="10"/>
    </row>
    <row r="12" spans="1:133">
      <c r="A12" s="12"/>
      <c r="B12" s="42">
        <v>521</v>
      </c>
      <c r="C12" s="19" t="s">
        <v>26</v>
      </c>
      <c r="D12" s="43">
        <v>2804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2804</v>
      </c>
      <c r="O12" s="44">
        <f t="shared" si="2"/>
        <v>4.9020979020979025</v>
      </c>
      <c r="P12" s="9"/>
    </row>
    <row r="13" spans="1:133">
      <c r="A13" s="12"/>
      <c r="B13" s="42">
        <v>522</v>
      </c>
      <c r="C13" s="19" t="s">
        <v>48</v>
      </c>
      <c r="D13" s="43">
        <v>17500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17500</v>
      </c>
      <c r="O13" s="44">
        <f t="shared" si="2"/>
        <v>30.594405594405593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SUM(D15:D18)</f>
        <v>15163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725354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740517</v>
      </c>
      <c r="O14" s="41">
        <f t="shared" si="2"/>
        <v>1294.61013986014</v>
      </c>
      <c r="P14" s="10"/>
    </row>
    <row r="15" spans="1:133">
      <c r="A15" s="12"/>
      <c r="B15" s="42">
        <v>532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365709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365709</v>
      </c>
      <c r="O15" s="44">
        <f t="shared" si="2"/>
        <v>639.35139860139861</v>
      </c>
      <c r="P15" s="9"/>
    </row>
    <row r="16" spans="1:133">
      <c r="A16" s="12"/>
      <c r="B16" s="42">
        <v>533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183585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183585</v>
      </c>
      <c r="O16" s="44">
        <f t="shared" si="2"/>
        <v>320.95279720279723</v>
      </c>
      <c r="P16" s="9"/>
    </row>
    <row r="17" spans="1:119">
      <c r="A17" s="12"/>
      <c r="B17" s="42">
        <v>535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176060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176060</v>
      </c>
      <c r="O17" s="44">
        <f t="shared" si="2"/>
        <v>307.79720279720277</v>
      </c>
      <c r="P17" s="9"/>
    </row>
    <row r="18" spans="1:119">
      <c r="A18" s="12"/>
      <c r="B18" s="42">
        <v>539</v>
      </c>
      <c r="C18" s="19" t="s">
        <v>38</v>
      </c>
      <c r="D18" s="43">
        <v>15163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15163</v>
      </c>
      <c r="O18" s="44">
        <f t="shared" si="2"/>
        <v>26.50874125874126</v>
      </c>
      <c r="P18" s="9"/>
    </row>
    <row r="19" spans="1:119" ht="15.75">
      <c r="A19" s="26" t="s">
        <v>31</v>
      </c>
      <c r="B19" s="27"/>
      <c r="C19" s="28"/>
      <c r="D19" s="29">
        <f t="shared" ref="D19:M19" si="5">SUM(D20:D20)</f>
        <v>72871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72871</v>
      </c>
      <c r="O19" s="41">
        <f t="shared" si="2"/>
        <v>127.39685314685315</v>
      </c>
      <c r="P19" s="10"/>
    </row>
    <row r="20" spans="1:119">
      <c r="A20" s="12"/>
      <c r="B20" s="42">
        <v>541</v>
      </c>
      <c r="C20" s="19" t="s">
        <v>32</v>
      </c>
      <c r="D20" s="43">
        <v>72871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72871</v>
      </c>
      <c r="O20" s="44">
        <f t="shared" si="2"/>
        <v>127.39685314685315</v>
      </c>
      <c r="P20" s="9"/>
    </row>
    <row r="21" spans="1:119" ht="15.75">
      <c r="A21" s="26" t="s">
        <v>60</v>
      </c>
      <c r="B21" s="27"/>
      <c r="C21" s="28"/>
      <c r="D21" s="29">
        <f t="shared" ref="D21:M21" si="6">SUM(D22:D22)</f>
        <v>2502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2502</v>
      </c>
      <c r="O21" s="41">
        <f t="shared" si="2"/>
        <v>4.3741258741258742</v>
      </c>
      <c r="P21" s="10"/>
    </row>
    <row r="22" spans="1:119">
      <c r="A22" s="90"/>
      <c r="B22" s="91">
        <v>554</v>
      </c>
      <c r="C22" s="92" t="s">
        <v>61</v>
      </c>
      <c r="D22" s="43">
        <v>2502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2502</v>
      </c>
      <c r="O22" s="44">
        <f t="shared" si="2"/>
        <v>4.3741258741258742</v>
      </c>
      <c r="P22" s="9"/>
    </row>
    <row r="23" spans="1:119" ht="15.75">
      <c r="A23" s="26" t="s">
        <v>33</v>
      </c>
      <c r="B23" s="27"/>
      <c r="C23" s="28"/>
      <c r="D23" s="29">
        <f t="shared" ref="D23:M23" si="7">SUM(D24:D24)</f>
        <v>34149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34149</v>
      </c>
      <c r="O23" s="41">
        <f t="shared" si="2"/>
        <v>59.701048951048953</v>
      </c>
      <c r="P23" s="9"/>
    </row>
    <row r="24" spans="1:119">
      <c r="A24" s="12"/>
      <c r="B24" s="42">
        <v>572</v>
      </c>
      <c r="C24" s="19" t="s">
        <v>34</v>
      </c>
      <c r="D24" s="43">
        <v>34149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34149</v>
      </c>
      <c r="O24" s="44">
        <f t="shared" si="2"/>
        <v>59.701048951048953</v>
      </c>
      <c r="P24" s="9"/>
    </row>
    <row r="25" spans="1:119" ht="15.75">
      <c r="A25" s="26" t="s">
        <v>44</v>
      </c>
      <c r="B25" s="27"/>
      <c r="C25" s="28"/>
      <c r="D25" s="29">
        <f t="shared" ref="D25:M25" si="8">SUM(D26:D26)</f>
        <v>65210</v>
      </c>
      <c r="E25" s="29">
        <f t="shared" si="8"/>
        <v>0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1"/>
        <v>65210</v>
      </c>
      <c r="O25" s="41">
        <f t="shared" si="2"/>
        <v>114.00349650349651</v>
      </c>
      <c r="P25" s="9"/>
    </row>
    <row r="26" spans="1:119" ht="15.75" thickBot="1">
      <c r="A26" s="12"/>
      <c r="B26" s="42">
        <v>581</v>
      </c>
      <c r="C26" s="19" t="s">
        <v>45</v>
      </c>
      <c r="D26" s="43">
        <v>65210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65210</v>
      </c>
      <c r="O26" s="44">
        <f t="shared" si="2"/>
        <v>114.00349650349651</v>
      </c>
      <c r="P26" s="9"/>
    </row>
    <row r="27" spans="1:119" ht="16.5" thickBot="1">
      <c r="A27" s="13" t="s">
        <v>10</v>
      </c>
      <c r="B27" s="21"/>
      <c r="C27" s="20"/>
      <c r="D27" s="14">
        <f>SUM(D5,D11,D14,D19,D21,D23,D25)</f>
        <v>933607</v>
      </c>
      <c r="E27" s="14">
        <f t="shared" ref="E27:M27" si="9">SUM(E5,E11,E14,E19,E21,E23,E25)</f>
        <v>0</v>
      </c>
      <c r="F27" s="14">
        <f t="shared" si="9"/>
        <v>0</v>
      </c>
      <c r="G27" s="14">
        <f t="shared" si="9"/>
        <v>0</v>
      </c>
      <c r="H27" s="14">
        <f t="shared" si="9"/>
        <v>0</v>
      </c>
      <c r="I27" s="14">
        <f t="shared" si="9"/>
        <v>725354</v>
      </c>
      <c r="J27" s="14">
        <f t="shared" si="9"/>
        <v>0</v>
      </c>
      <c r="K27" s="14">
        <f t="shared" si="9"/>
        <v>0</v>
      </c>
      <c r="L27" s="14">
        <f t="shared" si="9"/>
        <v>0</v>
      </c>
      <c r="M27" s="14">
        <f t="shared" si="9"/>
        <v>0</v>
      </c>
      <c r="N27" s="14">
        <f t="shared" si="1"/>
        <v>1658961</v>
      </c>
      <c r="O27" s="35">
        <f t="shared" si="2"/>
        <v>2900.2814685314684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160" t="s">
        <v>62</v>
      </c>
      <c r="M29" s="160"/>
      <c r="N29" s="160"/>
      <c r="O29" s="39">
        <v>572</v>
      </c>
    </row>
    <row r="30" spans="1:119">
      <c r="A30" s="161"/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9"/>
    </row>
    <row r="31" spans="1:119" ht="15.75" customHeight="1" thickBot="1">
      <c r="A31" s="162" t="s">
        <v>40</v>
      </c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2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3" t="s">
        <v>36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5"/>
      <c r="Q1" s="7"/>
      <c r="R1"/>
    </row>
    <row r="2" spans="1:134" ht="24" thickBot="1">
      <c r="A2" s="166" t="s">
        <v>88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8"/>
      <c r="Q2" s="7"/>
      <c r="R2"/>
    </row>
    <row r="3" spans="1:134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1"/>
      <c r="M3" s="172"/>
      <c r="N3" s="33"/>
      <c r="O3" s="34"/>
      <c r="P3" s="173" t="s">
        <v>84</v>
      </c>
      <c r="Q3" s="11"/>
      <c r="R3"/>
    </row>
    <row r="4" spans="1:134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85</v>
      </c>
      <c r="N4" s="32" t="s">
        <v>5</v>
      </c>
      <c r="O4" s="32" t="s">
        <v>86</v>
      </c>
      <c r="P4" s="159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SUM(D6:D9)</f>
        <v>428785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428785</v>
      </c>
      <c r="P5" s="30">
        <f t="shared" ref="P5:P19" si="1">(O5/P$21)</f>
        <v>783.88482632541138</v>
      </c>
      <c r="Q5" s="6"/>
    </row>
    <row r="6" spans="1:134">
      <c r="A6" s="12"/>
      <c r="B6" s="42">
        <v>512</v>
      </c>
      <c r="C6" s="19" t="s">
        <v>20</v>
      </c>
      <c r="D6" s="43">
        <v>27116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ref="O6:O9" si="2">SUM(D6:N6)</f>
        <v>27116</v>
      </c>
      <c r="P6" s="44">
        <f t="shared" si="1"/>
        <v>49.572212065813531</v>
      </c>
      <c r="Q6" s="9"/>
    </row>
    <row r="7" spans="1:134">
      <c r="A7" s="12"/>
      <c r="B7" s="42">
        <v>513</v>
      </c>
      <c r="C7" s="19" t="s">
        <v>21</v>
      </c>
      <c r="D7" s="43">
        <v>8333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2"/>
        <v>8333</v>
      </c>
      <c r="P7" s="44">
        <f t="shared" si="1"/>
        <v>15.234003656307129</v>
      </c>
      <c r="Q7" s="9"/>
    </row>
    <row r="8" spans="1:134">
      <c r="A8" s="12"/>
      <c r="B8" s="42">
        <v>514</v>
      </c>
      <c r="C8" s="19" t="s">
        <v>22</v>
      </c>
      <c r="D8" s="43">
        <v>20030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20030</v>
      </c>
      <c r="P8" s="44">
        <f t="shared" si="1"/>
        <v>36.617915904936012</v>
      </c>
      <c r="Q8" s="9"/>
    </row>
    <row r="9" spans="1:134">
      <c r="A9" s="12"/>
      <c r="B9" s="42">
        <v>519</v>
      </c>
      <c r="C9" s="19" t="s">
        <v>24</v>
      </c>
      <c r="D9" s="43">
        <v>373306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373306</v>
      </c>
      <c r="P9" s="44">
        <f t="shared" si="1"/>
        <v>682.4606946983547</v>
      </c>
      <c r="Q9" s="9"/>
    </row>
    <row r="10" spans="1:134" ht="15.75">
      <c r="A10" s="26" t="s">
        <v>27</v>
      </c>
      <c r="B10" s="27"/>
      <c r="C10" s="28"/>
      <c r="D10" s="29">
        <f t="shared" ref="D10:N10" si="3">SUM(D11:D14)</f>
        <v>0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1044820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29">
        <f t="shared" si="3"/>
        <v>0</v>
      </c>
      <c r="O10" s="40">
        <f>SUM(D10:N10)</f>
        <v>1044820</v>
      </c>
      <c r="P10" s="41">
        <f t="shared" si="1"/>
        <v>1910.0914076782449</v>
      </c>
      <c r="Q10" s="10"/>
    </row>
    <row r="11" spans="1:134">
      <c r="A11" s="12"/>
      <c r="B11" s="42">
        <v>532</v>
      </c>
      <c r="C11" s="19" t="s">
        <v>28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216680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>SUM(D11:N11)</f>
        <v>216680</v>
      </c>
      <c r="P11" s="44">
        <f t="shared" si="1"/>
        <v>396.12431444241315</v>
      </c>
      <c r="Q11" s="9"/>
    </row>
    <row r="12" spans="1:134">
      <c r="A12" s="12"/>
      <c r="B12" s="42">
        <v>533</v>
      </c>
      <c r="C12" s="19" t="s">
        <v>29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397103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ref="O12:O18" si="4">SUM(D12:N12)</f>
        <v>397103</v>
      </c>
      <c r="P12" s="44">
        <f t="shared" si="1"/>
        <v>725.96526508226691</v>
      </c>
      <c r="Q12" s="9"/>
    </row>
    <row r="13" spans="1:134">
      <c r="A13" s="12"/>
      <c r="B13" s="42">
        <v>534</v>
      </c>
      <c r="C13" s="19" t="s">
        <v>89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149222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4"/>
        <v>149222</v>
      </c>
      <c r="P13" s="44">
        <f t="shared" si="1"/>
        <v>272.80073126142594</v>
      </c>
      <c r="Q13" s="9"/>
    </row>
    <row r="14" spans="1:134">
      <c r="A14" s="12"/>
      <c r="B14" s="42">
        <v>535</v>
      </c>
      <c r="C14" s="19" t="s">
        <v>30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281815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4"/>
        <v>281815</v>
      </c>
      <c r="P14" s="44">
        <f t="shared" si="1"/>
        <v>515.20109689213893</v>
      </c>
      <c r="Q14" s="9"/>
    </row>
    <row r="15" spans="1:134" ht="15.75">
      <c r="A15" s="26" t="s">
        <v>31</v>
      </c>
      <c r="B15" s="27"/>
      <c r="C15" s="28"/>
      <c r="D15" s="29">
        <f t="shared" ref="D15:N15" si="5">SUM(D16:D16)</f>
        <v>38921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5"/>
        <v>0</v>
      </c>
      <c r="O15" s="29">
        <f t="shared" si="4"/>
        <v>38921</v>
      </c>
      <c r="P15" s="41">
        <f t="shared" si="1"/>
        <v>71.153564899451553</v>
      </c>
      <c r="Q15" s="10"/>
    </row>
    <row r="16" spans="1:134">
      <c r="A16" s="12"/>
      <c r="B16" s="42">
        <v>541</v>
      </c>
      <c r="C16" s="19" t="s">
        <v>32</v>
      </c>
      <c r="D16" s="43">
        <v>38921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4"/>
        <v>38921</v>
      </c>
      <c r="P16" s="44">
        <f t="shared" si="1"/>
        <v>71.153564899451553</v>
      </c>
      <c r="Q16" s="9"/>
    </row>
    <row r="17" spans="1:120" ht="15.75">
      <c r="A17" s="26" t="s">
        <v>33</v>
      </c>
      <c r="B17" s="27"/>
      <c r="C17" s="28"/>
      <c r="D17" s="29">
        <f t="shared" ref="D17:N17" si="6">SUM(D18:D18)</f>
        <v>138214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6"/>
        <v>0</v>
      </c>
      <c r="O17" s="29">
        <f>SUM(D17:N17)</f>
        <v>138214</v>
      </c>
      <c r="P17" s="41">
        <f t="shared" si="1"/>
        <v>252.67641681901279</v>
      </c>
      <c r="Q17" s="9"/>
    </row>
    <row r="18" spans="1:120" ht="15.75" thickBot="1">
      <c r="A18" s="12"/>
      <c r="B18" s="42">
        <v>572</v>
      </c>
      <c r="C18" s="19" t="s">
        <v>34</v>
      </c>
      <c r="D18" s="43">
        <v>138214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4"/>
        <v>138214</v>
      </c>
      <c r="P18" s="44">
        <f t="shared" si="1"/>
        <v>252.67641681901279</v>
      </c>
      <c r="Q18" s="9"/>
    </row>
    <row r="19" spans="1:120" ht="16.5" thickBot="1">
      <c r="A19" s="13" t="s">
        <v>10</v>
      </c>
      <c r="B19" s="21"/>
      <c r="C19" s="20"/>
      <c r="D19" s="14">
        <f>SUM(D5,D10,D15,D17)</f>
        <v>605920</v>
      </c>
      <c r="E19" s="14">
        <f t="shared" ref="E19:N19" si="7">SUM(E5,E10,E15,E17)</f>
        <v>0</v>
      </c>
      <c r="F19" s="14">
        <f t="shared" si="7"/>
        <v>0</v>
      </c>
      <c r="G19" s="14">
        <f t="shared" si="7"/>
        <v>0</v>
      </c>
      <c r="H19" s="14">
        <f t="shared" si="7"/>
        <v>0</v>
      </c>
      <c r="I19" s="14">
        <f t="shared" si="7"/>
        <v>1044820</v>
      </c>
      <c r="J19" s="14">
        <f t="shared" si="7"/>
        <v>0</v>
      </c>
      <c r="K19" s="14">
        <f t="shared" si="7"/>
        <v>0</v>
      </c>
      <c r="L19" s="14">
        <f t="shared" si="7"/>
        <v>0</v>
      </c>
      <c r="M19" s="14">
        <f t="shared" si="7"/>
        <v>0</v>
      </c>
      <c r="N19" s="14">
        <f t="shared" si="7"/>
        <v>0</v>
      </c>
      <c r="O19" s="14">
        <f>SUM(D19:N19)</f>
        <v>1650740</v>
      </c>
      <c r="P19" s="35">
        <f t="shared" si="1"/>
        <v>3017.8062157221207</v>
      </c>
      <c r="Q19" s="6"/>
      <c r="R19" s="2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</row>
    <row r="20" spans="1:120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8"/>
    </row>
    <row r="21" spans="1:120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38"/>
      <c r="M21" s="160" t="s">
        <v>90</v>
      </c>
      <c r="N21" s="160"/>
      <c r="O21" s="160"/>
      <c r="P21" s="39">
        <v>547</v>
      </c>
    </row>
    <row r="22" spans="1:120">
      <c r="A22" s="161"/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9"/>
    </row>
    <row r="23" spans="1:120" ht="15.75" customHeight="1" thickBot="1">
      <c r="A23" s="162" t="s">
        <v>40</v>
      </c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2"/>
    </row>
  </sheetData>
  <mergeCells count="10">
    <mergeCell ref="M21:O21"/>
    <mergeCell ref="A22:P22"/>
    <mergeCell ref="A23:P2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2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3" t="s">
        <v>36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5"/>
      <c r="Q1" s="7"/>
      <c r="R1"/>
    </row>
    <row r="2" spans="1:134" ht="24" thickBot="1">
      <c r="A2" s="166" t="s">
        <v>82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8"/>
      <c r="Q2" s="7"/>
      <c r="R2"/>
    </row>
    <row r="3" spans="1:134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1"/>
      <c r="M3" s="172"/>
      <c r="N3" s="33"/>
      <c r="O3" s="34"/>
      <c r="P3" s="173" t="s">
        <v>84</v>
      </c>
      <c r="Q3" s="11"/>
      <c r="R3"/>
    </row>
    <row r="4" spans="1:134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85</v>
      </c>
      <c r="N4" s="32" t="s">
        <v>5</v>
      </c>
      <c r="O4" s="32" t="s">
        <v>86</v>
      </c>
      <c r="P4" s="159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SUM(D6:D11)</f>
        <v>870789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660452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19" si="1">SUM(D5:N5)</f>
        <v>1531241</v>
      </c>
      <c r="P5" s="30">
        <f t="shared" ref="P5:P19" si="2">(O5/P$21)</f>
        <v>2799.3436928702013</v>
      </c>
      <c r="Q5" s="6"/>
    </row>
    <row r="6" spans="1:134">
      <c r="A6" s="12"/>
      <c r="B6" s="42">
        <v>511</v>
      </c>
      <c r="C6" s="19" t="s">
        <v>19</v>
      </c>
      <c r="D6" s="43">
        <v>0</v>
      </c>
      <c r="E6" s="43">
        <v>0</v>
      </c>
      <c r="F6" s="43">
        <v>0</v>
      </c>
      <c r="G6" s="43">
        <v>0</v>
      </c>
      <c r="H6" s="43">
        <v>0</v>
      </c>
      <c r="I6" s="43">
        <v>470090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470090</v>
      </c>
      <c r="P6" s="44">
        <f t="shared" si="2"/>
        <v>859.3967093235832</v>
      </c>
      <c r="Q6" s="9"/>
    </row>
    <row r="7" spans="1:134">
      <c r="A7" s="12"/>
      <c r="B7" s="42">
        <v>512</v>
      </c>
      <c r="C7" s="19" t="s">
        <v>20</v>
      </c>
      <c r="D7" s="43">
        <v>444548</v>
      </c>
      <c r="E7" s="43">
        <v>0</v>
      </c>
      <c r="F7" s="43">
        <v>0</v>
      </c>
      <c r="G7" s="43">
        <v>0</v>
      </c>
      <c r="H7" s="43">
        <v>0</v>
      </c>
      <c r="I7" s="43">
        <v>175462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620010</v>
      </c>
      <c r="P7" s="44">
        <f t="shared" si="2"/>
        <v>1133.473491773309</v>
      </c>
      <c r="Q7" s="9"/>
    </row>
    <row r="8" spans="1:134">
      <c r="A8" s="12"/>
      <c r="B8" s="42">
        <v>513</v>
      </c>
      <c r="C8" s="19" t="s">
        <v>21</v>
      </c>
      <c r="D8" s="43">
        <v>387650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387650</v>
      </c>
      <c r="P8" s="44">
        <f t="shared" si="2"/>
        <v>708.68372943327245</v>
      </c>
      <c r="Q8" s="9"/>
    </row>
    <row r="9" spans="1:134">
      <c r="A9" s="12"/>
      <c r="B9" s="42">
        <v>514</v>
      </c>
      <c r="C9" s="19" t="s">
        <v>22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14900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14900</v>
      </c>
      <c r="P9" s="44">
        <f t="shared" si="2"/>
        <v>27.239488117001827</v>
      </c>
      <c r="Q9" s="9"/>
    </row>
    <row r="10" spans="1:134">
      <c r="A10" s="12"/>
      <c r="B10" s="42">
        <v>518</v>
      </c>
      <c r="C10" s="19" t="s">
        <v>70</v>
      </c>
      <c r="D10" s="43">
        <v>28312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28312</v>
      </c>
      <c r="P10" s="44">
        <f t="shared" si="2"/>
        <v>51.758683729433272</v>
      </c>
      <c r="Q10" s="9"/>
    </row>
    <row r="11" spans="1:134">
      <c r="A11" s="12"/>
      <c r="B11" s="42">
        <v>519</v>
      </c>
      <c r="C11" s="19" t="s">
        <v>24</v>
      </c>
      <c r="D11" s="43">
        <v>10279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10279</v>
      </c>
      <c r="P11" s="44">
        <f t="shared" si="2"/>
        <v>18.791590493601461</v>
      </c>
      <c r="Q11" s="9"/>
    </row>
    <row r="12" spans="1:134" ht="15.75">
      <c r="A12" s="26" t="s">
        <v>27</v>
      </c>
      <c r="B12" s="27"/>
      <c r="C12" s="28"/>
      <c r="D12" s="29">
        <f t="shared" ref="D12:N12" si="3">SUM(D13:D13)</f>
        <v>0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148800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29">
        <f t="shared" si="3"/>
        <v>0</v>
      </c>
      <c r="O12" s="40">
        <f t="shared" si="1"/>
        <v>148800</v>
      </c>
      <c r="P12" s="41">
        <f t="shared" si="2"/>
        <v>272.02925045703842</v>
      </c>
      <c r="Q12" s="10"/>
    </row>
    <row r="13" spans="1:134">
      <c r="A13" s="12"/>
      <c r="B13" s="42">
        <v>533</v>
      </c>
      <c r="C13" s="19" t="s">
        <v>29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148800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148800</v>
      </c>
      <c r="P13" s="44">
        <f t="shared" si="2"/>
        <v>272.02925045703842</v>
      </c>
      <c r="Q13" s="9"/>
    </row>
    <row r="14" spans="1:134" ht="15.75">
      <c r="A14" s="26" t="s">
        <v>31</v>
      </c>
      <c r="B14" s="27"/>
      <c r="C14" s="28"/>
      <c r="D14" s="29">
        <f t="shared" ref="D14:N14" si="4">SUM(D15:D16)</f>
        <v>48234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130540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29">
        <f t="shared" si="4"/>
        <v>0</v>
      </c>
      <c r="O14" s="29">
        <f t="shared" si="1"/>
        <v>178774</v>
      </c>
      <c r="P14" s="41">
        <f t="shared" si="2"/>
        <v>326.82632541133455</v>
      </c>
      <c r="Q14" s="10"/>
    </row>
    <row r="15" spans="1:134">
      <c r="A15" s="12"/>
      <c r="B15" s="42">
        <v>541</v>
      </c>
      <c r="C15" s="19" t="s">
        <v>32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130540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130540</v>
      </c>
      <c r="P15" s="44">
        <f t="shared" si="2"/>
        <v>238.6471663619744</v>
      </c>
      <c r="Q15" s="9"/>
    </row>
    <row r="16" spans="1:134">
      <c r="A16" s="12"/>
      <c r="B16" s="42">
        <v>549</v>
      </c>
      <c r="C16" s="19" t="s">
        <v>87</v>
      </c>
      <c r="D16" s="43">
        <v>48234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48234</v>
      </c>
      <c r="P16" s="44">
        <f t="shared" si="2"/>
        <v>88.179159049360152</v>
      </c>
      <c r="Q16" s="9"/>
    </row>
    <row r="17" spans="1:120" ht="15.75">
      <c r="A17" s="26" t="s">
        <v>33</v>
      </c>
      <c r="B17" s="27"/>
      <c r="C17" s="28"/>
      <c r="D17" s="29">
        <f t="shared" ref="D17:N17" si="5">SUM(D18:D18)</f>
        <v>2945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5"/>
        <v>0</v>
      </c>
      <c r="O17" s="29">
        <f t="shared" si="1"/>
        <v>2945</v>
      </c>
      <c r="P17" s="41">
        <f t="shared" si="2"/>
        <v>5.3839122486288851</v>
      </c>
      <c r="Q17" s="9"/>
    </row>
    <row r="18" spans="1:120" ht="15.75" thickBot="1">
      <c r="A18" s="12"/>
      <c r="B18" s="42">
        <v>579</v>
      </c>
      <c r="C18" s="19" t="s">
        <v>73</v>
      </c>
      <c r="D18" s="43">
        <v>2945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2945</v>
      </c>
      <c r="P18" s="44">
        <f t="shared" si="2"/>
        <v>5.3839122486288851</v>
      </c>
      <c r="Q18" s="9"/>
    </row>
    <row r="19" spans="1:120" ht="16.5" thickBot="1">
      <c r="A19" s="13" t="s">
        <v>10</v>
      </c>
      <c r="B19" s="21"/>
      <c r="C19" s="20"/>
      <c r="D19" s="14">
        <f>SUM(D5,D12,D14,D17)</f>
        <v>921968</v>
      </c>
      <c r="E19" s="14">
        <f t="shared" ref="E19:N19" si="6">SUM(E5,E12,E14,E17)</f>
        <v>0</v>
      </c>
      <c r="F19" s="14">
        <f t="shared" si="6"/>
        <v>0</v>
      </c>
      <c r="G19" s="14">
        <f t="shared" si="6"/>
        <v>0</v>
      </c>
      <c r="H19" s="14">
        <f t="shared" si="6"/>
        <v>0</v>
      </c>
      <c r="I19" s="14">
        <f t="shared" si="6"/>
        <v>939792</v>
      </c>
      <c r="J19" s="14">
        <f t="shared" si="6"/>
        <v>0</v>
      </c>
      <c r="K19" s="14">
        <f t="shared" si="6"/>
        <v>0</v>
      </c>
      <c r="L19" s="14">
        <f t="shared" si="6"/>
        <v>0</v>
      </c>
      <c r="M19" s="14">
        <f t="shared" si="6"/>
        <v>0</v>
      </c>
      <c r="N19" s="14">
        <f t="shared" si="6"/>
        <v>0</v>
      </c>
      <c r="O19" s="14">
        <f t="shared" si="1"/>
        <v>1861760</v>
      </c>
      <c r="P19" s="35">
        <f t="shared" si="2"/>
        <v>3403.5831809872029</v>
      </c>
      <c r="Q19" s="6"/>
      <c r="R19" s="2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</row>
    <row r="20" spans="1:120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8"/>
    </row>
    <row r="21" spans="1:120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38"/>
      <c r="M21" s="160" t="s">
        <v>83</v>
      </c>
      <c r="N21" s="160"/>
      <c r="O21" s="160"/>
      <c r="P21" s="39">
        <v>547</v>
      </c>
    </row>
    <row r="22" spans="1:120">
      <c r="A22" s="161"/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8"/>
      <c r="P22" s="139"/>
    </row>
    <row r="23" spans="1:120" ht="15.75" customHeight="1" thickBot="1">
      <c r="A23" s="162" t="s">
        <v>40</v>
      </c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2"/>
    </row>
  </sheetData>
  <mergeCells count="10">
    <mergeCell ref="M21:O21"/>
    <mergeCell ref="A22:P22"/>
    <mergeCell ref="A23:P2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36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79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491673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623054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1114727</v>
      </c>
      <c r="O5" s="30">
        <f t="shared" ref="O5:O23" si="2">(N5/O$25)</f>
        <v>2115.2314990512332</v>
      </c>
      <c r="P5" s="6"/>
    </row>
    <row r="6" spans="1:133">
      <c r="A6" s="12"/>
      <c r="B6" s="42">
        <v>511</v>
      </c>
      <c r="C6" s="19" t="s">
        <v>19</v>
      </c>
      <c r="D6" s="43">
        <v>0</v>
      </c>
      <c r="E6" s="43">
        <v>0</v>
      </c>
      <c r="F6" s="43">
        <v>0</v>
      </c>
      <c r="G6" s="43">
        <v>0</v>
      </c>
      <c r="H6" s="43">
        <v>0</v>
      </c>
      <c r="I6" s="43">
        <v>506519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506519</v>
      </c>
      <c r="O6" s="44">
        <f t="shared" si="2"/>
        <v>961.13662239089183</v>
      </c>
      <c r="P6" s="9"/>
    </row>
    <row r="7" spans="1:133">
      <c r="A7" s="12"/>
      <c r="B7" s="42">
        <v>512</v>
      </c>
      <c r="C7" s="19" t="s">
        <v>20</v>
      </c>
      <c r="D7" s="43">
        <v>136060</v>
      </c>
      <c r="E7" s="43">
        <v>0</v>
      </c>
      <c r="F7" s="43">
        <v>0</v>
      </c>
      <c r="G7" s="43">
        <v>0</v>
      </c>
      <c r="H7" s="43">
        <v>0</v>
      </c>
      <c r="I7" s="43">
        <v>73662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209722</v>
      </c>
      <c r="O7" s="44">
        <f t="shared" si="2"/>
        <v>397.95445920303604</v>
      </c>
      <c r="P7" s="9"/>
    </row>
    <row r="8" spans="1:133">
      <c r="A8" s="12"/>
      <c r="B8" s="42">
        <v>513</v>
      </c>
      <c r="C8" s="19" t="s">
        <v>21</v>
      </c>
      <c r="D8" s="43">
        <v>347284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347284</v>
      </c>
      <c r="O8" s="44">
        <f t="shared" si="2"/>
        <v>658.98292220113854</v>
      </c>
      <c r="P8" s="9"/>
    </row>
    <row r="9" spans="1:133">
      <c r="A9" s="12"/>
      <c r="B9" s="42">
        <v>514</v>
      </c>
      <c r="C9" s="19" t="s">
        <v>22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17167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17167</v>
      </c>
      <c r="O9" s="44">
        <f t="shared" si="2"/>
        <v>32.574952561669832</v>
      </c>
      <c r="P9" s="9"/>
    </row>
    <row r="10" spans="1:133">
      <c r="A10" s="12"/>
      <c r="B10" s="42">
        <v>518</v>
      </c>
      <c r="C10" s="19" t="s">
        <v>70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25706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25706</v>
      </c>
      <c r="O10" s="44">
        <f t="shared" si="2"/>
        <v>48.777988614800762</v>
      </c>
      <c r="P10" s="9"/>
    </row>
    <row r="11" spans="1:133">
      <c r="A11" s="12"/>
      <c r="B11" s="42">
        <v>519</v>
      </c>
      <c r="C11" s="19" t="s">
        <v>53</v>
      </c>
      <c r="D11" s="43">
        <v>8329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8329</v>
      </c>
      <c r="O11" s="44">
        <f t="shared" si="2"/>
        <v>15.804554079696395</v>
      </c>
      <c r="P11" s="9"/>
    </row>
    <row r="12" spans="1:133" ht="15.75">
      <c r="A12" s="26" t="s">
        <v>27</v>
      </c>
      <c r="B12" s="27"/>
      <c r="C12" s="28"/>
      <c r="D12" s="29">
        <f t="shared" ref="D12:M12" si="3">SUM(D13:D13)</f>
        <v>0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80038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80038</v>
      </c>
      <c r="O12" s="41">
        <f t="shared" si="2"/>
        <v>151.87476280834915</v>
      </c>
      <c r="P12" s="10"/>
    </row>
    <row r="13" spans="1:133">
      <c r="A13" s="12"/>
      <c r="B13" s="42">
        <v>533</v>
      </c>
      <c r="C13" s="19" t="s">
        <v>29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80038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80038</v>
      </c>
      <c r="O13" s="44">
        <f t="shared" si="2"/>
        <v>151.87476280834915</v>
      </c>
      <c r="P13" s="9"/>
    </row>
    <row r="14" spans="1:133" ht="15.75">
      <c r="A14" s="26" t="s">
        <v>31</v>
      </c>
      <c r="B14" s="27"/>
      <c r="C14" s="28"/>
      <c r="D14" s="29">
        <f t="shared" ref="D14:M14" si="4">SUM(D15:D16)</f>
        <v>57622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171691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29">
        <f t="shared" si="1"/>
        <v>229313</v>
      </c>
      <c r="O14" s="41">
        <f t="shared" si="2"/>
        <v>435.12903225806451</v>
      </c>
      <c r="P14" s="10"/>
    </row>
    <row r="15" spans="1:133">
      <c r="A15" s="12"/>
      <c r="B15" s="42">
        <v>541</v>
      </c>
      <c r="C15" s="19" t="s">
        <v>54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171691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171691</v>
      </c>
      <c r="O15" s="44">
        <f t="shared" si="2"/>
        <v>325.78937381404177</v>
      </c>
      <c r="P15" s="9"/>
    </row>
    <row r="16" spans="1:133">
      <c r="A16" s="12"/>
      <c r="B16" s="42">
        <v>549</v>
      </c>
      <c r="C16" s="19" t="s">
        <v>72</v>
      </c>
      <c r="D16" s="43">
        <v>57622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57622</v>
      </c>
      <c r="O16" s="44">
        <f t="shared" si="2"/>
        <v>109.33965844402277</v>
      </c>
      <c r="P16" s="9"/>
    </row>
    <row r="17" spans="1:119" ht="15.75">
      <c r="A17" s="26" t="s">
        <v>60</v>
      </c>
      <c r="B17" s="27"/>
      <c r="C17" s="28"/>
      <c r="D17" s="29">
        <f t="shared" ref="D17:M17" si="5">SUM(D18:D18)</f>
        <v>0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35150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35150</v>
      </c>
      <c r="O17" s="41">
        <f t="shared" si="2"/>
        <v>66.698292220113856</v>
      </c>
      <c r="P17" s="10"/>
    </row>
    <row r="18" spans="1:119">
      <c r="A18" s="90"/>
      <c r="B18" s="91">
        <v>559</v>
      </c>
      <c r="C18" s="92" t="s">
        <v>80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35150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35150</v>
      </c>
      <c r="O18" s="44">
        <f t="shared" si="2"/>
        <v>66.698292220113856</v>
      </c>
      <c r="P18" s="9"/>
    </row>
    <row r="19" spans="1:119" ht="15.75">
      <c r="A19" s="26" t="s">
        <v>33</v>
      </c>
      <c r="B19" s="27"/>
      <c r="C19" s="28"/>
      <c r="D19" s="29">
        <f t="shared" ref="D19:M19" si="6">SUM(D20:D20)</f>
        <v>27439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27439</v>
      </c>
      <c r="O19" s="41">
        <f t="shared" si="2"/>
        <v>52.066413662239093</v>
      </c>
      <c r="P19" s="9"/>
    </row>
    <row r="20" spans="1:119">
      <c r="A20" s="12"/>
      <c r="B20" s="42">
        <v>579</v>
      </c>
      <c r="C20" s="19" t="s">
        <v>73</v>
      </c>
      <c r="D20" s="43">
        <v>27439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27439</v>
      </c>
      <c r="O20" s="44">
        <f t="shared" si="2"/>
        <v>52.066413662239093</v>
      </c>
      <c r="P20" s="9"/>
    </row>
    <row r="21" spans="1:119" ht="15.75">
      <c r="A21" s="26" t="s">
        <v>56</v>
      </c>
      <c r="B21" s="27"/>
      <c r="C21" s="28"/>
      <c r="D21" s="29">
        <f t="shared" ref="D21:M21" si="7">SUM(D22:D22)</f>
        <v>157365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0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157365</v>
      </c>
      <c r="O21" s="41">
        <f t="shared" si="2"/>
        <v>298.60531309297915</v>
      </c>
      <c r="P21" s="9"/>
    </row>
    <row r="22" spans="1:119" ht="15.75" thickBot="1">
      <c r="A22" s="12"/>
      <c r="B22" s="42">
        <v>581</v>
      </c>
      <c r="C22" s="19" t="s">
        <v>57</v>
      </c>
      <c r="D22" s="43">
        <v>157365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157365</v>
      </c>
      <c r="O22" s="44">
        <f t="shared" si="2"/>
        <v>298.60531309297915</v>
      </c>
      <c r="P22" s="9"/>
    </row>
    <row r="23" spans="1:119" ht="16.5" thickBot="1">
      <c r="A23" s="13" t="s">
        <v>10</v>
      </c>
      <c r="B23" s="21"/>
      <c r="C23" s="20"/>
      <c r="D23" s="14">
        <f>SUM(D5,D12,D14,D17,D19,D21)</f>
        <v>734099</v>
      </c>
      <c r="E23" s="14">
        <f t="shared" ref="E23:M23" si="8">SUM(E5,E12,E14,E17,E19,E21)</f>
        <v>0</v>
      </c>
      <c r="F23" s="14">
        <f t="shared" si="8"/>
        <v>0</v>
      </c>
      <c r="G23" s="14">
        <f t="shared" si="8"/>
        <v>0</v>
      </c>
      <c r="H23" s="14">
        <f t="shared" si="8"/>
        <v>0</v>
      </c>
      <c r="I23" s="14">
        <f t="shared" si="8"/>
        <v>909933</v>
      </c>
      <c r="J23" s="14">
        <f t="shared" si="8"/>
        <v>0</v>
      </c>
      <c r="K23" s="14">
        <f t="shared" si="8"/>
        <v>0</v>
      </c>
      <c r="L23" s="14">
        <f t="shared" si="8"/>
        <v>0</v>
      </c>
      <c r="M23" s="14">
        <f t="shared" si="8"/>
        <v>0</v>
      </c>
      <c r="N23" s="14">
        <f t="shared" si="1"/>
        <v>1644032</v>
      </c>
      <c r="O23" s="35">
        <f t="shared" si="2"/>
        <v>3119.605313092979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60" t="s">
        <v>81</v>
      </c>
      <c r="M25" s="160"/>
      <c r="N25" s="160"/>
      <c r="O25" s="39">
        <v>527</v>
      </c>
    </row>
    <row r="26" spans="1:119">
      <c r="A26" s="161"/>
      <c r="B26" s="138"/>
      <c r="C26" s="138"/>
      <c r="D26" s="138"/>
      <c r="E26" s="138"/>
      <c r="F26" s="138"/>
      <c r="G26" s="138"/>
      <c r="H26" s="138"/>
      <c r="I26" s="138"/>
      <c r="J26" s="138"/>
      <c r="K26" s="138"/>
      <c r="L26" s="138"/>
      <c r="M26" s="138"/>
      <c r="N26" s="138"/>
      <c r="O26" s="139"/>
    </row>
    <row r="27" spans="1:119" ht="15.75" customHeight="1" thickBot="1">
      <c r="A27" s="162" t="s">
        <v>40</v>
      </c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2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36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76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492043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570122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1062165</v>
      </c>
      <c r="O5" s="30">
        <f t="shared" ref="O5:O22" si="1">(N5/O$24)</f>
        <v>2038.7044145873322</v>
      </c>
      <c r="P5" s="6"/>
    </row>
    <row r="6" spans="1:133">
      <c r="A6" s="12"/>
      <c r="B6" s="42">
        <v>511</v>
      </c>
      <c r="C6" s="19" t="s">
        <v>19</v>
      </c>
      <c r="D6" s="43">
        <v>0</v>
      </c>
      <c r="E6" s="43">
        <v>0</v>
      </c>
      <c r="F6" s="43">
        <v>0</v>
      </c>
      <c r="G6" s="43">
        <v>0</v>
      </c>
      <c r="H6" s="43">
        <v>0</v>
      </c>
      <c r="I6" s="43">
        <v>427575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427575</v>
      </c>
      <c r="O6" s="44">
        <f t="shared" si="1"/>
        <v>820.68138195777351</v>
      </c>
      <c r="P6" s="9"/>
    </row>
    <row r="7" spans="1:133">
      <c r="A7" s="12"/>
      <c r="B7" s="42">
        <v>512</v>
      </c>
      <c r="C7" s="19" t="s">
        <v>20</v>
      </c>
      <c r="D7" s="43">
        <v>187335</v>
      </c>
      <c r="E7" s="43">
        <v>0</v>
      </c>
      <c r="F7" s="43">
        <v>0</v>
      </c>
      <c r="G7" s="43">
        <v>0</v>
      </c>
      <c r="H7" s="43">
        <v>0</v>
      </c>
      <c r="I7" s="43">
        <v>90139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277474</v>
      </c>
      <c r="O7" s="44">
        <f t="shared" si="1"/>
        <v>532.57965451055657</v>
      </c>
      <c r="P7" s="9"/>
    </row>
    <row r="8" spans="1:133">
      <c r="A8" s="12"/>
      <c r="B8" s="42">
        <v>513</v>
      </c>
      <c r="C8" s="19" t="s">
        <v>21</v>
      </c>
      <c r="D8" s="43">
        <v>296736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296736</v>
      </c>
      <c r="O8" s="44">
        <f t="shared" si="1"/>
        <v>569.55086372360847</v>
      </c>
      <c r="P8" s="9"/>
    </row>
    <row r="9" spans="1:133">
      <c r="A9" s="12"/>
      <c r="B9" s="42">
        <v>514</v>
      </c>
      <c r="C9" s="19" t="s">
        <v>22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22351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22351</v>
      </c>
      <c r="O9" s="44">
        <f t="shared" si="1"/>
        <v>42.900191938579653</v>
      </c>
      <c r="P9" s="9"/>
    </row>
    <row r="10" spans="1:133">
      <c r="A10" s="12"/>
      <c r="B10" s="42">
        <v>517</v>
      </c>
      <c r="C10" s="19" t="s">
        <v>77</v>
      </c>
      <c r="D10" s="43">
        <v>7972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7972</v>
      </c>
      <c r="O10" s="44">
        <f t="shared" si="1"/>
        <v>15.301343570057581</v>
      </c>
      <c r="P10" s="9"/>
    </row>
    <row r="11" spans="1:133">
      <c r="A11" s="12"/>
      <c r="B11" s="42">
        <v>518</v>
      </c>
      <c r="C11" s="19" t="s">
        <v>70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29517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29517</v>
      </c>
      <c r="O11" s="44">
        <f t="shared" si="1"/>
        <v>56.654510556621879</v>
      </c>
      <c r="P11" s="9"/>
    </row>
    <row r="12" spans="1:133">
      <c r="A12" s="12"/>
      <c r="B12" s="42">
        <v>519</v>
      </c>
      <c r="C12" s="19" t="s">
        <v>53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540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540</v>
      </c>
      <c r="O12" s="44">
        <f t="shared" si="1"/>
        <v>1.0364683301343569</v>
      </c>
      <c r="P12" s="9"/>
    </row>
    <row r="13" spans="1:133" ht="15.75">
      <c r="A13" s="26" t="s">
        <v>27</v>
      </c>
      <c r="B13" s="27"/>
      <c r="C13" s="28"/>
      <c r="D13" s="29">
        <f t="shared" ref="D13:M13" si="3">SUM(D14:D14)</f>
        <v>0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116444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2" si="4">SUM(D13:M13)</f>
        <v>116444</v>
      </c>
      <c r="O13" s="41">
        <f t="shared" si="1"/>
        <v>223.50095969289828</v>
      </c>
      <c r="P13" s="10"/>
    </row>
    <row r="14" spans="1:133">
      <c r="A14" s="12"/>
      <c r="B14" s="42">
        <v>533</v>
      </c>
      <c r="C14" s="19" t="s">
        <v>29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116444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116444</v>
      </c>
      <c r="O14" s="44">
        <f t="shared" si="1"/>
        <v>223.50095969289828</v>
      </c>
      <c r="P14" s="9"/>
    </row>
    <row r="15" spans="1:133" ht="15.75">
      <c r="A15" s="26" t="s">
        <v>31</v>
      </c>
      <c r="B15" s="27"/>
      <c r="C15" s="28"/>
      <c r="D15" s="29">
        <f t="shared" ref="D15:M15" si="5">SUM(D16:D17)</f>
        <v>62567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135436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4"/>
        <v>198003</v>
      </c>
      <c r="O15" s="41">
        <f t="shared" si="1"/>
        <v>380.04414587332053</v>
      </c>
      <c r="P15" s="10"/>
    </row>
    <row r="16" spans="1:133">
      <c r="A16" s="12"/>
      <c r="B16" s="42">
        <v>541</v>
      </c>
      <c r="C16" s="19" t="s">
        <v>54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135436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135436</v>
      </c>
      <c r="O16" s="44">
        <f t="shared" si="1"/>
        <v>259.95393474088291</v>
      </c>
      <c r="P16" s="9"/>
    </row>
    <row r="17" spans="1:119">
      <c r="A17" s="12"/>
      <c r="B17" s="42">
        <v>549</v>
      </c>
      <c r="C17" s="19" t="s">
        <v>72</v>
      </c>
      <c r="D17" s="43">
        <v>62567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62567</v>
      </c>
      <c r="O17" s="44">
        <f t="shared" si="1"/>
        <v>120.09021113243762</v>
      </c>
      <c r="P17" s="9"/>
    </row>
    <row r="18" spans="1:119" ht="15.75">
      <c r="A18" s="26" t="s">
        <v>33</v>
      </c>
      <c r="B18" s="27"/>
      <c r="C18" s="28"/>
      <c r="D18" s="29">
        <f t="shared" ref="D18:M18" si="6">SUM(D19:D19)</f>
        <v>38747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4"/>
        <v>38747</v>
      </c>
      <c r="O18" s="41">
        <f t="shared" si="1"/>
        <v>74.370441458733211</v>
      </c>
      <c r="P18" s="9"/>
    </row>
    <row r="19" spans="1:119">
      <c r="A19" s="12"/>
      <c r="B19" s="42">
        <v>579</v>
      </c>
      <c r="C19" s="19" t="s">
        <v>73</v>
      </c>
      <c r="D19" s="43">
        <v>38747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38747</v>
      </c>
      <c r="O19" s="44">
        <f t="shared" si="1"/>
        <v>74.370441458733211</v>
      </c>
      <c r="P19" s="9"/>
    </row>
    <row r="20" spans="1:119" ht="15.75">
      <c r="A20" s="26" t="s">
        <v>56</v>
      </c>
      <c r="B20" s="27"/>
      <c r="C20" s="28"/>
      <c r="D20" s="29">
        <f t="shared" ref="D20:M20" si="7">SUM(D21:D21)</f>
        <v>59993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4"/>
        <v>59993</v>
      </c>
      <c r="O20" s="41">
        <f t="shared" si="1"/>
        <v>115.14971209213051</v>
      </c>
      <c r="P20" s="9"/>
    </row>
    <row r="21" spans="1:119" ht="15.75" thickBot="1">
      <c r="A21" s="12"/>
      <c r="B21" s="42">
        <v>581</v>
      </c>
      <c r="C21" s="19" t="s">
        <v>57</v>
      </c>
      <c r="D21" s="43">
        <v>59993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59993</v>
      </c>
      <c r="O21" s="44">
        <f t="shared" si="1"/>
        <v>115.14971209213051</v>
      </c>
      <c r="P21" s="9"/>
    </row>
    <row r="22" spans="1:119" ht="16.5" thickBot="1">
      <c r="A22" s="13" t="s">
        <v>10</v>
      </c>
      <c r="B22" s="21"/>
      <c r="C22" s="20"/>
      <c r="D22" s="14">
        <f>SUM(D5,D13,D15,D18,D20)</f>
        <v>653350</v>
      </c>
      <c r="E22" s="14">
        <f t="shared" ref="E22:M22" si="8">SUM(E5,E13,E15,E18,E20)</f>
        <v>0</v>
      </c>
      <c r="F22" s="14">
        <f t="shared" si="8"/>
        <v>0</v>
      </c>
      <c r="G22" s="14">
        <f t="shared" si="8"/>
        <v>0</v>
      </c>
      <c r="H22" s="14">
        <f t="shared" si="8"/>
        <v>0</v>
      </c>
      <c r="I22" s="14">
        <f t="shared" si="8"/>
        <v>822002</v>
      </c>
      <c r="J22" s="14">
        <f t="shared" si="8"/>
        <v>0</v>
      </c>
      <c r="K22" s="14">
        <f t="shared" si="8"/>
        <v>0</v>
      </c>
      <c r="L22" s="14">
        <f t="shared" si="8"/>
        <v>0</v>
      </c>
      <c r="M22" s="14">
        <f t="shared" si="8"/>
        <v>0</v>
      </c>
      <c r="N22" s="14">
        <f t="shared" si="4"/>
        <v>1475352</v>
      </c>
      <c r="O22" s="35">
        <f t="shared" si="1"/>
        <v>2831.7696737044148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60" t="s">
        <v>78</v>
      </c>
      <c r="M24" s="160"/>
      <c r="N24" s="160"/>
      <c r="O24" s="39">
        <v>521</v>
      </c>
    </row>
    <row r="25" spans="1:119">
      <c r="A25" s="161"/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  <row r="26" spans="1:119" ht="15.75" customHeight="1" thickBot="1">
      <c r="A26" s="162" t="s">
        <v>40</v>
      </c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2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36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69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330271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548828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879099</v>
      </c>
      <c r="O5" s="30">
        <f t="shared" ref="O5:O24" si="2">(N5/O$26)</f>
        <v>1687.3301343570058</v>
      </c>
      <c r="P5" s="6"/>
    </row>
    <row r="6" spans="1:133">
      <c r="A6" s="12"/>
      <c r="B6" s="42">
        <v>511</v>
      </c>
      <c r="C6" s="19" t="s">
        <v>19</v>
      </c>
      <c r="D6" s="43">
        <v>0</v>
      </c>
      <c r="E6" s="43">
        <v>0</v>
      </c>
      <c r="F6" s="43">
        <v>0</v>
      </c>
      <c r="G6" s="43">
        <v>0</v>
      </c>
      <c r="H6" s="43">
        <v>0</v>
      </c>
      <c r="I6" s="43">
        <v>417638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417638</v>
      </c>
      <c r="O6" s="44">
        <f t="shared" si="2"/>
        <v>801.60844529750477</v>
      </c>
      <c r="P6" s="9"/>
    </row>
    <row r="7" spans="1:133">
      <c r="A7" s="12"/>
      <c r="B7" s="42">
        <v>512</v>
      </c>
      <c r="C7" s="19" t="s">
        <v>20</v>
      </c>
      <c r="D7" s="43">
        <v>73833</v>
      </c>
      <c r="E7" s="43">
        <v>0</v>
      </c>
      <c r="F7" s="43">
        <v>0</v>
      </c>
      <c r="G7" s="43">
        <v>0</v>
      </c>
      <c r="H7" s="43">
        <v>0</v>
      </c>
      <c r="I7" s="43">
        <v>85984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159817</v>
      </c>
      <c r="O7" s="44">
        <f t="shared" si="2"/>
        <v>306.75047984644914</v>
      </c>
      <c r="P7" s="9"/>
    </row>
    <row r="8" spans="1:133">
      <c r="A8" s="12"/>
      <c r="B8" s="42">
        <v>513</v>
      </c>
      <c r="C8" s="19" t="s">
        <v>21</v>
      </c>
      <c r="D8" s="43">
        <v>256438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256438</v>
      </c>
      <c r="O8" s="44">
        <f t="shared" si="2"/>
        <v>492.20345489443378</v>
      </c>
      <c r="P8" s="9"/>
    </row>
    <row r="9" spans="1:133">
      <c r="A9" s="12"/>
      <c r="B9" s="42">
        <v>514</v>
      </c>
      <c r="C9" s="19" t="s">
        <v>22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19460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19460</v>
      </c>
      <c r="O9" s="44">
        <f t="shared" si="2"/>
        <v>37.351247600767756</v>
      </c>
      <c r="P9" s="9"/>
    </row>
    <row r="10" spans="1:133">
      <c r="A10" s="12"/>
      <c r="B10" s="42">
        <v>518</v>
      </c>
      <c r="C10" s="19" t="s">
        <v>70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14723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14723</v>
      </c>
      <c r="O10" s="44">
        <f t="shared" si="2"/>
        <v>28.259117082533589</v>
      </c>
      <c r="P10" s="9"/>
    </row>
    <row r="11" spans="1:133">
      <c r="A11" s="12"/>
      <c r="B11" s="42">
        <v>519</v>
      </c>
      <c r="C11" s="19" t="s">
        <v>53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11023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11023</v>
      </c>
      <c r="O11" s="44">
        <f t="shared" si="2"/>
        <v>21.157389635316697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SUM(D13:D13)</f>
        <v>270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270</v>
      </c>
      <c r="O12" s="41">
        <f t="shared" si="2"/>
        <v>0.51823416506717845</v>
      </c>
      <c r="P12" s="10"/>
    </row>
    <row r="13" spans="1:133">
      <c r="A13" s="12"/>
      <c r="B13" s="42">
        <v>529</v>
      </c>
      <c r="C13" s="19" t="s">
        <v>71</v>
      </c>
      <c r="D13" s="43">
        <v>270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270</v>
      </c>
      <c r="O13" s="44">
        <f t="shared" si="2"/>
        <v>0.51823416506717845</v>
      </c>
      <c r="P13" s="9"/>
    </row>
    <row r="14" spans="1:133" ht="15.75">
      <c r="A14" s="26" t="s">
        <v>27</v>
      </c>
      <c r="B14" s="27"/>
      <c r="C14" s="28"/>
      <c r="D14" s="29">
        <f t="shared" ref="D14:M14" si="4">SUM(D15:D15)</f>
        <v>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99077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99077</v>
      </c>
      <c r="O14" s="41">
        <f t="shared" si="2"/>
        <v>190.16698656429944</v>
      </c>
      <c r="P14" s="10"/>
    </row>
    <row r="15" spans="1:133">
      <c r="A15" s="12"/>
      <c r="B15" s="42">
        <v>533</v>
      </c>
      <c r="C15" s="19" t="s">
        <v>29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99077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99077</v>
      </c>
      <c r="O15" s="44">
        <f t="shared" si="2"/>
        <v>190.16698656429944</v>
      </c>
      <c r="P15" s="9"/>
    </row>
    <row r="16" spans="1:133" ht="15.75">
      <c r="A16" s="26" t="s">
        <v>31</v>
      </c>
      <c r="B16" s="27"/>
      <c r="C16" s="28"/>
      <c r="D16" s="29">
        <f t="shared" ref="D16:M16" si="5">SUM(D17:D18)</f>
        <v>89311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95534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184845</v>
      </c>
      <c r="O16" s="41">
        <f t="shared" si="2"/>
        <v>354.78886756238006</v>
      </c>
      <c r="P16" s="10"/>
    </row>
    <row r="17" spans="1:119">
      <c r="A17" s="12"/>
      <c r="B17" s="42">
        <v>541</v>
      </c>
      <c r="C17" s="19" t="s">
        <v>54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95534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95534</v>
      </c>
      <c r="O17" s="44">
        <f t="shared" si="2"/>
        <v>183.3666026871401</v>
      </c>
      <c r="P17" s="9"/>
    </row>
    <row r="18" spans="1:119">
      <c r="A18" s="12"/>
      <c r="B18" s="42">
        <v>549</v>
      </c>
      <c r="C18" s="19" t="s">
        <v>72</v>
      </c>
      <c r="D18" s="43">
        <v>89311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89311</v>
      </c>
      <c r="O18" s="44">
        <f t="shared" si="2"/>
        <v>171.42226487523993</v>
      </c>
      <c r="P18" s="9"/>
    </row>
    <row r="19" spans="1:119" ht="15.75">
      <c r="A19" s="26" t="s">
        <v>33</v>
      </c>
      <c r="B19" s="27"/>
      <c r="C19" s="28"/>
      <c r="D19" s="29">
        <f t="shared" ref="D19:M19" si="6">SUM(D20:D20)</f>
        <v>38579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38579</v>
      </c>
      <c r="O19" s="41">
        <f t="shared" si="2"/>
        <v>74.047984644913626</v>
      </c>
      <c r="P19" s="9"/>
    </row>
    <row r="20" spans="1:119">
      <c r="A20" s="12"/>
      <c r="B20" s="42">
        <v>579</v>
      </c>
      <c r="C20" s="19" t="s">
        <v>73</v>
      </c>
      <c r="D20" s="43">
        <v>38579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38579</v>
      </c>
      <c r="O20" s="44">
        <f t="shared" si="2"/>
        <v>74.047984644913626</v>
      </c>
      <c r="P20" s="9"/>
    </row>
    <row r="21" spans="1:119" ht="15.75">
      <c r="A21" s="26" t="s">
        <v>56</v>
      </c>
      <c r="B21" s="27"/>
      <c r="C21" s="28"/>
      <c r="D21" s="29">
        <f t="shared" ref="D21:M21" si="7">SUM(D22:D23)</f>
        <v>178846</v>
      </c>
      <c r="E21" s="29">
        <f t="shared" si="7"/>
        <v>0</v>
      </c>
      <c r="F21" s="29">
        <f t="shared" si="7"/>
        <v>0</v>
      </c>
      <c r="G21" s="29">
        <f t="shared" si="7"/>
        <v>0</v>
      </c>
      <c r="H21" s="29">
        <f t="shared" si="7"/>
        <v>0</v>
      </c>
      <c r="I21" s="29">
        <f t="shared" si="7"/>
        <v>1332</v>
      </c>
      <c r="J21" s="29">
        <f t="shared" si="7"/>
        <v>0</v>
      </c>
      <c r="K21" s="29">
        <f t="shared" si="7"/>
        <v>0</v>
      </c>
      <c r="L21" s="29">
        <f t="shared" si="7"/>
        <v>0</v>
      </c>
      <c r="M21" s="29">
        <f t="shared" si="7"/>
        <v>0</v>
      </c>
      <c r="N21" s="29">
        <f t="shared" si="1"/>
        <v>180178</v>
      </c>
      <c r="O21" s="41">
        <f t="shared" si="2"/>
        <v>345.83109404990404</v>
      </c>
      <c r="P21" s="9"/>
    </row>
    <row r="22" spans="1:119">
      <c r="A22" s="12"/>
      <c r="B22" s="42">
        <v>581</v>
      </c>
      <c r="C22" s="19" t="s">
        <v>57</v>
      </c>
      <c r="D22" s="43">
        <v>178846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178846</v>
      </c>
      <c r="O22" s="44">
        <f t="shared" si="2"/>
        <v>343.27447216890596</v>
      </c>
      <c r="P22" s="9"/>
    </row>
    <row r="23" spans="1:119" ht="15.75" thickBot="1">
      <c r="A23" s="12"/>
      <c r="B23" s="42">
        <v>591</v>
      </c>
      <c r="C23" s="19" t="s">
        <v>74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1332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1332</v>
      </c>
      <c r="O23" s="44">
        <f t="shared" si="2"/>
        <v>2.5566218809980805</v>
      </c>
      <c r="P23" s="9"/>
    </row>
    <row r="24" spans="1:119" ht="16.5" thickBot="1">
      <c r="A24" s="13" t="s">
        <v>10</v>
      </c>
      <c r="B24" s="21"/>
      <c r="C24" s="20"/>
      <c r="D24" s="14">
        <f>SUM(D5,D12,D14,D16,D19,D21)</f>
        <v>637277</v>
      </c>
      <c r="E24" s="14">
        <f t="shared" ref="E24:M24" si="8">SUM(E5,E12,E14,E16,E19,E21)</f>
        <v>0</v>
      </c>
      <c r="F24" s="14">
        <f t="shared" si="8"/>
        <v>0</v>
      </c>
      <c r="G24" s="14">
        <f t="shared" si="8"/>
        <v>0</v>
      </c>
      <c r="H24" s="14">
        <f t="shared" si="8"/>
        <v>0</v>
      </c>
      <c r="I24" s="14">
        <f t="shared" si="8"/>
        <v>744771</v>
      </c>
      <c r="J24" s="14">
        <f t="shared" si="8"/>
        <v>0</v>
      </c>
      <c r="K24" s="14">
        <f t="shared" si="8"/>
        <v>0</v>
      </c>
      <c r="L24" s="14">
        <f t="shared" si="8"/>
        <v>0</v>
      </c>
      <c r="M24" s="14">
        <f t="shared" si="8"/>
        <v>0</v>
      </c>
      <c r="N24" s="14">
        <f t="shared" si="1"/>
        <v>1382048</v>
      </c>
      <c r="O24" s="35">
        <f t="shared" si="2"/>
        <v>2652.6833013435698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160" t="s">
        <v>75</v>
      </c>
      <c r="M26" s="160"/>
      <c r="N26" s="160"/>
      <c r="O26" s="39">
        <v>521</v>
      </c>
    </row>
    <row r="27" spans="1:119">
      <c r="A27" s="161"/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</row>
    <row r="28" spans="1:119" ht="15.75" customHeight="1" thickBot="1">
      <c r="A28" s="162" t="s">
        <v>40</v>
      </c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2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36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67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413923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413923</v>
      </c>
      <c r="O5" s="30">
        <f t="shared" ref="O5:O21" si="2">(N5/O$23)</f>
        <v>776.59099437148222</v>
      </c>
      <c r="P5" s="6"/>
    </row>
    <row r="6" spans="1:133">
      <c r="A6" s="12"/>
      <c r="B6" s="42">
        <v>511</v>
      </c>
      <c r="C6" s="19" t="s">
        <v>19</v>
      </c>
      <c r="D6" s="43">
        <v>30635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30635</v>
      </c>
      <c r="O6" s="44">
        <f t="shared" si="2"/>
        <v>57.476547842401501</v>
      </c>
      <c r="P6" s="9"/>
    </row>
    <row r="7" spans="1:133">
      <c r="A7" s="12"/>
      <c r="B7" s="42">
        <v>512</v>
      </c>
      <c r="C7" s="19" t="s">
        <v>20</v>
      </c>
      <c r="D7" s="43">
        <v>18829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18829</v>
      </c>
      <c r="O7" s="44">
        <f t="shared" si="2"/>
        <v>35.326454033771107</v>
      </c>
      <c r="P7" s="9"/>
    </row>
    <row r="8" spans="1:133">
      <c r="A8" s="12"/>
      <c r="B8" s="42">
        <v>513</v>
      </c>
      <c r="C8" s="19" t="s">
        <v>21</v>
      </c>
      <c r="D8" s="43">
        <v>8217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8217</v>
      </c>
      <c r="O8" s="44">
        <f t="shared" si="2"/>
        <v>15.416510318949344</v>
      </c>
      <c r="P8" s="9"/>
    </row>
    <row r="9" spans="1:133">
      <c r="A9" s="12"/>
      <c r="B9" s="42">
        <v>514</v>
      </c>
      <c r="C9" s="19" t="s">
        <v>22</v>
      </c>
      <c r="D9" s="43">
        <v>10674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10674</v>
      </c>
      <c r="O9" s="44">
        <f t="shared" si="2"/>
        <v>20.026266416510317</v>
      </c>
      <c r="P9" s="9"/>
    </row>
    <row r="10" spans="1:133">
      <c r="A10" s="12"/>
      <c r="B10" s="42">
        <v>519</v>
      </c>
      <c r="C10" s="19" t="s">
        <v>53</v>
      </c>
      <c r="D10" s="43">
        <v>345568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345568</v>
      </c>
      <c r="O10" s="44">
        <f t="shared" si="2"/>
        <v>648.34521575984991</v>
      </c>
      <c r="P10" s="9"/>
    </row>
    <row r="11" spans="1:133" ht="15.75">
      <c r="A11" s="26" t="s">
        <v>27</v>
      </c>
      <c r="B11" s="27"/>
      <c r="C11" s="28"/>
      <c r="D11" s="29">
        <f t="shared" ref="D11:M11" si="3">SUM(D12:D14)</f>
        <v>0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674368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674368</v>
      </c>
      <c r="O11" s="41">
        <f t="shared" si="2"/>
        <v>1265.2307692307693</v>
      </c>
      <c r="P11" s="10"/>
    </row>
    <row r="12" spans="1:133">
      <c r="A12" s="12"/>
      <c r="B12" s="42">
        <v>532</v>
      </c>
      <c r="C12" s="19" t="s">
        <v>28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255742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255742</v>
      </c>
      <c r="O12" s="44">
        <f t="shared" si="2"/>
        <v>479.81613508442774</v>
      </c>
      <c r="P12" s="9"/>
    </row>
    <row r="13" spans="1:133">
      <c r="A13" s="12"/>
      <c r="B13" s="42">
        <v>533</v>
      </c>
      <c r="C13" s="19" t="s">
        <v>29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248780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248780</v>
      </c>
      <c r="O13" s="44">
        <f t="shared" si="2"/>
        <v>466.75422138836774</v>
      </c>
      <c r="P13" s="9"/>
    </row>
    <row r="14" spans="1:133">
      <c r="A14" s="12"/>
      <c r="B14" s="42">
        <v>535</v>
      </c>
      <c r="C14" s="19" t="s">
        <v>30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169846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169846</v>
      </c>
      <c r="O14" s="44">
        <f t="shared" si="2"/>
        <v>318.66041275797375</v>
      </c>
      <c r="P14" s="9"/>
    </row>
    <row r="15" spans="1:133" ht="15.75">
      <c r="A15" s="26" t="s">
        <v>31</v>
      </c>
      <c r="B15" s="27"/>
      <c r="C15" s="28"/>
      <c r="D15" s="29">
        <f t="shared" ref="D15:M15" si="4">SUM(D16:D16)</f>
        <v>91851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29">
        <f t="shared" si="1"/>
        <v>91851</v>
      </c>
      <c r="O15" s="41">
        <f t="shared" si="2"/>
        <v>172.32833020637898</v>
      </c>
      <c r="P15" s="10"/>
    </row>
    <row r="16" spans="1:133">
      <c r="A16" s="12"/>
      <c r="B16" s="42">
        <v>541</v>
      </c>
      <c r="C16" s="19" t="s">
        <v>54</v>
      </c>
      <c r="D16" s="43">
        <v>91851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91851</v>
      </c>
      <c r="O16" s="44">
        <f t="shared" si="2"/>
        <v>172.32833020637898</v>
      </c>
      <c r="P16" s="9"/>
    </row>
    <row r="17" spans="1:119" ht="15.75">
      <c r="A17" s="26" t="s">
        <v>33</v>
      </c>
      <c r="B17" s="27"/>
      <c r="C17" s="28"/>
      <c r="D17" s="29">
        <f t="shared" ref="D17:M17" si="5">SUM(D18:D18)</f>
        <v>41806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41806</v>
      </c>
      <c r="O17" s="41">
        <f t="shared" si="2"/>
        <v>78.435272045028142</v>
      </c>
      <c r="P17" s="9"/>
    </row>
    <row r="18" spans="1:119">
      <c r="A18" s="12"/>
      <c r="B18" s="42">
        <v>572</v>
      </c>
      <c r="C18" s="19" t="s">
        <v>55</v>
      </c>
      <c r="D18" s="43">
        <v>41806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41806</v>
      </c>
      <c r="O18" s="44">
        <f t="shared" si="2"/>
        <v>78.435272045028142</v>
      </c>
      <c r="P18" s="9"/>
    </row>
    <row r="19" spans="1:119" ht="15.75">
      <c r="A19" s="26" t="s">
        <v>56</v>
      </c>
      <c r="B19" s="27"/>
      <c r="C19" s="28"/>
      <c r="D19" s="29">
        <f t="shared" ref="D19:M19" si="6">SUM(D20:D20)</f>
        <v>0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142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142</v>
      </c>
      <c r="O19" s="41">
        <f t="shared" si="2"/>
        <v>0.26641651031894936</v>
      </c>
      <c r="P19" s="9"/>
    </row>
    <row r="20" spans="1:119" ht="15.75" thickBot="1">
      <c r="A20" s="12"/>
      <c r="B20" s="42">
        <v>581</v>
      </c>
      <c r="C20" s="19" t="s">
        <v>57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142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142</v>
      </c>
      <c r="O20" s="44">
        <f t="shared" si="2"/>
        <v>0.26641651031894936</v>
      </c>
      <c r="P20" s="9"/>
    </row>
    <row r="21" spans="1:119" ht="16.5" thickBot="1">
      <c r="A21" s="13" t="s">
        <v>10</v>
      </c>
      <c r="B21" s="21"/>
      <c r="C21" s="20"/>
      <c r="D21" s="14">
        <f>SUM(D5,D11,D15,D17,D19)</f>
        <v>547580</v>
      </c>
      <c r="E21" s="14">
        <f t="shared" ref="E21:M21" si="7">SUM(E5,E11,E15,E17,E19)</f>
        <v>0</v>
      </c>
      <c r="F21" s="14">
        <f t="shared" si="7"/>
        <v>0</v>
      </c>
      <c r="G21" s="14">
        <f t="shared" si="7"/>
        <v>0</v>
      </c>
      <c r="H21" s="14">
        <f t="shared" si="7"/>
        <v>0</v>
      </c>
      <c r="I21" s="14">
        <f t="shared" si="7"/>
        <v>674510</v>
      </c>
      <c r="J21" s="14">
        <f t="shared" si="7"/>
        <v>0</v>
      </c>
      <c r="K21" s="14">
        <f t="shared" si="7"/>
        <v>0</v>
      </c>
      <c r="L21" s="14">
        <f t="shared" si="7"/>
        <v>0</v>
      </c>
      <c r="M21" s="14">
        <f t="shared" si="7"/>
        <v>0</v>
      </c>
      <c r="N21" s="14">
        <f t="shared" si="1"/>
        <v>1222090</v>
      </c>
      <c r="O21" s="35">
        <f t="shared" si="2"/>
        <v>2292.8517823639777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60" t="s">
        <v>68</v>
      </c>
      <c r="M23" s="160"/>
      <c r="N23" s="160"/>
      <c r="O23" s="39">
        <v>533</v>
      </c>
    </row>
    <row r="24" spans="1:119">
      <c r="A24" s="161"/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  <row r="25" spans="1:119" ht="15.75" customHeight="1" thickBot="1">
      <c r="A25" s="162" t="s">
        <v>40</v>
      </c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2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36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65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688440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688440</v>
      </c>
      <c r="O5" s="30">
        <f t="shared" ref="O5:O21" si="2">(N5/O$23)</f>
        <v>1279.6282527881042</v>
      </c>
      <c r="P5" s="6"/>
    </row>
    <row r="6" spans="1:133">
      <c r="A6" s="12"/>
      <c r="B6" s="42">
        <v>511</v>
      </c>
      <c r="C6" s="19" t="s">
        <v>19</v>
      </c>
      <c r="D6" s="43">
        <v>84020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84020</v>
      </c>
      <c r="O6" s="44">
        <f t="shared" si="2"/>
        <v>156.17100371747213</v>
      </c>
      <c r="P6" s="9"/>
    </row>
    <row r="7" spans="1:133">
      <c r="A7" s="12"/>
      <c r="B7" s="42">
        <v>512</v>
      </c>
      <c r="C7" s="19" t="s">
        <v>20</v>
      </c>
      <c r="D7" s="43">
        <v>19796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19796</v>
      </c>
      <c r="O7" s="44">
        <f t="shared" si="2"/>
        <v>36.795539033457246</v>
      </c>
      <c r="P7" s="9"/>
    </row>
    <row r="8" spans="1:133">
      <c r="A8" s="12"/>
      <c r="B8" s="42">
        <v>513</v>
      </c>
      <c r="C8" s="19" t="s">
        <v>21</v>
      </c>
      <c r="D8" s="43">
        <v>20180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20180</v>
      </c>
      <c r="O8" s="44">
        <f t="shared" si="2"/>
        <v>37.509293680297397</v>
      </c>
      <c r="P8" s="9"/>
    </row>
    <row r="9" spans="1:133">
      <c r="A9" s="12"/>
      <c r="B9" s="42">
        <v>514</v>
      </c>
      <c r="C9" s="19" t="s">
        <v>22</v>
      </c>
      <c r="D9" s="43">
        <v>25108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25108</v>
      </c>
      <c r="O9" s="44">
        <f t="shared" si="2"/>
        <v>46.669144981412643</v>
      </c>
      <c r="P9" s="9"/>
    </row>
    <row r="10" spans="1:133">
      <c r="A10" s="12"/>
      <c r="B10" s="42">
        <v>519</v>
      </c>
      <c r="C10" s="19" t="s">
        <v>53</v>
      </c>
      <c r="D10" s="43">
        <v>539336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539336</v>
      </c>
      <c r="O10" s="44">
        <f t="shared" si="2"/>
        <v>1002.4832713754647</v>
      </c>
      <c r="P10" s="9"/>
    </row>
    <row r="11" spans="1:133" ht="15.75">
      <c r="A11" s="26" t="s">
        <v>27</v>
      </c>
      <c r="B11" s="27"/>
      <c r="C11" s="28"/>
      <c r="D11" s="29">
        <f t="shared" ref="D11:M11" si="3">SUM(D12:D14)</f>
        <v>0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645368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645368</v>
      </c>
      <c r="O11" s="41">
        <f t="shared" si="2"/>
        <v>1199.5687732342008</v>
      </c>
      <c r="P11" s="10"/>
    </row>
    <row r="12" spans="1:133">
      <c r="A12" s="12"/>
      <c r="B12" s="42">
        <v>532</v>
      </c>
      <c r="C12" s="19" t="s">
        <v>28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245642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245642</v>
      </c>
      <c r="O12" s="44">
        <f t="shared" si="2"/>
        <v>456.58364312267656</v>
      </c>
      <c r="P12" s="9"/>
    </row>
    <row r="13" spans="1:133">
      <c r="A13" s="12"/>
      <c r="B13" s="42">
        <v>533</v>
      </c>
      <c r="C13" s="19" t="s">
        <v>29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234802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234802</v>
      </c>
      <c r="O13" s="44">
        <f t="shared" si="2"/>
        <v>436.43494423791822</v>
      </c>
      <c r="P13" s="9"/>
    </row>
    <row r="14" spans="1:133">
      <c r="A14" s="12"/>
      <c r="B14" s="42">
        <v>535</v>
      </c>
      <c r="C14" s="19" t="s">
        <v>30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164924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164924</v>
      </c>
      <c r="O14" s="44">
        <f t="shared" si="2"/>
        <v>306.55018587360593</v>
      </c>
      <c r="P14" s="9"/>
    </row>
    <row r="15" spans="1:133" ht="15.75">
      <c r="A15" s="26" t="s">
        <v>31</v>
      </c>
      <c r="B15" s="27"/>
      <c r="C15" s="28"/>
      <c r="D15" s="29">
        <f t="shared" ref="D15:M15" si="4">SUM(D16:D16)</f>
        <v>79654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29">
        <f t="shared" si="1"/>
        <v>79654</v>
      </c>
      <c r="O15" s="41">
        <f t="shared" si="2"/>
        <v>148.05576208178439</v>
      </c>
      <c r="P15" s="10"/>
    </row>
    <row r="16" spans="1:133">
      <c r="A16" s="12"/>
      <c r="B16" s="42">
        <v>541</v>
      </c>
      <c r="C16" s="19" t="s">
        <v>54</v>
      </c>
      <c r="D16" s="43">
        <v>79654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79654</v>
      </c>
      <c r="O16" s="44">
        <f t="shared" si="2"/>
        <v>148.05576208178439</v>
      </c>
      <c r="P16" s="9"/>
    </row>
    <row r="17" spans="1:119" ht="15.75">
      <c r="A17" s="26" t="s">
        <v>33</v>
      </c>
      <c r="B17" s="27"/>
      <c r="C17" s="28"/>
      <c r="D17" s="29">
        <f t="shared" ref="D17:M17" si="5">SUM(D18:D18)</f>
        <v>50759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50759</v>
      </c>
      <c r="O17" s="41">
        <f t="shared" si="2"/>
        <v>94.347583643122675</v>
      </c>
      <c r="P17" s="9"/>
    </row>
    <row r="18" spans="1:119">
      <c r="A18" s="12"/>
      <c r="B18" s="42">
        <v>572</v>
      </c>
      <c r="C18" s="19" t="s">
        <v>55</v>
      </c>
      <c r="D18" s="43">
        <v>50759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50759</v>
      </c>
      <c r="O18" s="44">
        <f t="shared" si="2"/>
        <v>94.347583643122675</v>
      </c>
      <c r="P18" s="9"/>
    </row>
    <row r="19" spans="1:119" ht="15.75">
      <c r="A19" s="26" t="s">
        <v>56</v>
      </c>
      <c r="B19" s="27"/>
      <c r="C19" s="28"/>
      <c r="D19" s="29">
        <f t="shared" ref="D19:M19" si="6">SUM(D20:D20)</f>
        <v>45000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45000</v>
      </c>
      <c r="O19" s="41">
        <f t="shared" si="2"/>
        <v>83.643122676579921</v>
      </c>
      <c r="P19" s="9"/>
    </row>
    <row r="20" spans="1:119" ht="15.75" thickBot="1">
      <c r="A20" s="12"/>
      <c r="B20" s="42">
        <v>581</v>
      </c>
      <c r="C20" s="19" t="s">
        <v>57</v>
      </c>
      <c r="D20" s="43">
        <v>45000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45000</v>
      </c>
      <c r="O20" s="44">
        <f t="shared" si="2"/>
        <v>83.643122676579921</v>
      </c>
      <c r="P20" s="9"/>
    </row>
    <row r="21" spans="1:119" ht="16.5" thickBot="1">
      <c r="A21" s="13" t="s">
        <v>10</v>
      </c>
      <c r="B21" s="21"/>
      <c r="C21" s="20"/>
      <c r="D21" s="14">
        <f>SUM(D5,D11,D15,D17,D19)</f>
        <v>863853</v>
      </c>
      <c r="E21" s="14">
        <f t="shared" ref="E21:M21" si="7">SUM(E5,E11,E15,E17,E19)</f>
        <v>0</v>
      </c>
      <c r="F21" s="14">
        <f t="shared" si="7"/>
        <v>0</v>
      </c>
      <c r="G21" s="14">
        <f t="shared" si="7"/>
        <v>0</v>
      </c>
      <c r="H21" s="14">
        <f t="shared" si="7"/>
        <v>0</v>
      </c>
      <c r="I21" s="14">
        <f t="shared" si="7"/>
        <v>645368</v>
      </c>
      <c r="J21" s="14">
        <f t="shared" si="7"/>
        <v>0</v>
      </c>
      <c r="K21" s="14">
        <f t="shared" si="7"/>
        <v>0</v>
      </c>
      <c r="L21" s="14">
        <f t="shared" si="7"/>
        <v>0</v>
      </c>
      <c r="M21" s="14">
        <f t="shared" si="7"/>
        <v>0</v>
      </c>
      <c r="N21" s="14">
        <f t="shared" si="1"/>
        <v>1509221</v>
      </c>
      <c r="O21" s="35">
        <f t="shared" si="2"/>
        <v>2805.2434944237916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60" t="s">
        <v>66</v>
      </c>
      <c r="M23" s="160"/>
      <c r="N23" s="160"/>
      <c r="O23" s="39">
        <v>538</v>
      </c>
    </row>
    <row r="24" spans="1:119">
      <c r="A24" s="161"/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  <row r="25" spans="1:119" ht="15.75" customHeight="1" thickBot="1">
      <c r="A25" s="162" t="s">
        <v>40</v>
      </c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2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36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63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397814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397814</v>
      </c>
      <c r="O5" s="30">
        <f t="shared" ref="O5:O21" si="2">(N5/O$23)</f>
        <v>706.59680284191825</v>
      </c>
      <c r="P5" s="6"/>
    </row>
    <row r="6" spans="1:133">
      <c r="A6" s="12"/>
      <c r="B6" s="42">
        <v>511</v>
      </c>
      <c r="C6" s="19" t="s">
        <v>19</v>
      </c>
      <c r="D6" s="43">
        <v>84014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84014</v>
      </c>
      <c r="O6" s="44">
        <f t="shared" si="2"/>
        <v>149.22557726465365</v>
      </c>
      <c r="P6" s="9"/>
    </row>
    <row r="7" spans="1:133">
      <c r="A7" s="12"/>
      <c r="B7" s="42">
        <v>512</v>
      </c>
      <c r="C7" s="19" t="s">
        <v>20</v>
      </c>
      <c r="D7" s="43">
        <v>19896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19896</v>
      </c>
      <c r="O7" s="44">
        <f t="shared" si="2"/>
        <v>35.339253996447603</v>
      </c>
      <c r="P7" s="9"/>
    </row>
    <row r="8" spans="1:133">
      <c r="A8" s="12"/>
      <c r="B8" s="42">
        <v>513</v>
      </c>
      <c r="C8" s="19" t="s">
        <v>21</v>
      </c>
      <c r="D8" s="43">
        <v>10333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10333</v>
      </c>
      <c r="O8" s="44">
        <f t="shared" si="2"/>
        <v>18.353463587921848</v>
      </c>
      <c r="P8" s="9"/>
    </row>
    <row r="9" spans="1:133">
      <c r="A9" s="12"/>
      <c r="B9" s="42">
        <v>514</v>
      </c>
      <c r="C9" s="19" t="s">
        <v>22</v>
      </c>
      <c r="D9" s="43">
        <v>11072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11072</v>
      </c>
      <c r="O9" s="44">
        <f t="shared" si="2"/>
        <v>19.666074600355241</v>
      </c>
      <c r="P9" s="9"/>
    </row>
    <row r="10" spans="1:133">
      <c r="A10" s="12"/>
      <c r="B10" s="42">
        <v>519</v>
      </c>
      <c r="C10" s="19" t="s">
        <v>53</v>
      </c>
      <c r="D10" s="43">
        <v>272499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272499</v>
      </c>
      <c r="O10" s="44">
        <f t="shared" si="2"/>
        <v>484.01243339253995</v>
      </c>
      <c r="P10" s="9"/>
    </row>
    <row r="11" spans="1:133" ht="15.75">
      <c r="A11" s="26" t="s">
        <v>27</v>
      </c>
      <c r="B11" s="27"/>
      <c r="C11" s="28"/>
      <c r="D11" s="29">
        <f t="shared" ref="D11:M11" si="3">SUM(D12:D14)</f>
        <v>0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617768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617768</v>
      </c>
      <c r="O11" s="41">
        <f t="shared" si="2"/>
        <v>1097.2788632326822</v>
      </c>
      <c r="P11" s="10"/>
    </row>
    <row r="12" spans="1:133">
      <c r="A12" s="12"/>
      <c r="B12" s="42">
        <v>532</v>
      </c>
      <c r="C12" s="19" t="s">
        <v>28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233897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233897</v>
      </c>
      <c r="O12" s="44">
        <f t="shared" si="2"/>
        <v>415.44760213143871</v>
      </c>
      <c r="P12" s="9"/>
    </row>
    <row r="13" spans="1:133">
      <c r="A13" s="12"/>
      <c r="B13" s="42">
        <v>533</v>
      </c>
      <c r="C13" s="19" t="s">
        <v>29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210566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210566</v>
      </c>
      <c r="O13" s="44">
        <f t="shared" si="2"/>
        <v>374.00710479573712</v>
      </c>
      <c r="P13" s="9"/>
    </row>
    <row r="14" spans="1:133">
      <c r="A14" s="12"/>
      <c r="B14" s="42">
        <v>535</v>
      </c>
      <c r="C14" s="19" t="s">
        <v>30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173305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173305</v>
      </c>
      <c r="O14" s="44">
        <f t="shared" si="2"/>
        <v>307.82415630550622</v>
      </c>
      <c r="P14" s="9"/>
    </row>
    <row r="15" spans="1:133" ht="15.75">
      <c r="A15" s="26" t="s">
        <v>31</v>
      </c>
      <c r="B15" s="27"/>
      <c r="C15" s="28"/>
      <c r="D15" s="29">
        <f t="shared" ref="D15:M15" si="4">SUM(D16:D16)</f>
        <v>63315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29">
        <f t="shared" si="1"/>
        <v>63315</v>
      </c>
      <c r="O15" s="41">
        <f t="shared" si="2"/>
        <v>112.46003552397869</v>
      </c>
      <c r="P15" s="10"/>
    </row>
    <row r="16" spans="1:133">
      <c r="A16" s="12"/>
      <c r="B16" s="42">
        <v>541</v>
      </c>
      <c r="C16" s="19" t="s">
        <v>54</v>
      </c>
      <c r="D16" s="43">
        <v>63315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63315</v>
      </c>
      <c r="O16" s="44">
        <f t="shared" si="2"/>
        <v>112.46003552397869</v>
      </c>
      <c r="P16" s="9"/>
    </row>
    <row r="17" spans="1:119" ht="15.75">
      <c r="A17" s="26" t="s">
        <v>33</v>
      </c>
      <c r="B17" s="27"/>
      <c r="C17" s="28"/>
      <c r="D17" s="29">
        <f t="shared" ref="D17:M17" si="5">SUM(D18:D18)</f>
        <v>42667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42667</v>
      </c>
      <c r="O17" s="41">
        <f t="shared" si="2"/>
        <v>75.785079928952044</v>
      </c>
      <c r="P17" s="9"/>
    </row>
    <row r="18" spans="1:119">
      <c r="A18" s="12"/>
      <c r="B18" s="42">
        <v>572</v>
      </c>
      <c r="C18" s="19" t="s">
        <v>55</v>
      </c>
      <c r="D18" s="43">
        <v>42667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42667</v>
      </c>
      <c r="O18" s="44">
        <f t="shared" si="2"/>
        <v>75.785079928952044</v>
      </c>
      <c r="P18" s="9"/>
    </row>
    <row r="19" spans="1:119" ht="15.75">
      <c r="A19" s="26" t="s">
        <v>56</v>
      </c>
      <c r="B19" s="27"/>
      <c r="C19" s="28"/>
      <c r="D19" s="29">
        <f t="shared" ref="D19:M19" si="6">SUM(D20:D20)</f>
        <v>47000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47000</v>
      </c>
      <c r="O19" s="41">
        <f t="shared" si="2"/>
        <v>83.481349911190051</v>
      </c>
      <c r="P19" s="9"/>
    </row>
    <row r="20" spans="1:119" ht="15.75" thickBot="1">
      <c r="A20" s="12"/>
      <c r="B20" s="42">
        <v>581</v>
      </c>
      <c r="C20" s="19" t="s">
        <v>57</v>
      </c>
      <c r="D20" s="43">
        <v>47000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47000</v>
      </c>
      <c r="O20" s="44">
        <f t="shared" si="2"/>
        <v>83.481349911190051</v>
      </c>
      <c r="P20" s="9"/>
    </row>
    <row r="21" spans="1:119" ht="16.5" thickBot="1">
      <c r="A21" s="13" t="s">
        <v>10</v>
      </c>
      <c r="B21" s="21"/>
      <c r="C21" s="20"/>
      <c r="D21" s="14">
        <f>SUM(D5,D11,D15,D17,D19)</f>
        <v>550796</v>
      </c>
      <c r="E21" s="14">
        <f t="shared" ref="E21:M21" si="7">SUM(E5,E11,E15,E17,E19)</f>
        <v>0</v>
      </c>
      <c r="F21" s="14">
        <f t="shared" si="7"/>
        <v>0</v>
      </c>
      <c r="G21" s="14">
        <f t="shared" si="7"/>
        <v>0</v>
      </c>
      <c r="H21" s="14">
        <f t="shared" si="7"/>
        <v>0</v>
      </c>
      <c r="I21" s="14">
        <f t="shared" si="7"/>
        <v>617768</v>
      </c>
      <c r="J21" s="14">
        <f t="shared" si="7"/>
        <v>0</v>
      </c>
      <c r="K21" s="14">
        <f t="shared" si="7"/>
        <v>0</v>
      </c>
      <c r="L21" s="14">
        <f t="shared" si="7"/>
        <v>0</v>
      </c>
      <c r="M21" s="14">
        <f t="shared" si="7"/>
        <v>0</v>
      </c>
      <c r="N21" s="14">
        <f t="shared" si="1"/>
        <v>1168564</v>
      </c>
      <c r="O21" s="35">
        <f t="shared" si="2"/>
        <v>2075.6021314387212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60" t="s">
        <v>64</v>
      </c>
      <c r="M23" s="160"/>
      <c r="N23" s="160"/>
      <c r="O23" s="39">
        <v>563</v>
      </c>
    </row>
    <row r="24" spans="1:119">
      <c r="A24" s="161"/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  <row r="25" spans="1:119" ht="15.75" customHeight="1" thickBot="1">
      <c r="A25" s="162" t="s">
        <v>40</v>
      </c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2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2024-12-03T16:14:09Z</cp:lastPrinted>
  <dcterms:created xsi:type="dcterms:W3CDTF">2000-08-31T21:26:31Z</dcterms:created>
  <dcterms:modified xsi:type="dcterms:W3CDTF">2024-12-03T16:14:13Z</dcterms:modified>
</cp:coreProperties>
</file>