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8" r:id="rId10"/>
    <sheet name="2012" sheetId="36" r:id="rId11"/>
    <sheet name="2011" sheetId="34" r:id="rId12"/>
    <sheet name="2010" sheetId="33" r:id="rId13"/>
    <sheet name="2009" sheetId="35" r:id="rId14"/>
    <sheet name="2008" sheetId="37" r:id="rId15"/>
  </sheets>
  <definedNames>
    <definedName name="_xlnm.Print_Area" localSheetId="14">'2008'!$A$1:$O$24</definedName>
    <definedName name="_xlnm.Print_Area" localSheetId="13">'2009'!$A$1:$O$25</definedName>
    <definedName name="_xlnm.Print_Area" localSheetId="12">'2010'!$A$1:$O$29</definedName>
    <definedName name="_xlnm.Print_Area" localSheetId="11">'2011'!$A$1:$O$28</definedName>
    <definedName name="_xlnm.Print_Area" localSheetId="10">'2012'!$A$1:$O$28</definedName>
    <definedName name="_xlnm.Print_Area" localSheetId="9">'2013'!$A$1:$O$26</definedName>
    <definedName name="_xlnm.Print_Area" localSheetId="8">'2014'!$A$1:$O$26</definedName>
    <definedName name="_xlnm.Print_Area" localSheetId="7">'2015'!$A$1:$O$24</definedName>
    <definedName name="_xlnm.Print_Area" localSheetId="6">'2016'!$A$1:$O$24</definedName>
    <definedName name="_xlnm.Print_Area" localSheetId="5">'2017'!$A$1:$O$24</definedName>
    <definedName name="_xlnm.Print_Area" localSheetId="4">'2018'!$A$1:$O$24</definedName>
    <definedName name="_xlnm.Print_Area" localSheetId="3">'2019'!$A$1:$O$25</definedName>
    <definedName name="_xlnm.Print_Area" localSheetId="2">'2020'!$A$1:$O$27</definedName>
    <definedName name="_xlnm.Print_Area" localSheetId="1">'2021'!$A$1:$P$28</definedName>
    <definedName name="_xlnm.Print_Area" localSheetId="0">'2022'!$A$1:$P$25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21" i="48" l="1"/>
  <c r="F21" i="48"/>
  <c r="G21" i="48"/>
  <c r="H21" i="48"/>
  <c r="I21" i="48"/>
  <c r="J21" i="48"/>
  <c r="K21" i="48"/>
  <c r="L21" i="48"/>
  <c r="M21" i="48"/>
  <c r="N21" i="48"/>
  <c r="D21" i="48"/>
  <c r="O20" i="48" l="1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8" i="48" l="1"/>
  <c r="P18" i="48" s="1"/>
  <c r="O15" i="48"/>
  <c r="P15" i="48" s="1"/>
  <c r="O11" i="48"/>
  <c r="P11" i="48" s="1"/>
  <c r="O9" i="48"/>
  <c r="P9" i="48" s="1"/>
  <c r="O5" i="48"/>
  <c r="P5" i="48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2" i="47" s="1"/>
  <c r="P22" i="47" s="1"/>
  <c r="O21" i="47"/>
  <c r="P21" i="47"/>
  <c r="O20" i="47"/>
  <c r="P20" i="47" s="1"/>
  <c r="N19" i="47"/>
  <c r="M19" i="47"/>
  <c r="L19" i="47"/>
  <c r="K19" i="47"/>
  <c r="J19" i="47"/>
  <c r="I19" i="47"/>
  <c r="H19" i="47"/>
  <c r="G19" i="47"/>
  <c r="O19" i="47" s="1"/>
  <c r="P19" i="47" s="1"/>
  <c r="F19" i="47"/>
  <c r="E19" i="47"/>
  <c r="D19" i="47"/>
  <c r="O18" i="47"/>
  <c r="P18" i="47" s="1"/>
  <c r="O17" i="47"/>
  <c r="P17" i="47"/>
  <c r="N16" i="47"/>
  <c r="M16" i="47"/>
  <c r="M24" i="47" s="1"/>
  <c r="L16" i="47"/>
  <c r="K16" i="47"/>
  <c r="J16" i="47"/>
  <c r="O16" i="47" s="1"/>
  <c r="P16" i="47" s="1"/>
  <c r="I16" i="47"/>
  <c r="H16" i="47"/>
  <c r="G16" i="47"/>
  <c r="G24" i="47" s="1"/>
  <c r="F16" i="47"/>
  <c r="E16" i="47"/>
  <c r="D16" i="47"/>
  <c r="O15" i="47"/>
  <c r="P15" i="47" s="1"/>
  <c r="O14" i="47"/>
  <c r="P14" i="47" s="1"/>
  <c r="O13" i="47"/>
  <c r="P13" i="47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O11" i="47" s="1"/>
  <c r="P11" i="47" s="1"/>
  <c r="D11" i="47"/>
  <c r="O10" i="47"/>
  <c r="P10" i="47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 s="1"/>
  <c r="O6" i="47"/>
  <c r="P6" i="47" s="1"/>
  <c r="N5" i="47"/>
  <c r="N24" i="47" s="1"/>
  <c r="M5" i="47"/>
  <c r="L5" i="47"/>
  <c r="L24" i="47" s="1"/>
  <c r="K5" i="47"/>
  <c r="O5" i="47" s="1"/>
  <c r="P5" i="47" s="1"/>
  <c r="J5" i="47"/>
  <c r="J24" i="47" s="1"/>
  <c r="I5" i="47"/>
  <c r="I24" i="47" s="1"/>
  <c r="H5" i="47"/>
  <c r="H24" i="47" s="1"/>
  <c r="G5" i="47"/>
  <c r="F5" i="47"/>
  <c r="F24" i="47" s="1"/>
  <c r="E5" i="47"/>
  <c r="E24" i="47" s="1"/>
  <c r="D5" i="47"/>
  <c r="D24" i="47" s="1"/>
  <c r="F23" i="45"/>
  <c r="N22" i="45"/>
  <c r="O22" i="45"/>
  <c r="M21" i="45"/>
  <c r="L21" i="45"/>
  <c r="K21" i="45"/>
  <c r="J21" i="45"/>
  <c r="I21" i="45"/>
  <c r="N21" i="45" s="1"/>
  <c r="O21" i="45" s="1"/>
  <c r="H21" i="45"/>
  <c r="G21" i="45"/>
  <c r="F21" i="45"/>
  <c r="E21" i="45"/>
  <c r="D21" i="45"/>
  <c r="N20" i="45"/>
  <c r="O20" i="45"/>
  <c r="N19" i="45"/>
  <c r="O19" i="45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/>
  <c r="M15" i="45"/>
  <c r="N15" i="45" s="1"/>
  <c r="O15" i="45" s="1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 s="1"/>
  <c r="N12" i="45"/>
  <c r="O12" i="45"/>
  <c r="M11" i="45"/>
  <c r="L11" i="45"/>
  <c r="K11" i="45"/>
  <c r="J11" i="45"/>
  <c r="I11" i="45"/>
  <c r="H11" i="45"/>
  <c r="G11" i="45"/>
  <c r="F11" i="45"/>
  <c r="E11" i="45"/>
  <c r="N11" i="45" s="1"/>
  <c r="O11" i="45" s="1"/>
  <c r="D11" i="45"/>
  <c r="N10" i="45"/>
  <c r="O10" i="45"/>
  <c r="M9" i="45"/>
  <c r="L9" i="45"/>
  <c r="K9" i="45"/>
  <c r="J9" i="45"/>
  <c r="I9" i="45"/>
  <c r="H9" i="45"/>
  <c r="H23" i="45" s="1"/>
  <c r="G9" i="45"/>
  <c r="F9" i="45"/>
  <c r="E9" i="45"/>
  <c r="N9" i="45" s="1"/>
  <c r="O9" i="45" s="1"/>
  <c r="D9" i="45"/>
  <c r="N8" i="45"/>
  <c r="O8" i="45"/>
  <c r="N7" i="45"/>
  <c r="O7" i="45"/>
  <c r="N6" i="45"/>
  <c r="O6" i="45"/>
  <c r="M5" i="45"/>
  <c r="M23" i="45" s="1"/>
  <c r="L5" i="45"/>
  <c r="L23" i="45" s="1"/>
  <c r="K5" i="45"/>
  <c r="K23" i="45" s="1"/>
  <c r="J5" i="45"/>
  <c r="J23" i="45" s="1"/>
  <c r="I5" i="45"/>
  <c r="N5" i="45" s="1"/>
  <c r="O5" i="45" s="1"/>
  <c r="H5" i="45"/>
  <c r="G5" i="45"/>
  <c r="G23" i="45" s="1"/>
  <c r="F5" i="45"/>
  <c r="E5" i="45"/>
  <c r="E23" i="45" s="1"/>
  <c r="D5" i="45"/>
  <c r="D23" i="45" s="1"/>
  <c r="H21" i="44"/>
  <c r="N20" i="44"/>
  <c r="O20" i="44" s="1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/>
  <c r="N16" i="44"/>
  <c r="O16" i="44"/>
  <c r="M15" i="44"/>
  <c r="L15" i="44"/>
  <c r="K15" i="44"/>
  <c r="N15" i="44" s="1"/>
  <c r="O15" i="44" s="1"/>
  <c r="J15" i="44"/>
  <c r="I15" i="44"/>
  <c r="H15" i="44"/>
  <c r="G15" i="44"/>
  <c r="F15" i="44"/>
  <c r="E15" i="44"/>
  <c r="D15" i="44"/>
  <c r="N14" i="44"/>
  <c r="O14" i="44"/>
  <c r="N13" i="44"/>
  <c r="O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M9" i="44"/>
  <c r="L9" i="44"/>
  <c r="K9" i="44"/>
  <c r="J9" i="44"/>
  <c r="I9" i="44"/>
  <c r="H9" i="44"/>
  <c r="G9" i="44"/>
  <c r="F9" i="44"/>
  <c r="F21" i="44" s="1"/>
  <c r="E9" i="44"/>
  <c r="D9" i="44"/>
  <c r="N8" i="44"/>
  <c r="O8" i="44" s="1"/>
  <c r="N7" i="44"/>
  <c r="O7" i="44"/>
  <c r="N6" i="44"/>
  <c r="O6" i="44"/>
  <c r="M5" i="44"/>
  <c r="M21" i="44" s="1"/>
  <c r="L5" i="44"/>
  <c r="L21" i="44" s="1"/>
  <c r="K5" i="44"/>
  <c r="J5" i="44"/>
  <c r="J21" i="44" s="1"/>
  <c r="I5" i="44"/>
  <c r="I21" i="44" s="1"/>
  <c r="H5" i="44"/>
  <c r="G5" i="44"/>
  <c r="N5" i="44" s="1"/>
  <c r="O5" i="44" s="1"/>
  <c r="F5" i="44"/>
  <c r="E5" i="44"/>
  <c r="E21" i="44" s="1"/>
  <c r="D5" i="44"/>
  <c r="D21" i="44" s="1"/>
  <c r="M20" i="43"/>
  <c r="N19" i="43"/>
  <c r="O19" i="43"/>
  <c r="N18" i="43"/>
  <c r="O18" i="43" s="1"/>
  <c r="M17" i="43"/>
  <c r="L17" i="43"/>
  <c r="K17" i="43"/>
  <c r="J17" i="43"/>
  <c r="J20" i="43" s="1"/>
  <c r="I17" i="43"/>
  <c r="H17" i="43"/>
  <c r="G17" i="43"/>
  <c r="N17" i="43" s="1"/>
  <c r="O17" i="43" s="1"/>
  <c r="F17" i="43"/>
  <c r="E17" i="43"/>
  <c r="D17" i="43"/>
  <c r="N16" i="43"/>
  <c r="O16" i="43" s="1"/>
  <c r="N15" i="43"/>
  <c r="O15" i="43"/>
  <c r="M14" i="43"/>
  <c r="L14" i="43"/>
  <c r="K14" i="43"/>
  <c r="J14" i="43"/>
  <c r="I14" i="43"/>
  <c r="N14" i="43" s="1"/>
  <c r="O14" i="43" s="1"/>
  <c r="H14" i="43"/>
  <c r="G14" i="43"/>
  <c r="F14" i="43"/>
  <c r="E14" i="43"/>
  <c r="D14" i="43"/>
  <c r="N13" i="43"/>
  <c r="O13" i="43"/>
  <c r="N12" i="43"/>
  <c r="O12" i="43"/>
  <c r="M11" i="43"/>
  <c r="L11" i="43"/>
  <c r="K11" i="43"/>
  <c r="J11" i="43"/>
  <c r="I11" i="43"/>
  <c r="H11" i="43"/>
  <c r="G11" i="43"/>
  <c r="F11" i="43"/>
  <c r="E11" i="43"/>
  <c r="D11" i="43"/>
  <c r="N10" i="43"/>
  <c r="O10" i="43"/>
  <c r="M9" i="43"/>
  <c r="L9" i="43"/>
  <c r="K9" i="43"/>
  <c r="N9" i="43" s="1"/>
  <c r="O9" i="43" s="1"/>
  <c r="J9" i="43"/>
  <c r="I9" i="43"/>
  <c r="H9" i="43"/>
  <c r="G9" i="43"/>
  <c r="F9" i="43"/>
  <c r="E9" i="43"/>
  <c r="D9" i="43"/>
  <c r="N8" i="43"/>
  <c r="O8" i="43"/>
  <c r="N7" i="43"/>
  <c r="O7" i="43"/>
  <c r="N6" i="43"/>
  <c r="O6" i="43" s="1"/>
  <c r="M5" i="43"/>
  <c r="L5" i="43"/>
  <c r="L20" i="43" s="1"/>
  <c r="K5" i="43"/>
  <c r="K20" i="43" s="1"/>
  <c r="J5" i="43"/>
  <c r="I5" i="43"/>
  <c r="I20" i="43" s="1"/>
  <c r="H5" i="43"/>
  <c r="H20" i="43" s="1"/>
  <c r="G5" i="43"/>
  <c r="G20" i="43" s="1"/>
  <c r="F5" i="43"/>
  <c r="F20" i="43" s="1"/>
  <c r="E5" i="43"/>
  <c r="E20" i="43" s="1"/>
  <c r="D5" i="43"/>
  <c r="D20" i="43" s="1"/>
  <c r="D20" i="42"/>
  <c r="N19" i="42"/>
  <c r="O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N14" i="42" s="1"/>
  <c r="O14" i="42" s="1"/>
  <c r="D14" i="42"/>
  <c r="N13" i="42"/>
  <c r="O13" i="42"/>
  <c r="N12" i="42"/>
  <c r="O12" i="42" s="1"/>
  <c r="M11" i="42"/>
  <c r="L11" i="42"/>
  <c r="K11" i="42"/>
  <c r="J11" i="42"/>
  <c r="I11" i="42"/>
  <c r="H11" i="42"/>
  <c r="G11" i="42"/>
  <c r="N11" i="42" s="1"/>
  <c r="O11" i="42" s="1"/>
  <c r="F11" i="42"/>
  <c r="E11" i="42"/>
  <c r="D11" i="42"/>
  <c r="N10" i="42"/>
  <c r="O10" i="42" s="1"/>
  <c r="M9" i="42"/>
  <c r="L9" i="42"/>
  <c r="L20" i="42" s="1"/>
  <c r="K9" i="42"/>
  <c r="J9" i="42"/>
  <c r="I9" i="42"/>
  <c r="H9" i="42"/>
  <c r="G9" i="42"/>
  <c r="F9" i="42"/>
  <c r="E9" i="42"/>
  <c r="D9" i="42"/>
  <c r="N8" i="42"/>
  <c r="O8" i="42" s="1"/>
  <c r="N7" i="42"/>
  <c r="O7" i="42"/>
  <c r="N6" i="42"/>
  <c r="O6" i="42"/>
  <c r="M5" i="42"/>
  <c r="M20" i="42" s="1"/>
  <c r="L5" i="42"/>
  <c r="K5" i="42"/>
  <c r="N5" i="42" s="1"/>
  <c r="O5" i="42" s="1"/>
  <c r="J5" i="42"/>
  <c r="J20" i="42" s="1"/>
  <c r="I5" i="42"/>
  <c r="I20" i="42" s="1"/>
  <c r="H5" i="42"/>
  <c r="H20" i="42" s="1"/>
  <c r="G5" i="42"/>
  <c r="G20" i="42" s="1"/>
  <c r="F5" i="42"/>
  <c r="F20" i="42" s="1"/>
  <c r="E5" i="42"/>
  <c r="D5" i="42"/>
  <c r="I20" i="41"/>
  <c r="N19" i="41"/>
  <c r="O19" i="41"/>
  <c r="N18" i="41"/>
  <c r="O18" i="41"/>
  <c r="M17" i="41"/>
  <c r="L17" i="41"/>
  <c r="K17" i="41"/>
  <c r="N17" i="41" s="1"/>
  <c r="O17" i="41" s="1"/>
  <c r="J17" i="41"/>
  <c r="I17" i="41"/>
  <c r="H17" i="41"/>
  <c r="G17" i="41"/>
  <c r="F17" i="41"/>
  <c r="E17" i="41"/>
  <c r="D17" i="41"/>
  <c r="N16" i="41"/>
  <c r="O16" i="41"/>
  <c r="N15" i="41"/>
  <c r="O15" i="41" s="1"/>
  <c r="M14" i="41"/>
  <c r="N14" i="41" s="1"/>
  <c r="O14" i="41" s="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M9" i="41"/>
  <c r="L9" i="41"/>
  <c r="L20" i="41" s="1"/>
  <c r="K9" i="41"/>
  <c r="J9" i="41"/>
  <c r="I9" i="41"/>
  <c r="H9" i="41"/>
  <c r="G9" i="41"/>
  <c r="F9" i="41"/>
  <c r="F20" i="41" s="1"/>
  <c r="E9" i="41"/>
  <c r="D9" i="41"/>
  <c r="N8" i="41"/>
  <c r="O8" i="41" s="1"/>
  <c r="N7" i="41"/>
  <c r="O7" i="41"/>
  <c r="N6" i="41"/>
  <c r="O6" i="41" s="1"/>
  <c r="M5" i="41"/>
  <c r="M20" i="41" s="1"/>
  <c r="L5" i="41"/>
  <c r="K5" i="41"/>
  <c r="K20" i="41" s="1"/>
  <c r="J5" i="41"/>
  <c r="J20" i="41" s="1"/>
  <c r="I5" i="41"/>
  <c r="H5" i="41"/>
  <c r="H20" i="41" s="1"/>
  <c r="G5" i="41"/>
  <c r="G20" i="41" s="1"/>
  <c r="F5" i="41"/>
  <c r="E5" i="41"/>
  <c r="E20" i="41" s="1"/>
  <c r="D5" i="41"/>
  <c r="D20" i="41" s="1"/>
  <c r="M20" i="40"/>
  <c r="N19" i="40"/>
  <c r="O19" i="40"/>
  <c r="N18" i="40"/>
  <c r="O18" i="40" s="1"/>
  <c r="M17" i="40"/>
  <c r="L17" i="40"/>
  <c r="K17" i="40"/>
  <c r="J17" i="40"/>
  <c r="J20" i="40" s="1"/>
  <c r="I17" i="40"/>
  <c r="H17" i="40"/>
  <c r="G17" i="40"/>
  <c r="N17" i="40" s="1"/>
  <c r="O17" i="40" s="1"/>
  <c r="F17" i="40"/>
  <c r="E17" i="40"/>
  <c r="D17" i="40"/>
  <c r="N16" i="40"/>
  <c r="O16" i="40" s="1"/>
  <c r="N15" i="40"/>
  <c r="O15" i="40"/>
  <c r="M14" i="40"/>
  <c r="L14" i="40"/>
  <c r="K14" i="40"/>
  <c r="J14" i="40"/>
  <c r="I14" i="40"/>
  <c r="N14" i="40" s="1"/>
  <c r="O14" i="40" s="1"/>
  <c r="H14" i="40"/>
  <c r="G14" i="40"/>
  <c r="F14" i="40"/>
  <c r="E14" i="40"/>
  <c r="D14" i="40"/>
  <c r="N13" i="40"/>
  <c r="O13" i="40"/>
  <c r="N12" i="40"/>
  <c r="O12" i="40"/>
  <c r="M11" i="40"/>
  <c r="L11" i="40"/>
  <c r="K11" i="40"/>
  <c r="N11" i="40" s="1"/>
  <c r="O11" i="40" s="1"/>
  <c r="J11" i="40"/>
  <c r="I11" i="40"/>
  <c r="H11" i="40"/>
  <c r="G11" i="40"/>
  <c r="F11" i="40"/>
  <c r="E11" i="40"/>
  <c r="D11" i="40"/>
  <c r="N10" i="40"/>
  <c r="O10" i="40"/>
  <c r="M9" i="40"/>
  <c r="L9" i="40"/>
  <c r="K9" i="40"/>
  <c r="J9" i="40"/>
  <c r="I9" i="40"/>
  <c r="H9" i="40"/>
  <c r="G9" i="40"/>
  <c r="F9" i="40"/>
  <c r="E9" i="40"/>
  <c r="D9" i="40"/>
  <c r="N8" i="40"/>
  <c r="O8" i="40"/>
  <c r="N7" i="40"/>
  <c r="O7" i="40" s="1"/>
  <c r="N6" i="40"/>
  <c r="O6" i="40" s="1"/>
  <c r="M5" i="40"/>
  <c r="L5" i="40"/>
  <c r="L20" i="40" s="1"/>
  <c r="K5" i="40"/>
  <c r="K20" i="40" s="1"/>
  <c r="J5" i="40"/>
  <c r="I5" i="40"/>
  <c r="I20" i="40" s="1"/>
  <c r="H5" i="40"/>
  <c r="H20" i="40" s="1"/>
  <c r="G5" i="40"/>
  <c r="G20" i="40" s="1"/>
  <c r="F5" i="40"/>
  <c r="F20" i="40" s="1"/>
  <c r="E5" i="40"/>
  <c r="E20" i="40" s="1"/>
  <c r="D5" i="40"/>
  <c r="D20" i="40" s="1"/>
  <c r="N21" i="39"/>
  <c r="O21" i="39" s="1"/>
  <c r="M20" i="39"/>
  <c r="L20" i="39"/>
  <c r="K20" i="39"/>
  <c r="J20" i="39"/>
  <c r="I20" i="39"/>
  <c r="H20" i="39"/>
  <c r="G20" i="39"/>
  <c r="F20" i="39"/>
  <c r="F22" i="39" s="1"/>
  <c r="E20" i="39"/>
  <c r="D20" i="39"/>
  <c r="N19" i="39"/>
  <c r="O19" i="39" s="1"/>
  <c r="N18" i="39"/>
  <c r="O18" i="39"/>
  <c r="M17" i="39"/>
  <c r="L17" i="39"/>
  <c r="K17" i="39"/>
  <c r="J17" i="39"/>
  <c r="I17" i="39"/>
  <c r="H17" i="39"/>
  <c r="G17" i="39"/>
  <c r="F17" i="39"/>
  <c r="E17" i="39"/>
  <c r="N17" i="39" s="1"/>
  <c r="O17" i="39" s="1"/>
  <c r="D17" i="39"/>
  <c r="N16" i="39"/>
  <c r="O16" i="39"/>
  <c r="N15" i="39"/>
  <c r="O15" i="39" s="1"/>
  <c r="M14" i="39"/>
  <c r="L14" i="39"/>
  <c r="K14" i="39"/>
  <c r="J14" i="39"/>
  <c r="J22" i="39" s="1"/>
  <c r="I14" i="39"/>
  <c r="H14" i="39"/>
  <c r="G14" i="39"/>
  <c r="N14" i="39" s="1"/>
  <c r="O14" i="39" s="1"/>
  <c r="F14" i="39"/>
  <c r="E14" i="39"/>
  <c r="D14" i="39"/>
  <c r="D22" i="39" s="1"/>
  <c r="N13" i="39"/>
  <c r="O13" i="39" s="1"/>
  <c r="N12" i="39"/>
  <c r="O12" i="39"/>
  <c r="M11" i="39"/>
  <c r="L11" i="39"/>
  <c r="K11" i="39"/>
  <c r="J11" i="39"/>
  <c r="I11" i="39"/>
  <c r="N11" i="39" s="1"/>
  <c r="O11" i="39" s="1"/>
  <c r="H11" i="39"/>
  <c r="G11" i="39"/>
  <c r="F11" i="39"/>
  <c r="E11" i="39"/>
  <c r="D11" i="39"/>
  <c r="N10" i="39"/>
  <c r="O10" i="39"/>
  <c r="M9" i="39"/>
  <c r="L9" i="39"/>
  <c r="L22" i="39" s="1"/>
  <c r="K9" i="39"/>
  <c r="J9" i="39"/>
  <c r="I9" i="39"/>
  <c r="N9" i="39" s="1"/>
  <c r="O9" i="39" s="1"/>
  <c r="H9" i="39"/>
  <c r="G9" i="39"/>
  <c r="F9" i="39"/>
  <c r="E9" i="39"/>
  <c r="D9" i="39"/>
  <c r="N8" i="39"/>
  <c r="O8" i="39"/>
  <c r="N7" i="39"/>
  <c r="O7" i="39"/>
  <c r="N6" i="39"/>
  <c r="O6" i="39" s="1"/>
  <c r="M5" i="39"/>
  <c r="M22" i="39" s="1"/>
  <c r="L5" i="39"/>
  <c r="K5" i="39"/>
  <c r="K22" i="39" s="1"/>
  <c r="J5" i="39"/>
  <c r="I5" i="39"/>
  <c r="H5" i="39"/>
  <c r="H22" i="39" s="1"/>
  <c r="G5" i="39"/>
  <c r="G22" i="39" s="1"/>
  <c r="F5" i="39"/>
  <c r="E5" i="39"/>
  <c r="E22" i="39" s="1"/>
  <c r="D5" i="39"/>
  <c r="N21" i="38"/>
  <c r="O21" i="38"/>
  <c r="M20" i="38"/>
  <c r="L20" i="38"/>
  <c r="K20" i="38"/>
  <c r="K22" i="38" s="1"/>
  <c r="J20" i="38"/>
  <c r="I20" i="38"/>
  <c r="H20" i="38"/>
  <c r="G20" i="38"/>
  <c r="F20" i="38"/>
  <c r="E20" i="38"/>
  <c r="D20" i="38"/>
  <c r="N20" i="38" s="1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F22" i="38" s="1"/>
  <c r="E17" i="38"/>
  <c r="D17" i="38"/>
  <c r="N17" i="38"/>
  <c r="O17" i="38" s="1"/>
  <c r="N16" i="38"/>
  <c r="O16" i="38"/>
  <c r="N15" i="38"/>
  <c r="O15" i="38" s="1"/>
  <c r="M14" i="38"/>
  <c r="L14" i="38"/>
  <c r="K14" i="38"/>
  <c r="J14" i="38"/>
  <c r="J22" i="38" s="1"/>
  <c r="I14" i="38"/>
  <c r="H14" i="38"/>
  <c r="G14" i="38"/>
  <c r="N14" i="38" s="1"/>
  <c r="O14" i="38" s="1"/>
  <c r="F14" i="38"/>
  <c r="E14" i="38"/>
  <c r="D14" i="38"/>
  <c r="D22" i="38" s="1"/>
  <c r="N13" i="38"/>
  <c r="O13" i="38" s="1"/>
  <c r="N12" i="38"/>
  <c r="O12" i="38"/>
  <c r="M11" i="38"/>
  <c r="L11" i="38"/>
  <c r="K11" i="38"/>
  <c r="J11" i="38"/>
  <c r="I11" i="38"/>
  <c r="N11" i="38" s="1"/>
  <c r="O11" i="38" s="1"/>
  <c r="H11" i="38"/>
  <c r="G11" i="38"/>
  <c r="F11" i="38"/>
  <c r="E11" i="38"/>
  <c r="D11" i="38"/>
  <c r="N10" i="38"/>
  <c r="O10" i="38"/>
  <c r="M9" i="38"/>
  <c r="L9" i="38"/>
  <c r="L22" i="38" s="1"/>
  <c r="K9" i="38"/>
  <c r="J9" i="38"/>
  <c r="I9" i="38"/>
  <c r="N9" i="38" s="1"/>
  <c r="O9" i="38" s="1"/>
  <c r="H9" i="38"/>
  <c r="G9" i="38"/>
  <c r="F9" i="38"/>
  <c r="E9" i="38"/>
  <c r="D9" i="38"/>
  <c r="N8" i="38"/>
  <c r="O8" i="38"/>
  <c r="N7" i="38"/>
  <c r="O7" i="38"/>
  <c r="N6" i="38"/>
  <c r="O6" i="38" s="1"/>
  <c r="M5" i="38"/>
  <c r="M22" i="38" s="1"/>
  <c r="L5" i="38"/>
  <c r="K5" i="38"/>
  <c r="J5" i="38"/>
  <c r="I5" i="38"/>
  <c r="H5" i="38"/>
  <c r="H22" i="38" s="1"/>
  <c r="G5" i="38"/>
  <c r="G22" i="38" s="1"/>
  <c r="F5" i="38"/>
  <c r="E5" i="38"/>
  <c r="E22" i="38"/>
  <c r="D5" i="38"/>
  <c r="N19" i="37"/>
  <c r="O19" i="37" s="1"/>
  <c r="N18" i="37"/>
  <c r="O18" i="37" s="1"/>
  <c r="M17" i="37"/>
  <c r="L17" i="37"/>
  <c r="L20" i="37" s="1"/>
  <c r="K17" i="37"/>
  <c r="J17" i="37"/>
  <c r="I17" i="37"/>
  <c r="H17" i="37"/>
  <c r="G17" i="37"/>
  <c r="F17" i="37"/>
  <c r="E17" i="37"/>
  <c r="D17" i="37"/>
  <c r="N17" i="37"/>
  <c r="O17" i="37" s="1"/>
  <c r="N16" i="37"/>
  <c r="O16" i="37"/>
  <c r="M15" i="37"/>
  <c r="L15" i="37"/>
  <c r="K15" i="37"/>
  <c r="J15" i="37"/>
  <c r="I15" i="37"/>
  <c r="H15" i="37"/>
  <c r="G15" i="37"/>
  <c r="F15" i="37"/>
  <c r="E15" i="37"/>
  <c r="N15" i="37" s="1"/>
  <c r="O15" i="37" s="1"/>
  <c r="D15" i="37"/>
  <c r="N14" i="37"/>
  <c r="O14" i="37"/>
  <c r="N13" i="37"/>
  <c r="O13" i="37"/>
  <c r="N12" i="37"/>
  <c r="O12" i="37"/>
  <c r="N11" i="37"/>
  <c r="O11" i="37"/>
  <c r="M10" i="37"/>
  <c r="L10" i="37"/>
  <c r="K10" i="37"/>
  <c r="K20" i="37" s="1"/>
  <c r="J10" i="37"/>
  <c r="I10" i="37"/>
  <c r="H10" i="37"/>
  <c r="G10" i="37"/>
  <c r="F10" i="37"/>
  <c r="E10" i="37"/>
  <c r="D10" i="37"/>
  <c r="N10" i="37" s="1"/>
  <c r="O10" i="37" s="1"/>
  <c r="N9" i="37"/>
  <c r="O9" i="37" s="1"/>
  <c r="M8" i="37"/>
  <c r="M20" i="37" s="1"/>
  <c r="L8" i="37"/>
  <c r="K8" i="37"/>
  <c r="J8" i="37"/>
  <c r="I8" i="37"/>
  <c r="H8" i="37"/>
  <c r="G8" i="37"/>
  <c r="F8" i="37"/>
  <c r="F20" i="37" s="1"/>
  <c r="E8" i="37"/>
  <c r="D8" i="37"/>
  <c r="N8" i="37" s="1"/>
  <c r="O8" i="37" s="1"/>
  <c r="N7" i="37"/>
  <c r="O7" i="37" s="1"/>
  <c r="N6" i="37"/>
  <c r="O6" i="37" s="1"/>
  <c r="M5" i="37"/>
  <c r="L5" i="37"/>
  <c r="K5" i="37"/>
  <c r="J5" i="37"/>
  <c r="J20" i="37"/>
  <c r="I5" i="37"/>
  <c r="I20" i="37" s="1"/>
  <c r="H5" i="37"/>
  <c r="H20" i="37" s="1"/>
  <c r="G5" i="37"/>
  <c r="G20" i="37"/>
  <c r="F5" i="37"/>
  <c r="E5" i="37"/>
  <c r="D5" i="37"/>
  <c r="N23" i="36"/>
  <c r="O23" i="36" s="1"/>
  <c r="M22" i="36"/>
  <c r="N22" i="36" s="1"/>
  <c r="O22" i="36" s="1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9" i="36"/>
  <c r="O19" i="36" s="1"/>
  <c r="N18" i="36"/>
  <c r="O18" i="36"/>
  <c r="N17" i="36"/>
  <c r="O17" i="36" s="1"/>
  <c r="M16" i="36"/>
  <c r="L16" i="36"/>
  <c r="K16" i="36"/>
  <c r="J16" i="36"/>
  <c r="I16" i="36"/>
  <c r="H16" i="36"/>
  <c r="G16" i="36"/>
  <c r="N16" i="36" s="1"/>
  <c r="O16" i="36" s="1"/>
  <c r="F16" i="36"/>
  <c r="E16" i="36"/>
  <c r="D16" i="36"/>
  <c r="N15" i="36"/>
  <c r="O15" i="36" s="1"/>
  <c r="N14" i="36"/>
  <c r="O14" i="36"/>
  <c r="N13" i="36"/>
  <c r="O13" i="36"/>
  <c r="N12" i="36"/>
  <c r="O12" i="36" s="1"/>
  <c r="M11" i="36"/>
  <c r="M24" i="36" s="1"/>
  <c r="L11" i="36"/>
  <c r="K11" i="36"/>
  <c r="J11" i="36"/>
  <c r="I11" i="36"/>
  <c r="H11" i="36"/>
  <c r="G11" i="36"/>
  <c r="F11" i="36"/>
  <c r="E11" i="36"/>
  <c r="D11" i="36"/>
  <c r="D24" i="36" s="1"/>
  <c r="N10" i="36"/>
  <c r="O10" i="36" s="1"/>
  <c r="M9" i="36"/>
  <c r="L9" i="36"/>
  <c r="K9" i="36"/>
  <c r="J9" i="36"/>
  <c r="I9" i="36"/>
  <c r="H9" i="36"/>
  <c r="G9" i="36"/>
  <c r="F9" i="36"/>
  <c r="N9" i="36" s="1"/>
  <c r="O9" i="36" s="1"/>
  <c r="E9" i="36"/>
  <c r="D9" i="36"/>
  <c r="N8" i="36"/>
  <c r="O8" i="36" s="1"/>
  <c r="N7" i="36"/>
  <c r="O7" i="36"/>
  <c r="N6" i="36"/>
  <c r="O6" i="36" s="1"/>
  <c r="M5" i="36"/>
  <c r="L5" i="36"/>
  <c r="L24" i="36"/>
  <c r="K5" i="36"/>
  <c r="K24" i="36" s="1"/>
  <c r="J5" i="36"/>
  <c r="J24" i="36" s="1"/>
  <c r="I5" i="36"/>
  <c r="I24" i="36"/>
  <c r="H5" i="36"/>
  <c r="H24" i="36" s="1"/>
  <c r="G5" i="36"/>
  <c r="F5" i="36"/>
  <c r="F24" i="36"/>
  <c r="E5" i="36"/>
  <c r="E24" i="36" s="1"/>
  <c r="D5" i="36"/>
  <c r="N20" i="35"/>
  <c r="O20" i="35" s="1"/>
  <c r="N19" i="35"/>
  <c r="O19" i="35"/>
  <c r="M18" i="35"/>
  <c r="L18" i="35"/>
  <c r="K18" i="35"/>
  <c r="J18" i="35"/>
  <c r="I18" i="35"/>
  <c r="N18" i="35" s="1"/>
  <c r="O18" i="35" s="1"/>
  <c r="H18" i="35"/>
  <c r="G18" i="35"/>
  <c r="F18" i="35"/>
  <c r="E18" i="35"/>
  <c r="D18" i="35"/>
  <c r="N17" i="35"/>
  <c r="O17" i="35"/>
  <c r="N16" i="35"/>
  <c r="O16" i="35"/>
  <c r="M15" i="35"/>
  <c r="L15" i="35"/>
  <c r="K15" i="35"/>
  <c r="K21" i="35" s="1"/>
  <c r="J15" i="35"/>
  <c r="I15" i="35"/>
  <c r="H15" i="35"/>
  <c r="N15" i="35" s="1"/>
  <c r="O15" i="35" s="1"/>
  <c r="G15" i="35"/>
  <c r="F15" i="35"/>
  <c r="E15" i="35"/>
  <c r="D15" i="35"/>
  <c r="N14" i="35"/>
  <c r="O14" i="35" s="1"/>
  <c r="N13" i="35"/>
  <c r="O13" i="35" s="1"/>
  <c r="N12" i="35"/>
  <c r="O12" i="35"/>
  <c r="N11" i="35"/>
  <c r="O11" i="35" s="1"/>
  <c r="N10" i="35"/>
  <c r="O10" i="35"/>
  <c r="M9" i="35"/>
  <c r="L9" i="35"/>
  <c r="K9" i="35"/>
  <c r="J9" i="35"/>
  <c r="I9" i="35"/>
  <c r="N9" i="35" s="1"/>
  <c r="O9" i="35" s="1"/>
  <c r="H9" i="35"/>
  <c r="G9" i="35"/>
  <c r="F9" i="35"/>
  <c r="E9" i="35"/>
  <c r="D9" i="35"/>
  <c r="N8" i="35"/>
  <c r="O8" i="35" s="1"/>
  <c r="M7" i="35"/>
  <c r="L7" i="35"/>
  <c r="K7" i="35"/>
  <c r="J7" i="35"/>
  <c r="I7" i="35"/>
  <c r="H7" i="35"/>
  <c r="G7" i="35"/>
  <c r="F7" i="35"/>
  <c r="E7" i="35"/>
  <c r="D7" i="35"/>
  <c r="N7" i="35" s="1"/>
  <c r="O7" i="35" s="1"/>
  <c r="N6" i="35"/>
  <c r="O6" i="35"/>
  <c r="M5" i="35"/>
  <c r="M21" i="35" s="1"/>
  <c r="L5" i="35"/>
  <c r="L21" i="35" s="1"/>
  <c r="K5" i="35"/>
  <c r="J5" i="35"/>
  <c r="J21" i="35"/>
  <c r="I5" i="35"/>
  <c r="I21" i="35" s="1"/>
  <c r="H5" i="35"/>
  <c r="H21" i="35"/>
  <c r="G5" i="35"/>
  <c r="G21" i="35"/>
  <c r="F5" i="35"/>
  <c r="F21" i="35" s="1"/>
  <c r="E5" i="35"/>
  <c r="E21" i="35"/>
  <c r="D5" i="35"/>
  <c r="N23" i="34"/>
  <c r="O23" i="34" s="1"/>
  <c r="M22" i="34"/>
  <c r="L22" i="34"/>
  <c r="K22" i="34"/>
  <c r="J22" i="34"/>
  <c r="I22" i="34"/>
  <c r="N22" i="34" s="1"/>
  <c r="O22" i="34" s="1"/>
  <c r="H22" i="34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G20" i="34"/>
  <c r="N20" i="34" s="1"/>
  <c r="O20" i="34" s="1"/>
  <c r="F20" i="34"/>
  <c r="E20" i="34"/>
  <c r="D20" i="34"/>
  <c r="N19" i="34"/>
  <c r="O19" i="34" s="1"/>
  <c r="N18" i="34"/>
  <c r="O18" i="34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N15" i="34"/>
  <c r="O15" i="34" s="1"/>
  <c r="N14" i="34"/>
  <c r="O14" i="34" s="1"/>
  <c r="N13" i="34"/>
  <c r="O13" i="34" s="1"/>
  <c r="N12" i="34"/>
  <c r="O12" i="34" s="1"/>
  <c r="M11" i="34"/>
  <c r="L11" i="34"/>
  <c r="K11" i="34"/>
  <c r="N11" i="34" s="1"/>
  <c r="O11" i="34" s="1"/>
  <c r="J11" i="34"/>
  <c r="I11" i="34"/>
  <c r="H11" i="34"/>
  <c r="G11" i="34"/>
  <c r="F11" i="34"/>
  <c r="E11" i="34"/>
  <c r="D11" i="34"/>
  <c r="N10" i="34"/>
  <c r="O10" i="34" s="1"/>
  <c r="M9" i="34"/>
  <c r="L9" i="34"/>
  <c r="L24" i="34" s="1"/>
  <c r="K9" i="34"/>
  <c r="N9" i="34" s="1"/>
  <c r="O9" i="34" s="1"/>
  <c r="J9" i="34"/>
  <c r="I9" i="34"/>
  <c r="H9" i="34"/>
  <c r="G9" i="34"/>
  <c r="F9" i="34"/>
  <c r="E9" i="34"/>
  <c r="D9" i="34"/>
  <c r="N8" i="34"/>
  <c r="O8" i="34" s="1"/>
  <c r="N7" i="34"/>
  <c r="O7" i="34"/>
  <c r="N6" i="34"/>
  <c r="O6" i="34" s="1"/>
  <c r="M5" i="34"/>
  <c r="M24" i="34" s="1"/>
  <c r="L5" i="34"/>
  <c r="K5" i="34"/>
  <c r="K24" i="34" s="1"/>
  <c r="J5" i="34"/>
  <c r="J24" i="34" s="1"/>
  <c r="I5" i="34"/>
  <c r="I24" i="34"/>
  <c r="H5" i="34"/>
  <c r="H24" i="34" s="1"/>
  <c r="G5" i="34"/>
  <c r="G24" i="34" s="1"/>
  <c r="F5" i="34"/>
  <c r="F24" i="34"/>
  <c r="E5" i="34"/>
  <c r="E24" i="34" s="1"/>
  <c r="D5" i="34"/>
  <c r="D24" i="34" s="1"/>
  <c r="E16" i="33"/>
  <c r="F16" i="33"/>
  <c r="N16" i="33" s="1"/>
  <c r="O16" i="33" s="1"/>
  <c r="G16" i="33"/>
  <c r="H16" i="33"/>
  <c r="I16" i="33"/>
  <c r="J16" i="33"/>
  <c r="K16" i="33"/>
  <c r="L16" i="33"/>
  <c r="M16" i="33"/>
  <c r="D16" i="33"/>
  <c r="E9" i="33"/>
  <c r="F9" i="33"/>
  <c r="N9" i="33" s="1"/>
  <c r="O9" i="33" s="1"/>
  <c r="G9" i="33"/>
  <c r="H9" i="33"/>
  <c r="I9" i="33"/>
  <c r="J9" i="33"/>
  <c r="K9" i="33"/>
  <c r="L9" i="33"/>
  <c r="M9" i="33"/>
  <c r="D9" i="33"/>
  <c r="E7" i="33"/>
  <c r="F7" i="33"/>
  <c r="G7" i="33"/>
  <c r="H7" i="33"/>
  <c r="H25" i="33" s="1"/>
  <c r="I7" i="33"/>
  <c r="J7" i="33"/>
  <c r="K7" i="33"/>
  <c r="L7" i="33"/>
  <c r="M7" i="33"/>
  <c r="D7" i="33"/>
  <c r="N7" i="33" s="1"/>
  <c r="O7" i="33" s="1"/>
  <c r="E5" i="33"/>
  <c r="E25" i="33" s="1"/>
  <c r="F5" i="33"/>
  <c r="G5" i="33"/>
  <c r="G25" i="33" s="1"/>
  <c r="H5" i="33"/>
  <c r="I5" i="33"/>
  <c r="I25" i="33" s="1"/>
  <c r="J5" i="33"/>
  <c r="K5" i="33"/>
  <c r="K25" i="33" s="1"/>
  <c r="L5" i="33"/>
  <c r="M5" i="33"/>
  <c r="M25" i="33" s="1"/>
  <c r="D5" i="33"/>
  <c r="E22" i="33"/>
  <c r="F22" i="33"/>
  <c r="N22" i="33" s="1"/>
  <c r="O22" i="33" s="1"/>
  <c r="G22" i="33"/>
  <c r="H22" i="33"/>
  <c r="I22" i="33"/>
  <c r="J22" i="33"/>
  <c r="K22" i="33"/>
  <c r="L22" i="33"/>
  <c r="M22" i="33"/>
  <c r="D22" i="33"/>
  <c r="N24" i="33"/>
  <c r="O24" i="33"/>
  <c r="N23" i="33"/>
  <c r="O23" i="33" s="1"/>
  <c r="N21" i="33"/>
  <c r="N20" i="33"/>
  <c r="O20" i="33" s="1"/>
  <c r="E19" i="33"/>
  <c r="F19" i="33"/>
  <c r="G19" i="33"/>
  <c r="H19" i="33"/>
  <c r="N19" i="33" s="1"/>
  <c r="O19" i="33" s="1"/>
  <c r="I19" i="33"/>
  <c r="J19" i="33"/>
  <c r="J25" i="33" s="1"/>
  <c r="K19" i="33"/>
  <c r="L19" i="33"/>
  <c r="L25" i="33"/>
  <c r="M19" i="33"/>
  <c r="D19" i="33"/>
  <c r="N17" i="33"/>
  <c r="O17" i="33"/>
  <c r="N18" i="33"/>
  <c r="O18" i="33" s="1"/>
  <c r="O21" i="33"/>
  <c r="N8" i="33"/>
  <c r="O8" i="33" s="1"/>
  <c r="N6" i="33"/>
  <c r="O6" i="33" s="1"/>
  <c r="N15" i="33"/>
  <c r="O15" i="33"/>
  <c r="N12" i="33"/>
  <c r="O12" i="33" s="1"/>
  <c r="N13" i="33"/>
  <c r="O13" i="33" s="1"/>
  <c r="N14" i="33"/>
  <c r="O14" i="33"/>
  <c r="N10" i="33"/>
  <c r="O10" i="33" s="1"/>
  <c r="N11" i="33"/>
  <c r="O11" i="33" s="1"/>
  <c r="D25" i="33"/>
  <c r="D21" i="35"/>
  <c r="N5" i="34"/>
  <c r="O5" i="34" s="1"/>
  <c r="N20" i="39"/>
  <c r="O20" i="39" s="1"/>
  <c r="N9" i="40"/>
  <c r="O9" i="40" s="1"/>
  <c r="N11" i="41"/>
  <c r="O11" i="41" s="1"/>
  <c r="N9" i="41"/>
  <c r="O9" i="41"/>
  <c r="N9" i="42"/>
  <c r="O9" i="42" s="1"/>
  <c r="N17" i="42"/>
  <c r="O17" i="42" s="1"/>
  <c r="N11" i="43"/>
  <c r="O11" i="43" s="1"/>
  <c r="N5" i="43"/>
  <c r="O5" i="43" s="1"/>
  <c r="N11" i="44"/>
  <c r="O11" i="44" s="1"/>
  <c r="N18" i="44"/>
  <c r="O18" i="44" s="1"/>
  <c r="N9" i="44"/>
  <c r="O9" i="44"/>
  <c r="N18" i="45"/>
  <c r="O18" i="45" s="1"/>
  <c r="O9" i="47"/>
  <c r="P9" i="47" s="1"/>
  <c r="O21" i="48" l="1"/>
  <c r="P21" i="48" s="1"/>
  <c r="N20" i="40"/>
  <c r="O20" i="40" s="1"/>
  <c r="N24" i="36"/>
  <c r="O24" i="36" s="1"/>
  <c r="O24" i="47"/>
  <c r="P24" i="47" s="1"/>
  <c r="N24" i="34"/>
  <c r="O24" i="34" s="1"/>
  <c r="N21" i="35"/>
  <c r="O21" i="35" s="1"/>
  <c r="N25" i="33"/>
  <c r="O25" i="33" s="1"/>
  <c r="N20" i="43"/>
  <c r="O20" i="43" s="1"/>
  <c r="N20" i="41"/>
  <c r="O20" i="41" s="1"/>
  <c r="K21" i="44"/>
  <c r="I23" i="45"/>
  <c r="N23" i="45" s="1"/>
  <c r="O23" i="45" s="1"/>
  <c r="N5" i="38"/>
  <c r="O5" i="38" s="1"/>
  <c r="F25" i="33"/>
  <c r="E20" i="42"/>
  <c r="N5" i="41"/>
  <c r="O5" i="41" s="1"/>
  <c r="N5" i="36"/>
  <c r="O5" i="36" s="1"/>
  <c r="N11" i="36"/>
  <c r="O11" i="36" s="1"/>
  <c r="D20" i="37"/>
  <c r="N20" i="37" s="1"/>
  <c r="O20" i="37" s="1"/>
  <c r="I22" i="38"/>
  <c r="N22" i="38" s="1"/>
  <c r="O22" i="38" s="1"/>
  <c r="I22" i="39"/>
  <c r="N22" i="39" s="1"/>
  <c r="O22" i="39" s="1"/>
  <c r="N5" i="37"/>
  <c r="O5" i="37" s="1"/>
  <c r="G21" i="44"/>
  <c r="N21" i="44" s="1"/>
  <c r="O21" i="44" s="1"/>
  <c r="G24" i="36"/>
  <c r="E20" i="37"/>
  <c r="K24" i="47"/>
  <c r="N5" i="40"/>
  <c r="O5" i="40" s="1"/>
  <c r="N5" i="39"/>
  <c r="O5" i="39" s="1"/>
  <c r="K20" i="42"/>
  <c r="N5" i="35"/>
  <c r="O5" i="35" s="1"/>
  <c r="N5" i="33"/>
  <c r="O5" i="33" s="1"/>
  <c r="N20" i="42" l="1"/>
  <c r="O20" i="42" s="1"/>
</calcChain>
</file>

<file path=xl/sharedStrings.xml><?xml version="1.0" encoding="utf-8"?>
<sst xmlns="http://schemas.openxmlformats.org/spreadsheetml/2006/main" count="569" uniqueCount="90">
  <si>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</si>
  <si>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</si>
  <si>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</si>
  <si>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</si>
  <si>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</si>
  <si>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</si>
  <si>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</si>
  <si>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</si>
  <si>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</si>
  <si>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Permits, Fees, and Special Assessments</t>
  </si>
  <si>
    <t>Franchise Fee - Other</t>
  </si>
  <si>
    <t>Intergovernmental Revenue</t>
  </si>
  <si>
    <t>Federal Grant - Physical Environment - Water Supply System</t>
  </si>
  <si>
    <t>State Grant - Physical Environment - Water Supply System</t>
  </si>
  <si>
    <t>State Grant - Culture / Recreation</t>
  </si>
  <si>
    <t>State Shared Revenues - General Gov't - Local Gov't Half-Cent Sales Tax</t>
  </si>
  <si>
    <t>State Shared Revenues - Other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</si>
  <si>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</si>
  <si>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</si>
  <si>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</si>
  <si>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</si>
  <si>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</si>
  <si>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</si>
  <si>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State Shared Revenues - General Gov't - Other General Government</t>
  </si>
  <si>
    <t>Physical Environment - Water Utility</t>
  </si>
  <si>
    <t>Culture / Recreation - Parks and Recreation</t>
  </si>
  <si>
    <t>Total - All Account Codes</t>
  </si>
  <si>
    <t>Interest and Other Earnings - Interest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</si>
  <si>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</si>
  <si>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</si>
  <si>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</si>
  <si>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</si>
  <si>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</si>
  <si>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</si>
  <si>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</si>
  <si>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</si>
  <si>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</si>
  <si>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Local Fiscal Year Ended September 30, 2010</t>
  </si>
  <si>
    <t>2010 Municipal Census Population:</t>
  </si>
  <si>
    <t>Jacob City Revenues Reported by Account Code and Fund Type</t>
  </si>
  <si>
    <t>Local Fiscal Year Ended September 30, 2011</t>
  </si>
  <si>
    <t>Communications Services Taxes</t>
  </si>
  <si>
    <t>Other General Taxes</t>
  </si>
  <si>
    <t>Federal Grant - General Government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</si>
  <si>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</si>
  <si>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</si>
  <si>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2009</t>
  </si>
  <si>
    <t>2009 Municipal Population:</t>
  </si>
  <si>
    <t>Local Fiscal Year Ended September 30, 2012</t>
  </si>
  <si>
    <t>General Gov't (Not Court-Related) - Other General Gov't Charges and Fees</t>
  </si>
  <si>
    <t>2012 Municipal Population:</t>
  </si>
  <si>
    <t>Local Fiscal Year Ended September 30, 2008</t>
  </si>
  <si>
    <t>Discretionary Sales Surtaxes</t>
  </si>
  <si>
    <t>Permits and Franchise Fees</t>
  </si>
  <si>
    <t>State Shared Revenues - General Gov't - Revenue Sharing Proceeds</t>
  </si>
  <si>
    <t>State Shared Revenues - General Gov't - Alcoholic Beverage License Tax</t>
  </si>
  <si>
    <t>2008 Municipal Population:</t>
  </si>
  <si>
    <t>Local Fiscal Year Ended September 30, 2013</t>
  </si>
  <si>
    <t>Communications Services Taxes (Chapter 202, F.S.)</t>
  </si>
  <si>
    <t>State Shared Revenues - General Government - Local Government Half-Cent Sales Tax</t>
  </si>
  <si>
    <t>State Shared Revenues - General Government - Other General Government</t>
  </si>
  <si>
    <t>General Government - Other General Government Charges and Fees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</si>
  <si>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</si>
  <si>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</si>
  <si>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</si>
  <si>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</si>
  <si>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</si>
  <si>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</si>
  <si>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</si>
  <si>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</si>
  <si>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</si>
  <si>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</si>
  <si>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</si>
  <si>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</si>
  <si>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State Grant - Physical Environment - Other Physical Environment</t>
  </si>
  <si>
    <t>2019 Municipal Population:</t>
  </si>
  <si>
    <t>Local Fiscal Year Ended September 30, 2020</t>
  </si>
  <si>
    <t>2020 Municipal Population:</t>
  </si>
  <si>
    <t>Local Fiscal Year Ended September 30, 2021</t>
  </si>
  <si>
    <t>Federal Grant - Other Federal Grants</t>
  </si>
  <si>
    <t>2021 Municipal Population:</t>
  </si>
  <si>
    <t>Per Capita Account</t>
  </si>
  <si>
    <t>Custodial</t>
  </si>
  <si>
    <t>Total Account</t>
  </si>
  <si>
    <t>General Government Taxes</t>
  </si>
  <si>
    <t>State Communications Services Taxes</t>
  </si>
  <si>
    <t>Intergovernmental Revenues</t>
  </si>
  <si>
    <t>State Shared Revenues - General Government - Local Government Half-Cent Sales Tax Program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</si>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</sst>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7"/>
      <c r="R1"/>
    </row>
    <row r="2" spans="1:134" ht="24" thickBot="1">
      <c r="A2" s="55" t="s">
        <v>88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7"/>
      <c r="R2"/>
    </row>
    <row r="3" spans="1:134" ht="18" customHeight="1">
      <c r="A3" s="58" t="s">
        <v>31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5"/>
      <c r="M3" s="66"/>
      <c r="N3" s="34"/>
      <c r="O3" s="35"/>
      <c r="P3" s="67" t="s">
        <v>81</v>
      </c>
      <c r="Q3" s="11"/>
      <c r="R3"/>
    </row>
    <row r="4" spans="1:134" ht="32.25" customHeight="1" thickBot="1">
      <c r="A4" s="61"/>
      <c r="B4" s="62"/>
      <c r="C4" s="63"/>
      <c r="D4" s="32" t="s">
        <v>3</v>
      </c>
      <c r="E4" s="32" t="s">
        <v>32</v>
      </c>
      <c r="F4" s="32" t="s">
        <v>33</v>
      </c>
      <c r="G4" s="32" t="s">
        <v>34</v>
      </c>
      <c r="H4" s="32" t="s">
        <v>4</v>
      </c>
      <c r="I4" s="32" t="s">
        <v>5</v>
      </c>
      <c r="J4" s="33" t="s">
        <v>35</v>
      </c>
      <c r="K4" s="33" t="s">
        <v>6</v>
      </c>
      <c r="L4" s="33" t="s">
        <v>7</v>
      </c>
      <c r="M4" s="33" t="s">
        <v>82</v>
      </c>
      <c r="N4" s="33" t="s">
        <v>8</v>
      </c>
      <c r="O4" s="33" t="s">
        <v>83</v>
      </c>
      <c r="P4" s="6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84</v>
      </c>
      <c r="B5" s="24"/>
      <c r="C5" s="24"/>
      <c r="D5" s="25">
        <f t="shared" ref="D5:N5" si="0">SUM(D6:D8)</f>
        <v>57272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57272</v>
      </c>
      <c r="P5" s="31">
        <f t="shared" ref="P5:P21" si="1">(O5/P$23)</f>
        <v>247.93073593073592</v>
      </c>
      <c r="Q5" s="6"/>
    </row>
    <row r="6" spans="1:134">
      <c r="A6" s="12"/>
      <c r="B6" s="23">
        <v>311</v>
      </c>
      <c r="C6" s="19" t="s">
        <v>1</v>
      </c>
      <c r="D6" s="43">
        <v>17837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17837</v>
      </c>
      <c r="P6" s="44">
        <f t="shared" si="1"/>
        <v>77.216450216450212</v>
      </c>
      <c r="Q6" s="9"/>
    </row>
    <row r="7" spans="1:134">
      <c r="A7" s="12"/>
      <c r="B7" s="23">
        <v>315.10000000000002</v>
      </c>
      <c r="C7" s="19" t="s">
        <v>85</v>
      </c>
      <c r="D7" s="43">
        <v>2524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2">SUM(D7:N7)</f>
        <v>2524</v>
      </c>
      <c r="P7" s="44">
        <f t="shared" si="1"/>
        <v>10.926406926406926</v>
      </c>
      <c r="Q7" s="9"/>
    </row>
    <row r="8" spans="1:134">
      <c r="A8" s="12"/>
      <c r="B8" s="23">
        <v>319.89999999999998</v>
      </c>
      <c r="C8" s="19" t="s">
        <v>42</v>
      </c>
      <c r="D8" s="43">
        <v>36911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36911</v>
      </c>
      <c r="P8" s="44">
        <f t="shared" si="1"/>
        <v>159.78787878787878</v>
      </c>
      <c r="Q8" s="9"/>
    </row>
    <row r="9" spans="1:134" ht="15.75">
      <c r="A9" s="27" t="s">
        <v>9</v>
      </c>
      <c r="B9" s="28"/>
      <c r="C9" s="29"/>
      <c r="D9" s="30">
        <f t="shared" ref="D9:N9" si="3">SUM(D10:D10)</f>
        <v>14105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30">
        <f t="shared" si="3"/>
        <v>0</v>
      </c>
      <c r="O9" s="41">
        <f>SUM(D9:N9)</f>
        <v>14105</v>
      </c>
      <c r="P9" s="42">
        <f t="shared" si="1"/>
        <v>61.060606060606062</v>
      </c>
      <c r="Q9" s="10"/>
    </row>
    <row r="10" spans="1:134">
      <c r="A10" s="12"/>
      <c r="B10" s="23">
        <v>323.89999999999998</v>
      </c>
      <c r="C10" s="19" t="s">
        <v>10</v>
      </c>
      <c r="D10" s="43">
        <v>14105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4">SUM(D10:N10)</f>
        <v>14105</v>
      </c>
      <c r="P10" s="44">
        <f t="shared" si="1"/>
        <v>61.060606060606062</v>
      </c>
      <c r="Q10" s="9"/>
    </row>
    <row r="11" spans="1:134" ht="15.75">
      <c r="A11" s="27" t="s">
        <v>86</v>
      </c>
      <c r="B11" s="28"/>
      <c r="C11" s="29"/>
      <c r="D11" s="30">
        <f t="shared" ref="D11:N11" si="5">SUM(D12:D14)</f>
        <v>104990</v>
      </c>
      <c r="E11" s="30">
        <f t="shared" si="5"/>
        <v>0</v>
      </c>
      <c r="F11" s="30">
        <f t="shared" si="5"/>
        <v>0</v>
      </c>
      <c r="G11" s="30">
        <f t="shared" si="5"/>
        <v>0</v>
      </c>
      <c r="H11" s="30">
        <f t="shared" si="5"/>
        <v>0</v>
      </c>
      <c r="I11" s="30">
        <f t="shared" si="5"/>
        <v>0</v>
      </c>
      <c r="J11" s="30">
        <f t="shared" si="5"/>
        <v>0</v>
      </c>
      <c r="K11" s="30">
        <f t="shared" si="5"/>
        <v>0</v>
      </c>
      <c r="L11" s="30">
        <f t="shared" si="5"/>
        <v>0</v>
      </c>
      <c r="M11" s="30">
        <f t="shared" si="5"/>
        <v>0</v>
      </c>
      <c r="N11" s="30">
        <f t="shared" si="5"/>
        <v>0</v>
      </c>
      <c r="O11" s="41">
        <f>SUM(D11:N11)</f>
        <v>104990</v>
      </c>
      <c r="P11" s="42">
        <f t="shared" si="1"/>
        <v>454.50216450216448</v>
      </c>
      <c r="Q11" s="10"/>
    </row>
    <row r="12" spans="1:134">
      <c r="A12" s="12"/>
      <c r="B12" s="23">
        <v>334.39</v>
      </c>
      <c r="C12" s="19" t="s">
        <v>74</v>
      </c>
      <c r="D12" s="43">
        <v>61604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4" si="6">SUM(D12:N12)</f>
        <v>61604</v>
      </c>
      <c r="P12" s="44">
        <f t="shared" si="1"/>
        <v>266.68398268398266</v>
      </c>
      <c r="Q12" s="9"/>
    </row>
    <row r="13" spans="1:134">
      <c r="A13" s="12"/>
      <c r="B13" s="23">
        <v>335.18</v>
      </c>
      <c r="C13" s="19" t="s">
        <v>87</v>
      </c>
      <c r="D13" s="43">
        <v>18281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18281</v>
      </c>
      <c r="P13" s="44">
        <f t="shared" si="1"/>
        <v>79.138528138528144</v>
      </c>
      <c r="Q13" s="9"/>
    </row>
    <row r="14" spans="1:134">
      <c r="A14" s="12"/>
      <c r="B14" s="23">
        <v>335.19</v>
      </c>
      <c r="C14" s="19" t="s">
        <v>60</v>
      </c>
      <c r="D14" s="43">
        <v>25105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25105</v>
      </c>
      <c r="P14" s="44">
        <f t="shared" si="1"/>
        <v>108.67965367965368</v>
      </c>
      <c r="Q14" s="9"/>
    </row>
    <row r="15" spans="1:134" ht="15.75">
      <c r="A15" s="27" t="s">
        <v>21</v>
      </c>
      <c r="B15" s="28"/>
      <c r="C15" s="29"/>
      <c r="D15" s="30">
        <f t="shared" ref="D15:N15" si="7">SUM(D16:D17)</f>
        <v>1514</v>
      </c>
      <c r="E15" s="30">
        <f t="shared" si="7"/>
        <v>54869</v>
      </c>
      <c r="F15" s="30">
        <f t="shared" si="7"/>
        <v>0</v>
      </c>
      <c r="G15" s="30">
        <f t="shared" si="7"/>
        <v>0</v>
      </c>
      <c r="H15" s="30">
        <f t="shared" si="7"/>
        <v>0</v>
      </c>
      <c r="I15" s="30">
        <f t="shared" si="7"/>
        <v>0</v>
      </c>
      <c r="J15" s="30">
        <f t="shared" si="7"/>
        <v>0</v>
      </c>
      <c r="K15" s="30">
        <f t="shared" si="7"/>
        <v>0</v>
      </c>
      <c r="L15" s="30">
        <f t="shared" si="7"/>
        <v>0</v>
      </c>
      <c r="M15" s="30">
        <f t="shared" si="7"/>
        <v>0</v>
      </c>
      <c r="N15" s="30">
        <f t="shared" si="7"/>
        <v>0</v>
      </c>
      <c r="O15" s="30">
        <f>SUM(D15:N15)</f>
        <v>56383</v>
      </c>
      <c r="P15" s="42">
        <f t="shared" si="1"/>
        <v>244.08225108225108</v>
      </c>
      <c r="Q15" s="10"/>
    </row>
    <row r="16" spans="1:134">
      <c r="A16" s="12"/>
      <c r="B16" s="23">
        <v>341.9</v>
      </c>
      <c r="C16" s="19" t="s">
        <v>61</v>
      </c>
      <c r="D16" s="43">
        <v>1514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7" si="8">SUM(D16:N16)</f>
        <v>1514</v>
      </c>
      <c r="P16" s="44">
        <f t="shared" si="1"/>
        <v>6.554112554112554</v>
      </c>
      <c r="Q16" s="9"/>
    </row>
    <row r="17" spans="1:120">
      <c r="A17" s="12"/>
      <c r="B17" s="23">
        <v>343.3</v>
      </c>
      <c r="C17" s="19" t="s">
        <v>24</v>
      </c>
      <c r="D17" s="43">
        <v>0</v>
      </c>
      <c r="E17" s="43">
        <v>54869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8"/>
        <v>54869</v>
      </c>
      <c r="P17" s="44">
        <f t="shared" si="1"/>
        <v>237.52813852813853</v>
      </c>
      <c r="Q17" s="9"/>
    </row>
    <row r="18" spans="1:120" ht="15.75">
      <c r="A18" s="27" t="s">
        <v>2</v>
      </c>
      <c r="B18" s="28"/>
      <c r="C18" s="29"/>
      <c r="D18" s="30">
        <f t="shared" ref="D18:N18" si="9">SUM(D19:D20)</f>
        <v>4532</v>
      </c>
      <c r="E18" s="30">
        <f t="shared" si="9"/>
        <v>0</v>
      </c>
      <c r="F18" s="30">
        <f t="shared" si="9"/>
        <v>0</v>
      </c>
      <c r="G18" s="30">
        <f t="shared" si="9"/>
        <v>0</v>
      </c>
      <c r="H18" s="30">
        <f t="shared" si="9"/>
        <v>0</v>
      </c>
      <c r="I18" s="30">
        <f t="shared" si="9"/>
        <v>0</v>
      </c>
      <c r="J18" s="30">
        <f t="shared" si="9"/>
        <v>0</v>
      </c>
      <c r="K18" s="30">
        <f t="shared" si="9"/>
        <v>0</v>
      </c>
      <c r="L18" s="30">
        <f t="shared" si="9"/>
        <v>0</v>
      </c>
      <c r="M18" s="30">
        <f t="shared" si="9"/>
        <v>0</v>
      </c>
      <c r="N18" s="30">
        <f t="shared" si="9"/>
        <v>0</v>
      </c>
      <c r="O18" s="30">
        <f>SUM(D18:N18)</f>
        <v>4532</v>
      </c>
      <c r="P18" s="42">
        <f t="shared" si="1"/>
        <v>19.61904761904762</v>
      </c>
      <c r="Q18" s="10"/>
    </row>
    <row r="19" spans="1:120">
      <c r="A19" s="12"/>
      <c r="B19" s="23">
        <v>361.1</v>
      </c>
      <c r="C19" s="19" t="s">
        <v>27</v>
      </c>
      <c r="D19" s="43">
        <v>97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>SUM(D19:N19)</f>
        <v>97</v>
      </c>
      <c r="P19" s="44">
        <f t="shared" si="1"/>
        <v>0.41991341991341991</v>
      </c>
      <c r="Q19" s="9"/>
    </row>
    <row r="20" spans="1:120" ht="15.75" thickBot="1">
      <c r="A20" s="12"/>
      <c r="B20" s="23">
        <v>369.9</v>
      </c>
      <c r="C20" s="19" t="s">
        <v>28</v>
      </c>
      <c r="D20" s="43">
        <v>4435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" si="10">SUM(D20:N20)</f>
        <v>4435</v>
      </c>
      <c r="P20" s="44">
        <f t="shared" si="1"/>
        <v>19.1991341991342</v>
      </c>
      <c r="Q20" s="9"/>
    </row>
    <row r="21" spans="1:120" ht="16.5" thickBot="1">
      <c r="A21" s="13" t="s">
        <v>26</v>
      </c>
      <c r="B21" s="21"/>
      <c r="C21" s="20"/>
      <c r="D21" s="14">
        <f>SUM(D5,D9,D11,D15,D18)</f>
        <v>182413</v>
      </c>
      <c r="E21" s="14">
        <f t="shared" ref="E21:N21" si="11">SUM(E5,E9,E11,E15,E18)</f>
        <v>54869</v>
      </c>
      <c r="F21" s="14">
        <f t="shared" si="11"/>
        <v>0</v>
      </c>
      <c r="G21" s="14">
        <f t="shared" si="11"/>
        <v>0</v>
      </c>
      <c r="H21" s="14">
        <f t="shared" si="11"/>
        <v>0</v>
      </c>
      <c r="I21" s="14">
        <f t="shared" si="11"/>
        <v>0</v>
      </c>
      <c r="J21" s="14">
        <f t="shared" si="11"/>
        <v>0</v>
      </c>
      <c r="K21" s="14">
        <f t="shared" si="11"/>
        <v>0</v>
      </c>
      <c r="L21" s="14">
        <f t="shared" si="11"/>
        <v>0</v>
      </c>
      <c r="M21" s="14">
        <f t="shared" si="11"/>
        <v>0</v>
      </c>
      <c r="N21" s="14">
        <f t="shared" si="11"/>
        <v>0</v>
      </c>
      <c r="O21" s="14">
        <f>SUM(D21:N21)</f>
        <v>237282</v>
      </c>
      <c r="P21" s="36">
        <f t="shared" si="1"/>
        <v>1027.1948051948052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45" t="s">
        <v>89</v>
      </c>
      <c r="N23" s="45"/>
      <c r="O23" s="45"/>
      <c r="P23" s="40">
        <v>231</v>
      </c>
    </row>
    <row r="24" spans="1:120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8"/>
    </row>
    <row r="25" spans="1:120" ht="15.75" customHeight="1" thickBot="1">
      <c r="A25" s="49" t="s">
        <v>45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1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57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31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36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32</v>
      </c>
      <c r="F4" s="32" t="s">
        <v>33</v>
      </c>
      <c r="G4" s="32" t="s">
        <v>34</v>
      </c>
      <c r="H4" s="32" t="s">
        <v>4</v>
      </c>
      <c r="I4" s="32" t="s">
        <v>5</v>
      </c>
      <c r="J4" s="33" t="s">
        <v>35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37129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37129</v>
      </c>
      <c r="O5" s="31">
        <f t="shared" ref="O5:O22" si="2">(N5/O$24)</f>
        <v>145.60392156862744</v>
      </c>
      <c r="P5" s="6"/>
    </row>
    <row r="6" spans="1:133">
      <c r="A6" s="12"/>
      <c r="B6" s="23">
        <v>311</v>
      </c>
      <c r="C6" s="19" t="s">
        <v>1</v>
      </c>
      <c r="D6" s="43">
        <v>11172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11172</v>
      </c>
      <c r="O6" s="44">
        <f t="shared" si="2"/>
        <v>43.811764705882354</v>
      </c>
      <c r="P6" s="9"/>
    </row>
    <row r="7" spans="1:133">
      <c r="A7" s="12"/>
      <c r="B7" s="23">
        <v>315</v>
      </c>
      <c r="C7" s="19" t="s">
        <v>58</v>
      </c>
      <c r="D7" s="43">
        <v>4715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4715</v>
      </c>
      <c r="O7" s="44">
        <f t="shared" si="2"/>
        <v>18.490196078431371</v>
      </c>
      <c r="P7" s="9"/>
    </row>
    <row r="8" spans="1:133">
      <c r="A8" s="12"/>
      <c r="B8" s="23">
        <v>319</v>
      </c>
      <c r="C8" s="19" t="s">
        <v>42</v>
      </c>
      <c r="D8" s="43">
        <v>21242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21242</v>
      </c>
      <c r="O8" s="44">
        <f t="shared" si="2"/>
        <v>83.301960784313721</v>
      </c>
      <c r="P8" s="9"/>
    </row>
    <row r="9" spans="1:133" ht="15.75">
      <c r="A9" s="27" t="s">
        <v>9</v>
      </c>
      <c r="B9" s="28"/>
      <c r="C9" s="29"/>
      <c r="D9" s="30">
        <f t="shared" ref="D9:M9" si="3">SUM(D10:D10)</f>
        <v>2817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2817</v>
      </c>
      <c r="O9" s="42">
        <f t="shared" si="2"/>
        <v>11.047058823529412</v>
      </c>
      <c r="P9" s="10"/>
    </row>
    <row r="10" spans="1:133">
      <c r="A10" s="12"/>
      <c r="B10" s="23">
        <v>323.89999999999998</v>
      </c>
      <c r="C10" s="19" t="s">
        <v>10</v>
      </c>
      <c r="D10" s="43">
        <v>2817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2817</v>
      </c>
      <c r="O10" s="44">
        <f t="shared" si="2"/>
        <v>11.047058823529412</v>
      </c>
      <c r="P10" s="9"/>
    </row>
    <row r="11" spans="1:133" ht="15.75">
      <c r="A11" s="27" t="s">
        <v>11</v>
      </c>
      <c r="B11" s="28"/>
      <c r="C11" s="29"/>
      <c r="D11" s="30">
        <f t="shared" ref="D11:M11" si="4">SUM(D12:D13)</f>
        <v>30765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30765</v>
      </c>
      <c r="O11" s="42">
        <f t="shared" si="2"/>
        <v>120.64705882352941</v>
      </c>
      <c r="P11" s="10"/>
    </row>
    <row r="12" spans="1:133">
      <c r="A12" s="12"/>
      <c r="B12" s="23">
        <v>335.18</v>
      </c>
      <c r="C12" s="19" t="s">
        <v>59</v>
      </c>
      <c r="D12" s="43">
        <v>12371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12371</v>
      </c>
      <c r="O12" s="44">
        <f t="shared" si="2"/>
        <v>48.51372549019608</v>
      </c>
      <c r="P12" s="9"/>
    </row>
    <row r="13" spans="1:133">
      <c r="A13" s="12"/>
      <c r="B13" s="23">
        <v>335.19</v>
      </c>
      <c r="C13" s="19" t="s">
        <v>60</v>
      </c>
      <c r="D13" s="43">
        <v>18394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18394</v>
      </c>
      <c r="O13" s="44">
        <f t="shared" si="2"/>
        <v>72.13333333333334</v>
      </c>
      <c r="P13" s="9"/>
    </row>
    <row r="14" spans="1:133" ht="15.75">
      <c r="A14" s="27" t="s">
        <v>21</v>
      </c>
      <c r="B14" s="28"/>
      <c r="C14" s="29"/>
      <c r="D14" s="30">
        <f t="shared" ref="D14:M14" si="5">SUM(D15:D16)</f>
        <v>1405</v>
      </c>
      <c r="E14" s="30">
        <f t="shared" si="5"/>
        <v>40691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42096</v>
      </c>
      <c r="O14" s="42">
        <f t="shared" si="2"/>
        <v>165.08235294117648</v>
      </c>
      <c r="P14" s="10"/>
    </row>
    <row r="15" spans="1:133">
      <c r="A15" s="12"/>
      <c r="B15" s="23">
        <v>341.9</v>
      </c>
      <c r="C15" s="19" t="s">
        <v>61</v>
      </c>
      <c r="D15" s="43">
        <v>1405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1405</v>
      </c>
      <c r="O15" s="44">
        <f t="shared" si="2"/>
        <v>5.5098039215686274</v>
      </c>
      <c r="P15" s="9"/>
    </row>
    <row r="16" spans="1:133">
      <c r="A16" s="12"/>
      <c r="B16" s="23">
        <v>343.3</v>
      </c>
      <c r="C16" s="19" t="s">
        <v>24</v>
      </c>
      <c r="D16" s="43">
        <v>0</v>
      </c>
      <c r="E16" s="43">
        <v>40691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40691</v>
      </c>
      <c r="O16" s="44">
        <f t="shared" si="2"/>
        <v>159.57254901960783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SUM(D18:D19)</f>
        <v>1137</v>
      </c>
      <c r="E17" s="30">
        <f t="shared" si="6"/>
        <v>3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1140</v>
      </c>
      <c r="O17" s="42">
        <f t="shared" si="2"/>
        <v>4.4705882352941178</v>
      </c>
      <c r="P17" s="10"/>
    </row>
    <row r="18" spans="1:119">
      <c r="A18" s="12"/>
      <c r="B18" s="23">
        <v>361.1</v>
      </c>
      <c r="C18" s="19" t="s">
        <v>27</v>
      </c>
      <c r="D18" s="43">
        <v>34</v>
      </c>
      <c r="E18" s="43">
        <v>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37</v>
      </c>
      <c r="O18" s="44">
        <f t="shared" si="2"/>
        <v>0.14509803921568629</v>
      </c>
      <c r="P18" s="9"/>
    </row>
    <row r="19" spans="1:119">
      <c r="A19" s="12"/>
      <c r="B19" s="23">
        <v>369.9</v>
      </c>
      <c r="C19" s="19" t="s">
        <v>28</v>
      </c>
      <c r="D19" s="43">
        <v>1103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1103</v>
      </c>
      <c r="O19" s="44">
        <f t="shared" si="2"/>
        <v>4.3254901960784311</v>
      </c>
      <c r="P19" s="9"/>
    </row>
    <row r="20" spans="1:119" ht="15.75">
      <c r="A20" s="27" t="s">
        <v>22</v>
      </c>
      <c r="B20" s="28"/>
      <c r="C20" s="29"/>
      <c r="D20" s="30">
        <f t="shared" ref="D20:M20" si="7">SUM(D21:D21)</f>
        <v>1208</v>
      </c>
      <c r="E20" s="30">
        <f t="shared" si="7"/>
        <v>0</v>
      </c>
      <c r="F20" s="30">
        <f t="shared" si="7"/>
        <v>0</v>
      </c>
      <c r="G20" s="30">
        <f t="shared" si="7"/>
        <v>0</v>
      </c>
      <c r="H20" s="30">
        <f t="shared" si="7"/>
        <v>0</v>
      </c>
      <c r="I20" s="30">
        <f t="shared" si="7"/>
        <v>0</v>
      </c>
      <c r="J20" s="30">
        <f t="shared" si="7"/>
        <v>0</v>
      </c>
      <c r="K20" s="30">
        <f t="shared" si="7"/>
        <v>0</v>
      </c>
      <c r="L20" s="30">
        <f t="shared" si="7"/>
        <v>0</v>
      </c>
      <c r="M20" s="30">
        <f t="shared" si="7"/>
        <v>0</v>
      </c>
      <c r="N20" s="30">
        <f t="shared" si="1"/>
        <v>1208</v>
      </c>
      <c r="O20" s="42">
        <f t="shared" si="2"/>
        <v>4.7372549019607844</v>
      </c>
      <c r="P20" s="9"/>
    </row>
    <row r="21" spans="1:119" ht="15.75" thickBot="1">
      <c r="A21" s="12"/>
      <c r="B21" s="23">
        <v>381</v>
      </c>
      <c r="C21" s="19" t="s">
        <v>29</v>
      </c>
      <c r="D21" s="43">
        <v>1208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1208</v>
      </c>
      <c r="O21" s="44">
        <f t="shared" si="2"/>
        <v>4.7372549019607844</v>
      </c>
      <c r="P21" s="9"/>
    </row>
    <row r="22" spans="1:119" ht="16.5" thickBot="1">
      <c r="A22" s="13" t="s">
        <v>26</v>
      </c>
      <c r="B22" s="21"/>
      <c r="C22" s="20"/>
      <c r="D22" s="14">
        <f>SUM(D5,D9,D11,D14,D17,D20)</f>
        <v>74461</v>
      </c>
      <c r="E22" s="14">
        <f t="shared" ref="E22:M22" si="8">SUM(E5,E9,E11,E14,E17,E20)</f>
        <v>40694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115155</v>
      </c>
      <c r="O22" s="36">
        <f t="shared" si="2"/>
        <v>451.58823529411762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45" t="s">
        <v>62</v>
      </c>
      <c r="M24" s="45"/>
      <c r="N24" s="45"/>
      <c r="O24" s="40">
        <v>255</v>
      </c>
    </row>
    <row r="25" spans="1:119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</row>
    <row r="26" spans="1:119" ht="15.75" customHeight="1" thickBot="1">
      <c r="A26" s="49" t="s">
        <v>45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48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31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36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32</v>
      </c>
      <c r="F4" s="32" t="s">
        <v>33</v>
      </c>
      <c r="G4" s="32" t="s">
        <v>34</v>
      </c>
      <c r="H4" s="32" t="s">
        <v>4</v>
      </c>
      <c r="I4" s="32" t="s">
        <v>5</v>
      </c>
      <c r="J4" s="33" t="s">
        <v>35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36236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36236</v>
      </c>
      <c r="O5" s="31">
        <f t="shared" ref="O5:O24" si="2">(N5/O$26)</f>
        <v>142.10196078431372</v>
      </c>
      <c r="P5" s="6"/>
    </row>
    <row r="6" spans="1:133">
      <c r="A6" s="12"/>
      <c r="B6" s="23">
        <v>311</v>
      </c>
      <c r="C6" s="19" t="s">
        <v>1</v>
      </c>
      <c r="D6" s="43">
        <v>11035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11035</v>
      </c>
      <c r="O6" s="44">
        <f t="shared" si="2"/>
        <v>43.274509803921568</v>
      </c>
      <c r="P6" s="9"/>
    </row>
    <row r="7" spans="1:133">
      <c r="A7" s="12"/>
      <c r="B7" s="23">
        <v>315</v>
      </c>
      <c r="C7" s="19" t="s">
        <v>41</v>
      </c>
      <c r="D7" s="43">
        <v>5269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5269</v>
      </c>
      <c r="O7" s="44">
        <f t="shared" si="2"/>
        <v>20.662745098039217</v>
      </c>
      <c r="P7" s="9"/>
    </row>
    <row r="8" spans="1:133">
      <c r="A8" s="12"/>
      <c r="B8" s="23">
        <v>319</v>
      </c>
      <c r="C8" s="19" t="s">
        <v>42</v>
      </c>
      <c r="D8" s="43">
        <v>19932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19932</v>
      </c>
      <c r="O8" s="44">
        <f t="shared" si="2"/>
        <v>78.164705882352948</v>
      </c>
      <c r="P8" s="9"/>
    </row>
    <row r="9" spans="1:133" ht="15.75">
      <c r="A9" s="27" t="s">
        <v>9</v>
      </c>
      <c r="B9" s="28"/>
      <c r="C9" s="29"/>
      <c r="D9" s="30">
        <f t="shared" ref="D9:M9" si="3">SUM(D10:D10)</f>
        <v>2905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2905</v>
      </c>
      <c r="O9" s="42">
        <f t="shared" si="2"/>
        <v>11.392156862745098</v>
      </c>
      <c r="P9" s="10"/>
    </row>
    <row r="10" spans="1:133">
      <c r="A10" s="12"/>
      <c r="B10" s="23">
        <v>323.89999999999998</v>
      </c>
      <c r="C10" s="19" t="s">
        <v>10</v>
      </c>
      <c r="D10" s="43">
        <v>2905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2905</v>
      </c>
      <c r="O10" s="44">
        <f t="shared" si="2"/>
        <v>11.392156862745098</v>
      </c>
      <c r="P10" s="9"/>
    </row>
    <row r="11" spans="1:133" ht="15.75">
      <c r="A11" s="27" t="s">
        <v>11</v>
      </c>
      <c r="B11" s="28"/>
      <c r="C11" s="29"/>
      <c r="D11" s="30">
        <f t="shared" ref="D11:M11" si="4">SUM(D12:D15)</f>
        <v>28058</v>
      </c>
      <c r="E11" s="30">
        <f t="shared" si="4"/>
        <v>415957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444015</v>
      </c>
      <c r="O11" s="42">
        <f t="shared" si="2"/>
        <v>1741.2352941176471</v>
      </c>
      <c r="P11" s="10"/>
    </row>
    <row r="12" spans="1:133">
      <c r="A12" s="12"/>
      <c r="B12" s="23">
        <v>331.31</v>
      </c>
      <c r="C12" s="19" t="s">
        <v>12</v>
      </c>
      <c r="D12" s="43">
        <v>0</v>
      </c>
      <c r="E12" s="43">
        <v>37080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37080</v>
      </c>
      <c r="O12" s="44">
        <f t="shared" si="2"/>
        <v>145.41176470588235</v>
      </c>
      <c r="P12" s="9"/>
    </row>
    <row r="13" spans="1:133">
      <c r="A13" s="12"/>
      <c r="B13" s="23">
        <v>334.31</v>
      </c>
      <c r="C13" s="19" t="s">
        <v>13</v>
      </c>
      <c r="D13" s="43">
        <v>0</v>
      </c>
      <c r="E13" s="43">
        <v>378877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378877</v>
      </c>
      <c r="O13" s="44">
        <f t="shared" si="2"/>
        <v>1485.7921568627451</v>
      </c>
      <c r="P13" s="9"/>
    </row>
    <row r="14" spans="1:133">
      <c r="A14" s="12"/>
      <c r="B14" s="23">
        <v>335.18</v>
      </c>
      <c r="C14" s="19" t="s">
        <v>15</v>
      </c>
      <c r="D14" s="43">
        <v>9624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9624</v>
      </c>
      <c r="O14" s="44">
        <f t="shared" si="2"/>
        <v>37.741176470588236</v>
      </c>
      <c r="P14" s="9"/>
    </row>
    <row r="15" spans="1:133">
      <c r="A15" s="12"/>
      <c r="B15" s="23">
        <v>335.19</v>
      </c>
      <c r="C15" s="19" t="s">
        <v>23</v>
      </c>
      <c r="D15" s="43">
        <v>18434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18434</v>
      </c>
      <c r="O15" s="44">
        <f t="shared" si="2"/>
        <v>72.290196078431379</v>
      </c>
      <c r="P15" s="9"/>
    </row>
    <row r="16" spans="1:133" ht="15.75">
      <c r="A16" s="27" t="s">
        <v>21</v>
      </c>
      <c r="B16" s="28"/>
      <c r="C16" s="29"/>
      <c r="D16" s="30">
        <f t="shared" ref="D16:M16" si="5">SUM(D17:D18)</f>
        <v>1112</v>
      </c>
      <c r="E16" s="30">
        <f t="shared" si="5"/>
        <v>35721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1"/>
        <v>36833</v>
      </c>
      <c r="O16" s="42">
        <f t="shared" si="2"/>
        <v>144.44313725490196</v>
      </c>
      <c r="P16" s="10"/>
    </row>
    <row r="17" spans="1:119">
      <c r="A17" s="12"/>
      <c r="B17" s="23">
        <v>341.9</v>
      </c>
      <c r="C17" s="19" t="s">
        <v>49</v>
      </c>
      <c r="D17" s="43">
        <v>1112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1112</v>
      </c>
      <c r="O17" s="44">
        <f t="shared" si="2"/>
        <v>4.3607843137254898</v>
      </c>
      <c r="P17" s="9"/>
    </row>
    <row r="18" spans="1:119">
      <c r="A18" s="12"/>
      <c r="B18" s="23">
        <v>343.3</v>
      </c>
      <c r="C18" s="19" t="s">
        <v>24</v>
      </c>
      <c r="D18" s="43">
        <v>0</v>
      </c>
      <c r="E18" s="43">
        <v>35721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35721</v>
      </c>
      <c r="O18" s="44">
        <f t="shared" si="2"/>
        <v>140.08235294117648</v>
      </c>
      <c r="P18" s="9"/>
    </row>
    <row r="19" spans="1:119" ht="15.75">
      <c r="A19" s="27" t="s">
        <v>2</v>
      </c>
      <c r="B19" s="28"/>
      <c r="C19" s="29"/>
      <c r="D19" s="30">
        <f t="shared" ref="D19:M19" si="6">SUM(D20:D21)</f>
        <v>2362</v>
      </c>
      <c r="E19" s="30">
        <f t="shared" si="6"/>
        <v>5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1"/>
        <v>2367</v>
      </c>
      <c r="O19" s="42">
        <f t="shared" si="2"/>
        <v>9.2823529411764714</v>
      </c>
      <c r="P19" s="10"/>
    </row>
    <row r="20" spans="1:119">
      <c r="A20" s="12"/>
      <c r="B20" s="23">
        <v>361.1</v>
      </c>
      <c r="C20" s="19" t="s">
        <v>27</v>
      </c>
      <c r="D20" s="43">
        <v>68</v>
      </c>
      <c r="E20" s="43">
        <v>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73</v>
      </c>
      <c r="O20" s="44">
        <f t="shared" si="2"/>
        <v>0.28627450980392155</v>
      </c>
      <c r="P20" s="9"/>
    </row>
    <row r="21" spans="1:119">
      <c r="A21" s="12"/>
      <c r="B21" s="23">
        <v>369.9</v>
      </c>
      <c r="C21" s="19" t="s">
        <v>28</v>
      </c>
      <c r="D21" s="43">
        <v>2294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2294</v>
      </c>
      <c r="O21" s="44">
        <f t="shared" si="2"/>
        <v>8.996078431372549</v>
      </c>
      <c r="P21" s="9"/>
    </row>
    <row r="22" spans="1:119" ht="15.75">
      <c r="A22" s="27" t="s">
        <v>22</v>
      </c>
      <c r="B22" s="28"/>
      <c r="C22" s="29"/>
      <c r="D22" s="30">
        <f t="shared" ref="D22:M22" si="7">SUM(D23:D23)</f>
        <v>0</v>
      </c>
      <c r="E22" s="30">
        <f t="shared" si="7"/>
        <v>671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0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1"/>
        <v>671</v>
      </c>
      <c r="O22" s="42">
        <f t="shared" si="2"/>
        <v>2.6313725490196078</v>
      </c>
      <c r="P22" s="9"/>
    </row>
    <row r="23" spans="1:119" ht="15.75" thickBot="1">
      <c r="A23" s="12"/>
      <c r="B23" s="23">
        <v>381</v>
      </c>
      <c r="C23" s="19" t="s">
        <v>29</v>
      </c>
      <c r="D23" s="43">
        <v>0</v>
      </c>
      <c r="E23" s="43">
        <v>671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671</v>
      </c>
      <c r="O23" s="44">
        <f t="shared" si="2"/>
        <v>2.6313725490196078</v>
      </c>
      <c r="P23" s="9"/>
    </row>
    <row r="24" spans="1:119" ht="16.5" thickBot="1">
      <c r="A24" s="13" t="s">
        <v>26</v>
      </c>
      <c r="B24" s="21"/>
      <c r="C24" s="20"/>
      <c r="D24" s="14">
        <f>SUM(D5,D9,D11,D16,D19,D22)</f>
        <v>70673</v>
      </c>
      <c r="E24" s="14">
        <f t="shared" ref="E24:M24" si="8">SUM(E5,E9,E11,E16,E19,E22)</f>
        <v>452354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0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523027</v>
      </c>
      <c r="O24" s="36">
        <f t="shared" si="2"/>
        <v>2051.0862745098038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45" t="s">
        <v>50</v>
      </c>
      <c r="M26" s="45"/>
      <c r="N26" s="45"/>
      <c r="O26" s="40">
        <v>255</v>
      </c>
    </row>
    <row r="27" spans="1:119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</row>
    <row r="28" spans="1:119" ht="15.75" customHeight="1" thickBot="1">
      <c r="A28" s="49" t="s">
        <v>45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40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31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36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32</v>
      </c>
      <c r="F4" s="32" t="s">
        <v>33</v>
      </c>
      <c r="G4" s="32" t="s">
        <v>34</v>
      </c>
      <c r="H4" s="32" t="s">
        <v>4</v>
      </c>
      <c r="I4" s="32" t="s">
        <v>5</v>
      </c>
      <c r="J4" s="33" t="s">
        <v>35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35845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35845</v>
      </c>
      <c r="O5" s="31">
        <f t="shared" ref="O5:O24" si="2">(N5/O$26)</f>
        <v>134.25093632958803</v>
      </c>
      <c r="P5" s="6"/>
    </row>
    <row r="6" spans="1:133">
      <c r="A6" s="12"/>
      <c r="B6" s="23">
        <v>311</v>
      </c>
      <c r="C6" s="19" t="s">
        <v>1</v>
      </c>
      <c r="D6" s="43">
        <v>10679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10679</v>
      </c>
      <c r="O6" s="44">
        <f t="shared" si="2"/>
        <v>39.99625468164794</v>
      </c>
      <c r="P6" s="9"/>
    </row>
    <row r="7" spans="1:133">
      <c r="A7" s="12"/>
      <c r="B7" s="23">
        <v>315</v>
      </c>
      <c r="C7" s="19" t="s">
        <v>41</v>
      </c>
      <c r="D7" s="43">
        <v>3805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3805</v>
      </c>
      <c r="O7" s="44">
        <f t="shared" si="2"/>
        <v>14.250936329588015</v>
      </c>
      <c r="P7" s="9"/>
    </row>
    <row r="8" spans="1:133">
      <c r="A8" s="12"/>
      <c r="B8" s="23">
        <v>319</v>
      </c>
      <c r="C8" s="19" t="s">
        <v>42</v>
      </c>
      <c r="D8" s="43">
        <v>21361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21361</v>
      </c>
      <c r="O8" s="44">
        <f t="shared" si="2"/>
        <v>80.00374531835206</v>
      </c>
      <c r="P8" s="9"/>
    </row>
    <row r="9" spans="1:133" ht="15.75">
      <c r="A9" s="27" t="s">
        <v>9</v>
      </c>
      <c r="B9" s="28"/>
      <c r="C9" s="29"/>
      <c r="D9" s="30">
        <f t="shared" ref="D9:M9" si="3">SUM(D10:D10)</f>
        <v>3446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3446</v>
      </c>
      <c r="O9" s="42">
        <f t="shared" si="2"/>
        <v>12.906367041198502</v>
      </c>
      <c r="P9" s="10"/>
    </row>
    <row r="10" spans="1:133">
      <c r="A10" s="12"/>
      <c r="B10" s="23">
        <v>323.89999999999998</v>
      </c>
      <c r="C10" s="19" t="s">
        <v>10</v>
      </c>
      <c r="D10" s="43">
        <v>3446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3446</v>
      </c>
      <c r="O10" s="44">
        <f t="shared" si="2"/>
        <v>12.906367041198502</v>
      </c>
      <c r="P10" s="9"/>
    </row>
    <row r="11" spans="1:133" ht="15.75">
      <c r="A11" s="27" t="s">
        <v>11</v>
      </c>
      <c r="B11" s="28"/>
      <c r="C11" s="29"/>
      <c r="D11" s="30">
        <f t="shared" ref="D11:M11" si="4">SUM(D12:D16)</f>
        <v>167507</v>
      </c>
      <c r="E11" s="30">
        <f t="shared" si="4"/>
        <v>458064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625571</v>
      </c>
      <c r="O11" s="42">
        <f t="shared" si="2"/>
        <v>2342.9625468164795</v>
      </c>
      <c r="P11" s="10"/>
    </row>
    <row r="12" spans="1:133">
      <c r="A12" s="12"/>
      <c r="B12" s="23">
        <v>331.31</v>
      </c>
      <c r="C12" s="19" t="s">
        <v>12</v>
      </c>
      <c r="D12" s="43">
        <v>0</v>
      </c>
      <c r="E12" s="43">
        <v>288408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288408</v>
      </c>
      <c r="O12" s="44">
        <f t="shared" si="2"/>
        <v>1080.1797752808989</v>
      </c>
      <c r="P12" s="9"/>
    </row>
    <row r="13" spans="1:133">
      <c r="A13" s="12"/>
      <c r="B13" s="23">
        <v>334.31</v>
      </c>
      <c r="C13" s="19" t="s">
        <v>13</v>
      </c>
      <c r="D13" s="43">
        <v>0</v>
      </c>
      <c r="E13" s="43">
        <v>169656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169656</v>
      </c>
      <c r="O13" s="44">
        <f t="shared" si="2"/>
        <v>635.41573033707868</v>
      </c>
      <c r="P13" s="9"/>
    </row>
    <row r="14" spans="1:133">
      <c r="A14" s="12"/>
      <c r="B14" s="23">
        <v>334.7</v>
      </c>
      <c r="C14" s="19" t="s">
        <v>14</v>
      </c>
      <c r="D14" s="43">
        <v>137354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137354</v>
      </c>
      <c r="O14" s="44">
        <f t="shared" si="2"/>
        <v>514.43445692883893</v>
      </c>
      <c r="P14" s="9"/>
    </row>
    <row r="15" spans="1:133">
      <c r="A15" s="12"/>
      <c r="B15" s="23">
        <v>335.18</v>
      </c>
      <c r="C15" s="19" t="s">
        <v>15</v>
      </c>
      <c r="D15" s="43">
        <v>11672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11672</v>
      </c>
      <c r="O15" s="44">
        <f t="shared" si="2"/>
        <v>43.715355805243448</v>
      </c>
      <c r="P15" s="9"/>
    </row>
    <row r="16" spans="1:133">
      <c r="A16" s="12"/>
      <c r="B16" s="23">
        <v>335.19</v>
      </c>
      <c r="C16" s="19" t="s">
        <v>23</v>
      </c>
      <c r="D16" s="43">
        <v>18481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18481</v>
      </c>
      <c r="O16" s="44">
        <f t="shared" si="2"/>
        <v>69.217228464419478</v>
      </c>
      <c r="P16" s="9"/>
    </row>
    <row r="17" spans="1:119" ht="15.75">
      <c r="A17" s="27" t="s">
        <v>21</v>
      </c>
      <c r="B17" s="28"/>
      <c r="C17" s="29"/>
      <c r="D17" s="30">
        <f t="shared" ref="D17:M17" si="5">SUM(D18:D19)</f>
        <v>2009</v>
      </c>
      <c r="E17" s="30">
        <f t="shared" si="5"/>
        <v>32110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34119</v>
      </c>
      <c r="O17" s="42">
        <f t="shared" si="2"/>
        <v>127.78651685393258</v>
      </c>
      <c r="P17" s="10"/>
    </row>
    <row r="18" spans="1:119">
      <c r="A18" s="12"/>
      <c r="B18" s="23">
        <v>343.3</v>
      </c>
      <c r="C18" s="19" t="s">
        <v>24</v>
      </c>
      <c r="D18" s="43">
        <v>0</v>
      </c>
      <c r="E18" s="43">
        <v>32110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32110</v>
      </c>
      <c r="O18" s="44">
        <f t="shared" si="2"/>
        <v>120.26217228464419</v>
      </c>
      <c r="P18" s="9"/>
    </row>
    <row r="19" spans="1:119">
      <c r="A19" s="12"/>
      <c r="B19" s="23">
        <v>347.2</v>
      </c>
      <c r="C19" s="19" t="s">
        <v>25</v>
      </c>
      <c r="D19" s="43">
        <v>2009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2009</v>
      </c>
      <c r="O19" s="44">
        <f t="shared" si="2"/>
        <v>7.5243445692883899</v>
      </c>
      <c r="P19" s="9"/>
    </row>
    <row r="20" spans="1:119" ht="15.75">
      <c r="A20" s="27" t="s">
        <v>2</v>
      </c>
      <c r="B20" s="28"/>
      <c r="C20" s="29"/>
      <c r="D20" s="30">
        <f t="shared" ref="D20:M20" si="6">SUM(D21:D21)</f>
        <v>503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503</v>
      </c>
      <c r="O20" s="42">
        <f t="shared" si="2"/>
        <v>1.8838951310861423</v>
      </c>
      <c r="P20" s="10"/>
    </row>
    <row r="21" spans="1:119">
      <c r="A21" s="12"/>
      <c r="B21" s="23">
        <v>369.9</v>
      </c>
      <c r="C21" s="19" t="s">
        <v>28</v>
      </c>
      <c r="D21" s="43">
        <v>503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503</v>
      </c>
      <c r="O21" s="44">
        <f t="shared" si="2"/>
        <v>1.8838951310861423</v>
      </c>
      <c r="P21" s="9"/>
    </row>
    <row r="22" spans="1:119" ht="15.75">
      <c r="A22" s="27" t="s">
        <v>22</v>
      </c>
      <c r="B22" s="28"/>
      <c r="C22" s="29"/>
      <c r="D22" s="30">
        <f t="shared" ref="D22:M22" si="7">SUM(D23:D23)</f>
        <v>9181</v>
      </c>
      <c r="E22" s="30">
        <f t="shared" si="7"/>
        <v>520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0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1"/>
        <v>9701</v>
      </c>
      <c r="O22" s="42">
        <f t="shared" si="2"/>
        <v>36.333333333333336</v>
      </c>
      <c r="P22" s="9"/>
    </row>
    <row r="23" spans="1:119" ht="15.75" thickBot="1">
      <c r="A23" s="12"/>
      <c r="B23" s="23">
        <v>381</v>
      </c>
      <c r="C23" s="19" t="s">
        <v>29</v>
      </c>
      <c r="D23" s="43">
        <v>9181</v>
      </c>
      <c r="E23" s="43">
        <v>520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9701</v>
      </c>
      <c r="O23" s="44">
        <f t="shared" si="2"/>
        <v>36.333333333333336</v>
      </c>
      <c r="P23" s="9"/>
    </row>
    <row r="24" spans="1:119" ht="16.5" thickBot="1">
      <c r="A24" s="13" t="s">
        <v>26</v>
      </c>
      <c r="B24" s="21"/>
      <c r="C24" s="20"/>
      <c r="D24" s="14">
        <f>SUM(D5,D9,D11,D17,D20,D22)</f>
        <v>218491</v>
      </c>
      <c r="E24" s="14">
        <f t="shared" ref="E24:M24" si="8">SUM(E5,E9,E11,E17,E20,E22)</f>
        <v>490694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0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709185</v>
      </c>
      <c r="O24" s="36">
        <f t="shared" si="2"/>
        <v>2656.1235955056181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45" t="s">
        <v>44</v>
      </c>
      <c r="M26" s="45"/>
      <c r="N26" s="45"/>
      <c r="O26" s="40">
        <v>267</v>
      </c>
    </row>
    <row r="27" spans="1:119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</row>
    <row r="28" spans="1:119" ht="15.75" customHeight="1" thickBot="1">
      <c r="A28" s="49" t="s">
        <v>45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37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31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36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32</v>
      </c>
      <c r="F4" s="32" t="s">
        <v>33</v>
      </c>
      <c r="G4" s="32" t="s">
        <v>34</v>
      </c>
      <c r="H4" s="32" t="s">
        <v>4</v>
      </c>
      <c r="I4" s="32" t="s">
        <v>5</v>
      </c>
      <c r="J4" s="33" t="s">
        <v>35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10318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5" si="1">SUM(D5:M5)</f>
        <v>10318</v>
      </c>
      <c r="O5" s="31">
        <f t="shared" ref="O5:O25" si="2">(N5/O$27)</f>
        <v>41.271999999999998</v>
      </c>
      <c r="P5" s="6"/>
    </row>
    <row r="6" spans="1:133">
      <c r="A6" s="12"/>
      <c r="B6" s="23">
        <v>311</v>
      </c>
      <c r="C6" s="19" t="s">
        <v>1</v>
      </c>
      <c r="D6" s="43">
        <v>10318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10318</v>
      </c>
      <c r="O6" s="44">
        <f t="shared" si="2"/>
        <v>41.271999999999998</v>
      </c>
      <c r="P6" s="9"/>
    </row>
    <row r="7" spans="1:133" ht="15.75">
      <c r="A7" s="27" t="s">
        <v>9</v>
      </c>
      <c r="B7" s="28"/>
      <c r="C7" s="29"/>
      <c r="D7" s="30">
        <f t="shared" ref="D7:M7" si="3">SUM(D8:D8)</f>
        <v>3570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3570</v>
      </c>
      <c r="O7" s="42">
        <f t="shared" si="2"/>
        <v>14.28</v>
      </c>
      <c r="P7" s="10"/>
    </row>
    <row r="8" spans="1:133">
      <c r="A8" s="12"/>
      <c r="B8" s="23">
        <v>323.89999999999998</v>
      </c>
      <c r="C8" s="19" t="s">
        <v>10</v>
      </c>
      <c r="D8" s="43">
        <v>3570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3570</v>
      </c>
      <c r="O8" s="44">
        <f t="shared" si="2"/>
        <v>14.28</v>
      </c>
      <c r="P8" s="9"/>
    </row>
    <row r="9" spans="1:133" ht="15.75">
      <c r="A9" s="27" t="s">
        <v>11</v>
      </c>
      <c r="B9" s="28"/>
      <c r="C9" s="29"/>
      <c r="D9" s="30">
        <f t="shared" ref="D9:M9" si="4">SUM(D10:D15)</f>
        <v>170571</v>
      </c>
      <c r="E9" s="30">
        <f t="shared" si="4"/>
        <v>1185832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0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41">
        <f t="shared" si="1"/>
        <v>1356403</v>
      </c>
      <c r="O9" s="42">
        <f t="shared" si="2"/>
        <v>5425.6120000000001</v>
      </c>
      <c r="P9" s="10"/>
    </row>
    <row r="10" spans="1:133">
      <c r="A10" s="12"/>
      <c r="B10" s="23">
        <v>331.31</v>
      </c>
      <c r="C10" s="19" t="s">
        <v>12</v>
      </c>
      <c r="D10" s="43">
        <v>0</v>
      </c>
      <c r="E10" s="43">
        <v>598280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598280</v>
      </c>
      <c r="O10" s="44">
        <f t="shared" si="2"/>
        <v>2393.12</v>
      </c>
      <c r="P10" s="9"/>
    </row>
    <row r="11" spans="1:133">
      <c r="A11" s="12"/>
      <c r="B11" s="23">
        <v>334.31</v>
      </c>
      <c r="C11" s="19" t="s">
        <v>13</v>
      </c>
      <c r="D11" s="43">
        <v>0</v>
      </c>
      <c r="E11" s="43">
        <v>587552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587552</v>
      </c>
      <c r="O11" s="44">
        <f t="shared" si="2"/>
        <v>2350.2080000000001</v>
      </c>
      <c r="P11" s="9"/>
    </row>
    <row r="12" spans="1:133">
      <c r="A12" s="12"/>
      <c r="B12" s="23">
        <v>334.7</v>
      </c>
      <c r="C12" s="19" t="s">
        <v>14</v>
      </c>
      <c r="D12" s="43">
        <v>118301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118301</v>
      </c>
      <c r="O12" s="44">
        <f t="shared" si="2"/>
        <v>473.20400000000001</v>
      </c>
      <c r="P12" s="9"/>
    </row>
    <row r="13" spans="1:133">
      <c r="A13" s="12"/>
      <c r="B13" s="23">
        <v>335.18</v>
      </c>
      <c r="C13" s="19" t="s">
        <v>15</v>
      </c>
      <c r="D13" s="43">
        <v>12065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12065</v>
      </c>
      <c r="O13" s="44">
        <f t="shared" si="2"/>
        <v>48.26</v>
      </c>
      <c r="P13" s="9"/>
    </row>
    <row r="14" spans="1:133">
      <c r="A14" s="12"/>
      <c r="B14" s="23">
        <v>335.19</v>
      </c>
      <c r="C14" s="19" t="s">
        <v>23</v>
      </c>
      <c r="D14" s="43">
        <v>21197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21197</v>
      </c>
      <c r="O14" s="44">
        <f t="shared" si="2"/>
        <v>84.787999999999997</v>
      </c>
      <c r="P14" s="9"/>
    </row>
    <row r="15" spans="1:133">
      <c r="A15" s="12"/>
      <c r="B15" s="23">
        <v>335.9</v>
      </c>
      <c r="C15" s="19" t="s">
        <v>16</v>
      </c>
      <c r="D15" s="43">
        <v>19008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19008</v>
      </c>
      <c r="O15" s="44">
        <f t="shared" si="2"/>
        <v>76.031999999999996</v>
      </c>
      <c r="P15" s="9"/>
    </row>
    <row r="16" spans="1:133" ht="15.75">
      <c r="A16" s="27" t="s">
        <v>21</v>
      </c>
      <c r="B16" s="28"/>
      <c r="C16" s="29"/>
      <c r="D16" s="30">
        <f t="shared" ref="D16:M16" si="5">SUM(D17:D18)</f>
        <v>1307</v>
      </c>
      <c r="E16" s="30">
        <f t="shared" si="5"/>
        <v>20009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1"/>
        <v>21316</v>
      </c>
      <c r="O16" s="42">
        <f t="shared" si="2"/>
        <v>85.263999999999996</v>
      </c>
      <c r="P16" s="10"/>
    </row>
    <row r="17" spans="1:119">
      <c r="A17" s="12"/>
      <c r="B17" s="23">
        <v>343.3</v>
      </c>
      <c r="C17" s="19" t="s">
        <v>24</v>
      </c>
      <c r="D17" s="43">
        <v>0</v>
      </c>
      <c r="E17" s="43">
        <v>20009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20009</v>
      </c>
      <c r="O17" s="44">
        <f t="shared" si="2"/>
        <v>80.036000000000001</v>
      </c>
      <c r="P17" s="9"/>
    </row>
    <row r="18" spans="1:119">
      <c r="A18" s="12"/>
      <c r="B18" s="23">
        <v>347.2</v>
      </c>
      <c r="C18" s="19" t="s">
        <v>25</v>
      </c>
      <c r="D18" s="43">
        <v>1307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1307</v>
      </c>
      <c r="O18" s="44">
        <f t="shared" si="2"/>
        <v>5.2279999999999998</v>
      </c>
      <c r="P18" s="9"/>
    </row>
    <row r="19" spans="1:119" ht="15.75">
      <c r="A19" s="27" t="s">
        <v>2</v>
      </c>
      <c r="B19" s="28"/>
      <c r="C19" s="29"/>
      <c r="D19" s="30">
        <f t="shared" ref="D19:M19" si="6">SUM(D20:D21)</f>
        <v>241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1"/>
        <v>241</v>
      </c>
      <c r="O19" s="42">
        <f t="shared" si="2"/>
        <v>0.96399999999999997</v>
      </c>
      <c r="P19" s="10"/>
    </row>
    <row r="20" spans="1:119">
      <c r="A20" s="12"/>
      <c r="B20" s="23">
        <v>361.1</v>
      </c>
      <c r="C20" s="19" t="s">
        <v>27</v>
      </c>
      <c r="D20" s="43">
        <v>149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149</v>
      </c>
      <c r="O20" s="44">
        <f t="shared" si="2"/>
        <v>0.59599999999999997</v>
      </c>
      <c r="P20" s="9"/>
    </row>
    <row r="21" spans="1:119">
      <c r="A21" s="12"/>
      <c r="B21" s="23">
        <v>369.9</v>
      </c>
      <c r="C21" s="19" t="s">
        <v>28</v>
      </c>
      <c r="D21" s="43">
        <v>92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92</v>
      </c>
      <c r="O21" s="44">
        <f t="shared" si="2"/>
        <v>0.36799999999999999</v>
      </c>
      <c r="P21" s="9"/>
    </row>
    <row r="22" spans="1:119" ht="15.75">
      <c r="A22" s="27" t="s">
        <v>22</v>
      </c>
      <c r="B22" s="28"/>
      <c r="C22" s="29"/>
      <c r="D22" s="30">
        <f t="shared" ref="D22:M22" si="7">SUM(D23:D24)</f>
        <v>0</v>
      </c>
      <c r="E22" s="30">
        <f t="shared" si="7"/>
        <v>306760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0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1"/>
        <v>306760</v>
      </c>
      <c r="O22" s="42">
        <f t="shared" si="2"/>
        <v>1227.04</v>
      </c>
      <c r="P22" s="9"/>
    </row>
    <row r="23" spans="1:119">
      <c r="A23" s="12"/>
      <c r="B23" s="23">
        <v>381</v>
      </c>
      <c r="C23" s="19" t="s">
        <v>29</v>
      </c>
      <c r="D23" s="43">
        <v>0</v>
      </c>
      <c r="E23" s="43">
        <v>6760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6760</v>
      </c>
      <c r="O23" s="44">
        <f t="shared" si="2"/>
        <v>27.04</v>
      </c>
      <c r="P23" s="9"/>
    </row>
    <row r="24" spans="1:119" ht="15.75" thickBot="1">
      <c r="A24" s="12"/>
      <c r="B24" s="23">
        <v>384</v>
      </c>
      <c r="C24" s="19" t="s">
        <v>30</v>
      </c>
      <c r="D24" s="43">
        <v>0</v>
      </c>
      <c r="E24" s="43">
        <v>300000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300000</v>
      </c>
      <c r="O24" s="44">
        <f t="shared" si="2"/>
        <v>1200</v>
      </c>
      <c r="P24" s="9"/>
    </row>
    <row r="25" spans="1:119" ht="16.5" thickBot="1">
      <c r="A25" s="13" t="s">
        <v>26</v>
      </c>
      <c r="B25" s="21"/>
      <c r="C25" s="20"/>
      <c r="D25" s="14">
        <f>SUM(D5,D7,D9,D16,D19,D22)</f>
        <v>186007</v>
      </c>
      <c r="E25" s="14">
        <f t="shared" ref="E25:M25" si="8">SUM(E5,E7,E9,E16,E19,E22)</f>
        <v>1512601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1698608</v>
      </c>
      <c r="O25" s="36">
        <f t="shared" si="2"/>
        <v>6794.4319999999998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7"/>
      <c r="B27" s="38"/>
      <c r="C27" s="38"/>
      <c r="D27" s="39"/>
      <c r="E27" s="39"/>
      <c r="F27" s="39"/>
      <c r="G27" s="39"/>
      <c r="H27" s="39"/>
      <c r="I27" s="39"/>
      <c r="J27" s="39"/>
      <c r="K27" s="39"/>
      <c r="L27" s="45" t="s">
        <v>38</v>
      </c>
      <c r="M27" s="45"/>
      <c r="N27" s="45"/>
      <c r="O27" s="40">
        <v>250</v>
      </c>
    </row>
    <row r="28" spans="1:119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8"/>
    </row>
    <row r="29" spans="1:119" ht="15.75" thickBot="1">
      <c r="A29" s="49" t="s">
        <v>45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/>
    </row>
    <row r="31" spans="1:119" ht="14.25" customHeight="1"/>
  </sheetData>
  <mergeCells count="10">
    <mergeCell ref="A29:O29"/>
    <mergeCell ref="A28:O28"/>
    <mergeCell ref="L27:N2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46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31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36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32</v>
      </c>
      <c r="F4" s="32" t="s">
        <v>33</v>
      </c>
      <c r="G4" s="32" t="s">
        <v>34</v>
      </c>
      <c r="H4" s="32" t="s">
        <v>4</v>
      </c>
      <c r="I4" s="32" t="s">
        <v>5</v>
      </c>
      <c r="J4" s="33" t="s">
        <v>35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9625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9625</v>
      </c>
      <c r="O5" s="31">
        <f t="shared" ref="O5:O21" si="2">(N5/O$23)</f>
        <v>32.407407407407405</v>
      </c>
      <c r="P5" s="6"/>
    </row>
    <row r="6" spans="1:133">
      <c r="A6" s="12"/>
      <c r="B6" s="23">
        <v>311</v>
      </c>
      <c r="C6" s="19" t="s">
        <v>1</v>
      </c>
      <c r="D6" s="43">
        <v>9625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9625</v>
      </c>
      <c r="O6" s="44">
        <f t="shared" si="2"/>
        <v>32.407407407407405</v>
      </c>
      <c r="P6" s="9"/>
    </row>
    <row r="7" spans="1:133" ht="15.75">
      <c r="A7" s="27" t="s">
        <v>9</v>
      </c>
      <c r="B7" s="28"/>
      <c r="C7" s="29"/>
      <c r="D7" s="30">
        <f t="shared" ref="D7:M7" si="3">SUM(D8:D8)</f>
        <v>3139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3139</v>
      </c>
      <c r="O7" s="42">
        <f t="shared" si="2"/>
        <v>10.569023569023569</v>
      </c>
      <c r="P7" s="10"/>
    </row>
    <row r="8" spans="1:133">
      <c r="A8" s="12"/>
      <c r="B8" s="23">
        <v>323.89999999999998</v>
      </c>
      <c r="C8" s="19" t="s">
        <v>10</v>
      </c>
      <c r="D8" s="43">
        <v>3139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3139</v>
      </c>
      <c r="O8" s="44">
        <f t="shared" si="2"/>
        <v>10.569023569023569</v>
      </c>
      <c r="P8" s="9"/>
    </row>
    <row r="9" spans="1:133" ht="15.75">
      <c r="A9" s="27" t="s">
        <v>11</v>
      </c>
      <c r="B9" s="28"/>
      <c r="C9" s="29"/>
      <c r="D9" s="30">
        <f t="shared" ref="D9:M9" si="4">SUM(D10:D14)</f>
        <v>66431</v>
      </c>
      <c r="E9" s="30">
        <f t="shared" si="4"/>
        <v>34250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0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41">
        <f t="shared" si="1"/>
        <v>100681</v>
      </c>
      <c r="O9" s="42">
        <f t="shared" si="2"/>
        <v>338.99326599326599</v>
      </c>
      <c r="P9" s="10"/>
    </row>
    <row r="10" spans="1:133">
      <c r="A10" s="12"/>
      <c r="B10" s="23">
        <v>331.1</v>
      </c>
      <c r="C10" s="19" t="s">
        <v>43</v>
      </c>
      <c r="D10" s="43">
        <v>14815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14815</v>
      </c>
      <c r="O10" s="44">
        <f t="shared" si="2"/>
        <v>49.882154882154879</v>
      </c>
      <c r="P10" s="9"/>
    </row>
    <row r="11" spans="1:133">
      <c r="A11" s="12"/>
      <c r="B11" s="23">
        <v>334.31</v>
      </c>
      <c r="C11" s="19" t="s">
        <v>13</v>
      </c>
      <c r="D11" s="43">
        <v>0</v>
      </c>
      <c r="E11" s="43">
        <v>34250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34250</v>
      </c>
      <c r="O11" s="44">
        <f t="shared" si="2"/>
        <v>115.31986531986531</v>
      </c>
      <c r="P11" s="9"/>
    </row>
    <row r="12" spans="1:133">
      <c r="A12" s="12"/>
      <c r="B12" s="23">
        <v>335.18</v>
      </c>
      <c r="C12" s="19" t="s">
        <v>15</v>
      </c>
      <c r="D12" s="43">
        <v>10959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10959</v>
      </c>
      <c r="O12" s="44">
        <f t="shared" si="2"/>
        <v>36.898989898989896</v>
      </c>
      <c r="P12" s="9"/>
    </row>
    <row r="13" spans="1:133">
      <c r="A13" s="12"/>
      <c r="B13" s="23">
        <v>335.19</v>
      </c>
      <c r="C13" s="19" t="s">
        <v>23</v>
      </c>
      <c r="D13" s="43">
        <v>21293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21293</v>
      </c>
      <c r="O13" s="44">
        <f t="shared" si="2"/>
        <v>71.693602693602699</v>
      </c>
      <c r="P13" s="9"/>
    </row>
    <row r="14" spans="1:133">
      <c r="A14" s="12"/>
      <c r="B14" s="23">
        <v>335.9</v>
      </c>
      <c r="C14" s="19" t="s">
        <v>16</v>
      </c>
      <c r="D14" s="43">
        <v>19364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19364</v>
      </c>
      <c r="O14" s="44">
        <f t="shared" si="2"/>
        <v>65.198653198653204</v>
      </c>
      <c r="P14" s="9"/>
    </row>
    <row r="15" spans="1:133" ht="15.75">
      <c r="A15" s="27" t="s">
        <v>21</v>
      </c>
      <c r="B15" s="28"/>
      <c r="C15" s="29"/>
      <c r="D15" s="30">
        <f t="shared" ref="D15:M15" si="5">SUM(D16:D17)</f>
        <v>1264</v>
      </c>
      <c r="E15" s="30">
        <f t="shared" si="5"/>
        <v>15698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16962</v>
      </c>
      <c r="O15" s="42">
        <f t="shared" si="2"/>
        <v>57.111111111111114</v>
      </c>
      <c r="P15" s="10"/>
    </row>
    <row r="16" spans="1:133">
      <c r="A16" s="12"/>
      <c r="B16" s="23">
        <v>343.3</v>
      </c>
      <c r="C16" s="19" t="s">
        <v>24</v>
      </c>
      <c r="D16" s="43">
        <v>0</v>
      </c>
      <c r="E16" s="43">
        <v>15698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15698</v>
      </c>
      <c r="O16" s="44">
        <f t="shared" si="2"/>
        <v>52.855218855218858</v>
      </c>
      <c r="P16" s="9"/>
    </row>
    <row r="17" spans="1:119">
      <c r="A17" s="12"/>
      <c r="B17" s="23">
        <v>347.2</v>
      </c>
      <c r="C17" s="19" t="s">
        <v>25</v>
      </c>
      <c r="D17" s="43">
        <v>1264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1264</v>
      </c>
      <c r="O17" s="44">
        <f t="shared" si="2"/>
        <v>4.2558922558922561</v>
      </c>
      <c r="P17" s="9"/>
    </row>
    <row r="18" spans="1:119" ht="15.75">
      <c r="A18" s="27" t="s">
        <v>2</v>
      </c>
      <c r="B18" s="28"/>
      <c r="C18" s="29"/>
      <c r="D18" s="30">
        <f t="shared" ref="D18:M18" si="6">SUM(D19:D20)</f>
        <v>1621</v>
      </c>
      <c r="E18" s="30">
        <f t="shared" si="6"/>
        <v>36</v>
      </c>
      <c r="F18" s="30">
        <f t="shared" si="6"/>
        <v>0</v>
      </c>
      <c r="G18" s="30">
        <f t="shared" si="6"/>
        <v>0</v>
      </c>
      <c r="H18" s="30">
        <f t="shared" si="6"/>
        <v>0</v>
      </c>
      <c r="I18" s="30">
        <f t="shared" si="6"/>
        <v>0</v>
      </c>
      <c r="J18" s="30">
        <f t="shared" si="6"/>
        <v>0</v>
      </c>
      <c r="K18" s="30">
        <f t="shared" si="6"/>
        <v>0</v>
      </c>
      <c r="L18" s="30">
        <f t="shared" si="6"/>
        <v>0</v>
      </c>
      <c r="M18" s="30">
        <f t="shared" si="6"/>
        <v>0</v>
      </c>
      <c r="N18" s="30">
        <f t="shared" si="1"/>
        <v>1657</v>
      </c>
      <c r="O18" s="42">
        <f t="shared" si="2"/>
        <v>5.5791245791245787</v>
      </c>
      <c r="P18" s="10"/>
    </row>
    <row r="19" spans="1:119">
      <c r="A19" s="12"/>
      <c r="B19" s="23">
        <v>361.1</v>
      </c>
      <c r="C19" s="19" t="s">
        <v>27</v>
      </c>
      <c r="D19" s="43">
        <v>110</v>
      </c>
      <c r="E19" s="43">
        <v>36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146</v>
      </c>
      <c r="O19" s="44">
        <f t="shared" si="2"/>
        <v>0.49158249158249157</v>
      </c>
      <c r="P19" s="9"/>
    </row>
    <row r="20" spans="1:119" ht="15.75" thickBot="1">
      <c r="A20" s="12"/>
      <c r="B20" s="23">
        <v>369.9</v>
      </c>
      <c r="C20" s="19" t="s">
        <v>28</v>
      </c>
      <c r="D20" s="43">
        <v>1511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1511</v>
      </c>
      <c r="O20" s="44">
        <f t="shared" si="2"/>
        <v>5.0875420875420874</v>
      </c>
      <c r="P20" s="9"/>
    </row>
    <row r="21" spans="1:119" ht="16.5" thickBot="1">
      <c r="A21" s="13" t="s">
        <v>26</v>
      </c>
      <c r="B21" s="21"/>
      <c r="C21" s="20"/>
      <c r="D21" s="14">
        <f>SUM(D5,D7,D9,D15,D18)</f>
        <v>82080</v>
      </c>
      <c r="E21" s="14">
        <f t="shared" ref="E21:M21" si="7">SUM(E5,E7,E9,E15,E18)</f>
        <v>49984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132064</v>
      </c>
      <c r="O21" s="36">
        <f t="shared" si="2"/>
        <v>444.65993265993268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45" t="s">
        <v>47</v>
      </c>
      <c r="M23" s="45"/>
      <c r="N23" s="45"/>
      <c r="O23" s="40">
        <v>297</v>
      </c>
    </row>
    <row r="24" spans="1:119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  <row r="25" spans="1:119" ht="15.75" customHeight="1" thickBot="1">
      <c r="A25" s="49" t="s">
        <v>45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51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31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36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32</v>
      </c>
      <c r="F4" s="32" t="s">
        <v>33</v>
      </c>
      <c r="G4" s="32" t="s">
        <v>34</v>
      </c>
      <c r="H4" s="32" t="s">
        <v>4</v>
      </c>
      <c r="I4" s="32" t="s">
        <v>5</v>
      </c>
      <c r="J4" s="33" t="s">
        <v>35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32157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32157</v>
      </c>
      <c r="O5" s="31">
        <f t="shared" ref="O5:O20" si="2">(N5/O$22)</f>
        <v>107.54849498327759</v>
      </c>
      <c r="P5" s="6"/>
    </row>
    <row r="6" spans="1:133">
      <c r="A6" s="12"/>
      <c r="B6" s="23">
        <v>311</v>
      </c>
      <c r="C6" s="19" t="s">
        <v>1</v>
      </c>
      <c r="D6" s="43">
        <v>9505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9505</v>
      </c>
      <c r="O6" s="44">
        <f t="shared" si="2"/>
        <v>31.789297658862875</v>
      </c>
      <c r="P6" s="9"/>
    </row>
    <row r="7" spans="1:133">
      <c r="A7" s="12"/>
      <c r="B7" s="23">
        <v>312.60000000000002</v>
      </c>
      <c r="C7" s="19" t="s">
        <v>52</v>
      </c>
      <c r="D7" s="43">
        <v>22652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22652</v>
      </c>
      <c r="O7" s="44">
        <f t="shared" si="2"/>
        <v>75.759197324414714</v>
      </c>
      <c r="P7" s="9"/>
    </row>
    <row r="8" spans="1:133" ht="15.75">
      <c r="A8" s="27" t="s">
        <v>53</v>
      </c>
      <c r="B8" s="28"/>
      <c r="C8" s="29"/>
      <c r="D8" s="30">
        <f t="shared" ref="D8:M8" si="3">SUM(D9:D9)</f>
        <v>2715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2715</v>
      </c>
      <c r="O8" s="42">
        <f t="shared" si="2"/>
        <v>9.080267558528428</v>
      </c>
      <c r="P8" s="10"/>
    </row>
    <row r="9" spans="1:133">
      <c r="A9" s="12"/>
      <c r="B9" s="23">
        <v>323.89999999999998</v>
      </c>
      <c r="C9" s="19" t="s">
        <v>10</v>
      </c>
      <c r="D9" s="43">
        <v>2715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2715</v>
      </c>
      <c r="O9" s="44">
        <f t="shared" si="2"/>
        <v>9.080267558528428</v>
      </c>
      <c r="P9" s="9"/>
    </row>
    <row r="10" spans="1:133" ht="15.75">
      <c r="A10" s="27" t="s">
        <v>11</v>
      </c>
      <c r="B10" s="28"/>
      <c r="C10" s="29"/>
      <c r="D10" s="30">
        <f t="shared" ref="D10:M10" si="4">SUM(D11:D14)</f>
        <v>34471</v>
      </c>
      <c r="E10" s="30">
        <f t="shared" si="4"/>
        <v>100674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41">
        <f t="shared" si="1"/>
        <v>135145</v>
      </c>
      <c r="O10" s="42">
        <f t="shared" si="2"/>
        <v>451.98996655518397</v>
      </c>
      <c r="P10" s="10"/>
    </row>
    <row r="11" spans="1:133">
      <c r="A11" s="12"/>
      <c r="B11" s="23">
        <v>331.31</v>
      </c>
      <c r="C11" s="19" t="s">
        <v>12</v>
      </c>
      <c r="D11" s="43">
        <v>0</v>
      </c>
      <c r="E11" s="43">
        <v>100674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100674</v>
      </c>
      <c r="O11" s="44">
        <f t="shared" si="2"/>
        <v>336.70234113712377</v>
      </c>
      <c r="P11" s="9"/>
    </row>
    <row r="12" spans="1:133">
      <c r="A12" s="12"/>
      <c r="B12" s="23">
        <v>335.12</v>
      </c>
      <c r="C12" s="19" t="s">
        <v>54</v>
      </c>
      <c r="D12" s="43">
        <v>20918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20918</v>
      </c>
      <c r="O12" s="44">
        <f t="shared" si="2"/>
        <v>69.95986622073579</v>
      </c>
      <c r="P12" s="9"/>
    </row>
    <row r="13" spans="1:133">
      <c r="A13" s="12"/>
      <c r="B13" s="23">
        <v>335.15</v>
      </c>
      <c r="C13" s="19" t="s">
        <v>55</v>
      </c>
      <c r="D13" s="43">
        <v>42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</v>
      </c>
      <c r="O13" s="44">
        <f t="shared" si="2"/>
        <v>0.14046822742474915</v>
      </c>
      <c r="P13" s="9"/>
    </row>
    <row r="14" spans="1:133">
      <c r="A14" s="12"/>
      <c r="B14" s="23">
        <v>335.18</v>
      </c>
      <c r="C14" s="19" t="s">
        <v>15</v>
      </c>
      <c r="D14" s="43">
        <v>13511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13511</v>
      </c>
      <c r="O14" s="44">
        <f t="shared" si="2"/>
        <v>45.187290969899664</v>
      </c>
      <c r="P14" s="9"/>
    </row>
    <row r="15" spans="1:133" ht="15.75">
      <c r="A15" s="27" t="s">
        <v>21</v>
      </c>
      <c r="B15" s="28"/>
      <c r="C15" s="29"/>
      <c r="D15" s="30">
        <f t="shared" ref="D15:M15" si="5">SUM(D16:D16)</f>
        <v>0</v>
      </c>
      <c r="E15" s="30">
        <f t="shared" si="5"/>
        <v>17205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17205</v>
      </c>
      <c r="O15" s="42">
        <f t="shared" si="2"/>
        <v>57.541806020066886</v>
      </c>
      <c r="P15" s="10"/>
    </row>
    <row r="16" spans="1:133">
      <c r="A16" s="12"/>
      <c r="B16" s="23">
        <v>343.3</v>
      </c>
      <c r="C16" s="19" t="s">
        <v>24</v>
      </c>
      <c r="D16" s="43">
        <v>0</v>
      </c>
      <c r="E16" s="43">
        <v>17205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17205</v>
      </c>
      <c r="O16" s="44">
        <f t="shared" si="2"/>
        <v>57.541806020066886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SUM(D18:D19)</f>
        <v>3204</v>
      </c>
      <c r="E17" s="30">
        <f t="shared" si="6"/>
        <v>737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3941</v>
      </c>
      <c r="O17" s="42">
        <f t="shared" si="2"/>
        <v>13.180602006688963</v>
      </c>
      <c r="P17" s="10"/>
    </row>
    <row r="18" spans="1:119">
      <c r="A18" s="12"/>
      <c r="B18" s="23">
        <v>361.1</v>
      </c>
      <c r="C18" s="19" t="s">
        <v>27</v>
      </c>
      <c r="D18" s="43">
        <v>195</v>
      </c>
      <c r="E18" s="43">
        <v>737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932</v>
      </c>
      <c r="O18" s="44">
        <f t="shared" si="2"/>
        <v>3.1170568561872911</v>
      </c>
      <c r="P18" s="9"/>
    </row>
    <row r="19" spans="1:119" ht="15.75" thickBot="1">
      <c r="A19" s="12"/>
      <c r="B19" s="23">
        <v>369.9</v>
      </c>
      <c r="C19" s="19" t="s">
        <v>28</v>
      </c>
      <c r="D19" s="43">
        <v>3009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3009</v>
      </c>
      <c r="O19" s="44">
        <f t="shared" si="2"/>
        <v>10.063545150501673</v>
      </c>
      <c r="P19" s="9"/>
    </row>
    <row r="20" spans="1:119" ht="16.5" thickBot="1">
      <c r="A20" s="13" t="s">
        <v>26</v>
      </c>
      <c r="B20" s="21"/>
      <c r="C20" s="20"/>
      <c r="D20" s="14">
        <f>SUM(D5,D8,D10,D15,D17)</f>
        <v>72547</v>
      </c>
      <c r="E20" s="14">
        <f t="shared" ref="E20:M20" si="7">SUM(E5,E8,E10,E15,E17)</f>
        <v>118616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191163</v>
      </c>
      <c r="O20" s="36">
        <f t="shared" si="2"/>
        <v>639.34113712374585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7"/>
      <c r="B22" s="38"/>
      <c r="C22" s="38"/>
      <c r="D22" s="39"/>
      <c r="E22" s="39"/>
      <c r="F22" s="39"/>
      <c r="G22" s="39"/>
      <c r="H22" s="39"/>
      <c r="I22" s="39"/>
      <c r="J22" s="39"/>
      <c r="K22" s="39"/>
      <c r="L22" s="45" t="s">
        <v>56</v>
      </c>
      <c r="M22" s="45"/>
      <c r="N22" s="45"/>
      <c r="O22" s="40">
        <v>299</v>
      </c>
    </row>
    <row r="23" spans="1:119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19" ht="15.75" customHeight="1" thickBot="1">
      <c r="A24" s="49" t="s">
        <v>45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7"/>
      <c r="R1"/>
    </row>
    <row r="2" spans="1:134" ht="24" thickBot="1">
      <c r="A2" s="55" t="s">
        <v>78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7"/>
      <c r="R2"/>
    </row>
    <row r="3" spans="1:134" ht="18" customHeight="1">
      <c r="A3" s="58" t="s">
        <v>31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5"/>
      <c r="M3" s="66"/>
      <c r="N3" s="34"/>
      <c r="O3" s="35"/>
      <c r="P3" s="67" t="s">
        <v>81</v>
      </c>
      <c r="Q3" s="11"/>
      <c r="R3"/>
    </row>
    <row r="4" spans="1:134" ht="32.25" customHeight="1" thickBot="1">
      <c r="A4" s="61"/>
      <c r="B4" s="62"/>
      <c r="C4" s="63"/>
      <c r="D4" s="32" t="s">
        <v>3</v>
      </c>
      <c r="E4" s="32" t="s">
        <v>32</v>
      </c>
      <c r="F4" s="32" t="s">
        <v>33</v>
      </c>
      <c r="G4" s="32" t="s">
        <v>34</v>
      </c>
      <c r="H4" s="32" t="s">
        <v>4</v>
      </c>
      <c r="I4" s="32" t="s">
        <v>5</v>
      </c>
      <c r="J4" s="33" t="s">
        <v>35</v>
      </c>
      <c r="K4" s="33" t="s">
        <v>6</v>
      </c>
      <c r="L4" s="33" t="s">
        <v>7</v>
      </c>
      <c r="M4" s="33" t="s">
        <v>82</v>
      </c>
      <c r="N4" s="33" t="s">
        <v>8</v>
      </c>
      <c r="O4" s="33" t="s">
        <v>83</v>
      </c>
      <c r="P4" s="6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84</v>
      </c>
      <c r="B5" s="24"/>
      <c r="C5" s="24"/>
      <c r="D5" s="25">
        <f t="shared" ref="D5:N5" si="0">SUM(D6:D8)</f>
        <v>56525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24" si="1">SUM(D5:N5)</f>
        <v>56525</v>
      </c>
      <c r="P5" s="31">
        <f t="shared" ref="P5:P24" si="2">(O5/P$26)</f>
        <v>258.10502283105023</v>
      </c>
      <c r="Q5" s="6"/>
    </row>
    <row r="6" spans="1:134">
      <c r="A6" s="12"/>
      <c r="B6" s="23">
        <v>311</v>
      </c>
      <c r="C6" s="19" t="s">
        <v>1</v>
      </c>
      <c r="D6" s="43">
        <v>15965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15965</v>
      </c>
      <c r="P6" s="44">
        <f t="shared" si="2"/>
        <v>72.899543378995432</v>
      </c>
      <c r="Q6" s="9"/>
    </row>
    <row r="7" spans="1:134">
      <c r="A7" s="12"/>
      <c r="B7" s="23">
        <v>315.10000000000002</v>
      </c>
      <c r="C7" s="19" t="s">
        <v>85</v>
      </c>
      <c r="D7" s="43">
        <v>2336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2336</v>
      </c>
      <c r="P7" s="44">
        <f t="shared" si="2"/>
        <v>10.666666666666666</v>
      </c>
      <c r="Q7" s="9"/>
    </row>
    <row r="8" spans="1:134">
      <c r="A8" s="12"/>
      <c r="B8" s="23">
        <v>319.89999999999998</v>
      </c>
      <c r="C8" s="19" t="s">
        <v>42</v>
      </c>
      <c r="D8" s="43">
        <v>38224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38224</v>
      </c>
      <c r="P8" s="44">
        <f t="shared" si="2"/>
        <v>174.53881278538813</v>
      </c>
      <c r="Q8" s="9"/>
    </row>
    <row r="9" spans="1:134" ht="15.75">
      <c r="A9" s="27" t="s">
        <v>9</v>
      </c>
      <c r="B9" s="28"/>
      <c r="C9" s="29"/>
      <c r="D9" s="30">
        <f t="shared" ref="D9:N9" si="3">SUM(D10:D10)</f>
        <v>12977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30">
        <f t="shared" si="3"/>
        <v>0</v>
      </c>
      <c r="O9" s="41">
        <f t="shared" si="1"/>
        <v>12977</v>
      </c>
      <c r="P9" s="42">
        <f t="shared" si="2"/>
        <v>59.25570776255708</v>
      </c>
      <c r="Q9" s="10"/>
    </row>
    <row r="10" spans="1:134">
      <c r="A10" s="12"/>
      <c r="B10" s="23">
        <v>323.89999999999998</v>
      </c>
      <c r="C10" s="19" t="s">
        <v>10</v>
      </c>
      <c r="D10" s="43">
        <v>12977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12977</v>
      </c>
      <c r="P10" s="44">
        <f t="shared" si="2"/>
        <v>59.25570776255708</v>
      </c>
      <c r="Q10" s="9"/>
    </row>
    <row r="11" spans="1:134" ht="15.75">
      <c r="A11" s="27" t="s">
        <v>86</v>
      </c>
      <c r="B11" s="28"/>
      <c r="C11" s="29"/>
      <c r="D11" s="30">
        <f t="shared" ref="D11:N11" si="4">SUM(D12:D15)</f>
        <v>213529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30">
        <f t="shared" si="4"/>
        <v>0</v>
      </c>
      <c r="O11" s="41">
        <f t="shared" si="1"/>
        <v>213529</v>
      </c>
      <c r="P11" s="42">
        <f t="shared" si="2"/>
        <v>975.01826484018261</v>
      </c>
      <c r="Q11" s="10"/>
    </row>
    <row r="12" spans="1:134">
      <c r="A12" s="12"/>
      <c r="B12" s="23">
        <v>331.9</v>
      </c>
      <c r="C12" s="19" t="s">
        <v>79</v>
      </c>
      <c r="D12" s="43">
        <v>106025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106025</v>
      </c>
      <c r="P12" s="44">
        <f t="shared" si="2"/>
        <v>484.13242009132421</v>
      </c>
      <c r="Q12" s="9"/>
    </row>
    <row r="13" spans="1:134">
      <c r="A13" s="12"/>
      <c r="B13" s="23">
        <v>334.39</v>
      </c>
      <c r="C13" s="19" t="s">
        <v>74</v>
      </c>
      <c r="D13" s="43">
        <v>62235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62235</v>
      </c>
      <c r="P13" s="44">
        <f t="shared" si="2"/>
        <v>284.17808219178085</v>
      </c>
      <c r="Q13" s="9"/>
    </row>
    <row r="14" spans="1:134">
      <c r="A14" s="12"/>
      <c r="B14" s="23">
        <v>335.18</v>
      </c>
      <c r="C14" s="19" t="s">
        <v>87</v>
      </c>
      <c r="D14" s="43">
        <v>19883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19883</v>
      </c>
      <c r="P14" s="44">
        <f t="shared" si="2"/>
        <v>90.789954337899545</v>
      </c>
      <c r="Q14" s="9"/>
    </row>
    <row r="15" spans="1:134">
      <c r="A15" s="12"/>
      <c r="B15" s="23">
        <v>335.19</v>
      </c>
      <c r="C15" s="19" t="s">
        <v>60</v>
      </c>
      <c r="D15" s="43">
        <v>25386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25386</v>
      </c>
      <c r="P15" s="44">
        <f t="shared" si="2"/>
        <v>115.91780821917808</v>
      </c>
      <c r="Q15" s="9"/>
    </row>
    <row r="16" spans="1:134" ht="15.75">
      <c r="A16" s="27" t="s">
        <v>21</v>
      </c>
      <c r="B16" s="28"/>
      <c r="C16" s="29"/>
      <c r="D16" s="30">
        <f t="shared" ref="D16:N16" si="5">SUM(D17:D18)</f>
        <v>1503</v>
      </c>
      <c r="E16" s="30">
        <f t="shared" si="5"/>
        <v>50632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5"/>
        <v>0</v>
      </c>
      <c r="O16" s="30">
        <f t="shared" si="1"/>
        <v>52135</v>
      </c>
      <c r="P16" s="42">
        <f t="shared" si="2"/>
        <v>238.0593607305936</v>
      </c>
      <c r="Q16" s="10"/>
    </row>
    <row r="17" spans="1:120">
      <c r="A17" s="12"/>
      <c r="B17" s="23">
        <v>341.9</v>
      </c>
      <c r="C17" s="19" t="s">
        <v>61</v>
      </c>
      <c r="D17" s="43">
        <v>1503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1503</v>
      </c>
      <c r="P17" s="44">
        <f t="shared" si="2"/>
        <v>6.8630136986301373</v>
      </c>
      <c r="Q17" s="9"/>
    </row>
    <row r="18" spans="1:120">
      <c r="A18" s="12"/>
      <c r="B18" s="23">
        <v>343.3</v>
      </c>
      <c r="C18" s="19" t="s">
        <v>24</v>
      </c>
      <c r="D18" s="43">
        <v>0</v>
      </c>
      <c r="E18" s="43">
        <v>50632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50632</v>
      </c>
      <c r="P18" s="44">
        <f t="shared" si="2"/>
        <v>231.19634703196348</v>
      </c>
      <c r="Q18" s="9"/>
    </row>
    <row r="19" spans="1:120" ht="15.75">
      <c r="A19" s="27" t="s">
        <v>2</v>
      </c>
      <c r="B19" s="28"/>
      <c r="C19" s="29"/>
      <c r="D19" s="30">
        <f t="shared" ref="D19:N19" si="6">SUM(D20:D21)</f>
        <v>4634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6"/>
        <v>0</v>
      </c>
      <c r="O19" s="30">
        <f t="shared" si="1"/>
        <v>4634</v>
      </c>
      <c r="P19" s="42">
        <f t="shared" si="2"/>
        <v>21.159817351598175</v>
      </c>
      <c r="Q19" s="10"/>
    </row>
    <row r="20" spans="1:120">
      <c r="A20" s="12"/>
      <c r="B20" s="23">
        <v>361.1</v>
      </c>
      <c r="C20" s="19" t="s">
        <v>27</v>
      </c>
      <c r="D20" s="43">
        <v>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47</v>
      </c>
      <c r="P20" s="44">
        <f t="shared" si="2"/>
        <v>0.21461187214611871</v>
      </c>
      <c r="Q20" s="9"/>
    </row>
    <row r="21" spans="1:120">
      <c r="A21" s="12"/>
      <c r="B21" s="23">
        <v>369.9</v>
      </c>
      <c r="C21" s="19" t="s">
        <v>28</v>
      </c>
      <c r="D21" s="43">
        <v>4587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4587</v>
      </c>
      <c r="P21" s="44">
        <f t="shared" si="2"/>
        <v>20.945205479452056</v>
      </c>
      <c r="Q21" s="9"/>
    </row>
    <row r="22" spans="1:120" ht="15.75">
      <c r="A22" s="27" t="s">
        <v>22</v>
      </c>
      <c r="B22" s="28"/>
      <c r="C22" s="29"/>
      <c r="D22" s="30">
        <f t="shared" ref="D22:N22" si="7">SUM(D23:D23)</f>
        <v>38000</v>
      </c>
      <c r="E22" s="30">
        <f t="shared" si="7"/>
        <v>0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0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7"/>
        <v>0</v>
      </c>
      <c r="O22" s="30">
        <f t="shared" si="1"/>
        <v>38000</v>
      </c>
      <c r="P22" s="42">
        <f t="shared" si="2"/>
        <v>173.51598173515981</v>
      </c>
      <c r="Q22" s="9"/>
    </row>
    <row r="23" spans="1:120" ht="15.75" thickBot="1">
      <c r="A23" s="12"/>
      <c r="B23" s="23">
        <v>384</v>
      </c>
      <c r="C23" s="19" t="s">
        <v>30</v>
      </c>
      <c r="D23" s="43">
        <v>38000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38000</v>
      </c>
      <c r="P23" s="44">
        <f t="shared" si="2"/>
        <v>173.51598173515981</v>
      </c>
      <c r="Q23" s="9"/>
    </row>
    <row r="24" spans="1:120" ht="16.5" thickBot="1">
      <c r="A24" s="13" t="s">
        <v>26</v>
      </c>
      <c r="B24" s="21"/>
      <c r="C24" s="20"/>
      <c r="D24" s="14">
        <f>SUM(D5,D9,D11,D16,D19,D22)</f>
        <v>327168</v>
      </c>
      <c r="E24" s="14">
        <f t="shared" ref="E24:N24" si="8">SUM(E5,E9,E11,E16,E19,E22)</f>
        <v>50632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0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8"/>
        <v>0</v>
      </c>
      <c r="O24" s="14">
        <f t="shared" si="1"/>
        <v>377800</v>
      </c>
      <c r="P24" s="36">
        <f t="shared" si="2"/>
        <v>1725.1141552511415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45" t="s">
        <v>80</v>
      </c>
      <c r="N26" s="45"/>
      <c r="O26" s="45"/>
      <c r="P26" s="40">
        <v>219</v>
      </c>
    </row>
    <row r="27" spans="1:120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8"/>
    </row>
    <row r="28" spans="1:120" ht="15.75" customHeight="1" thickBot="1">
      <c r="A28" s="49" t="s">
        <v>45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76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31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36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32</v>
      </c>
      <c r="F4" s="32" t="s">
        <v>33</v>
      </c>
      <c r="G4" s="32" t="s">
        <v>34</v>
      </c>
      <c r="H4" s="32" t="s">
        <v>4</v>
      </c>
      <c r="I4" s="32" t="s">
        <v>5</v>
      </c>
      <c r="J4" s="33" t="s">
        <v>35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44363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44363</v>
      </c>
      <c r="O5" s="31">
        <f t="shared" ref="O5:O23" si="2">(N5/O$25)</f>
        <v>161.9087591240876</v>
      </c>
      <c r="P5" s="6"/>
    </row>
    <row r="6" spans="1:133">
      <c r="A6" s="12"/>
      <c r="B6" s="23">
        <v>311</v>
      </c>
      <c r="C6" s="19" t="s">
        <v>1</v>
      </c>
      <c r="D6" s="43">
        <v>15717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15717</v>
      </c>
      <c r="O6" s="44">
        <f t="shared" si="2"/>
        <v>57.361313868613138</v>
      </c>
      <c r="P6" s="9"/>
    </row>
    <row r="7" spans="1:133">
      <c r="A7" s="12"/>
      <c r="B7" s="23">
        <v>315</v>
      </c>
      <c r="C7" s="19" t="s">
        <v>58</v>
      </c>
      <c r="D7" s="43">
        <v>2194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2194</v>
      </c>
      <c r="O7" s="44">
        <f t="shared" si="2"/>
        <v>8.007299270072993</v>
      </c>
      <c r="P7" s="9"/>
    </row>
    <row r="8" spans="1:133">
      <c r="A8" s="12"/>
      <c r="B8" s="23">
        <v>319</v>
      </c>
      <c r="C8" s="19" t="s">
        <v>42</v>
      </c>
      <c r="D8" s="43">
        <v>26452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26452</v>
      </c>
      <c r="O8" s="44">
        <f t="shared" si="2"/>
        <v>96.540145985401466</v>
      </c>
      <c r="P8" s="9"/>
    </row>
    <row r="9" spans="1:133" ht="15.75">
      <c r="A9" s="27" t="s">
        <v>9</v>
      </c>
      <c r="B9" s="28"/>
      <c r="C9" s="29"/>
      <c r="D9" s="30">
        <f t="shared" ref="D9:M9" si="3">SUM(D10:D10)</f>
        <v>13677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13677</v>
      </c>
      <c r="O9" s="42">
        <f t="shared" si="2"/>
        <v>49.916058394160586</v>
      </c>
      <c r="P9" s="10"/>
    </row>
    <row r="10" spans="1:133">
      <c r="A10" s="12"/>
      <c r="B10" s="23">
        <v>323.89999999999998</v>
      </c>
      <c r="C10" s="19" t="s">
        <v>10</v>
      </c>
      <c r="D10" s="43">
        <v>13677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13677</v>
      </c>
      <c r="O10" s="44">
        <f t="shared" si="2"/>
        <v>49.916058394160586</v>
      </c>
      <c r="P10" s="9"/>
    </row>
    <row r="11" spans="1:133" ht="15.75">
      <c r="A11" s="27" t="s">
        <v>11</v>
      </c>
      <c r="B11" s="28"/>
      <c r="C11" s="29"/>
      <c r="D11" s="30">
        <f t="shared" ref="D11:M11" si="4">SUM(D12:D14)</f>
        <v>839021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839021</v>
      </c>
      <c r="O11" s="42">
        <f t="shared" si="2"/>
        <v>3062.1204379562046</v>
      </c>
      <c r="P11" s="10"/>
    </row>
    <row r="12" spans="1:133">
      <c r="A12" s="12"/>
      <c r="B12" s="23">
        <v>334.39</v>
      </c>
      <c r="C12" s="19" t="s">
        <v>74</v>
      </c>
      <c r="D12" s="43">
        <v>805638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805638</v>
      </c>
      <c r="O12" s="44">
        <f t="shared" si="2"/>
        <v>2940.2846715328469</v>
      </c>
      <c r="P12" s="9"/>
    </row>
    <row r="13" spans="1:133">
      <c r="A13" s="12"/>
      <c r="B13" s="23">
        <v>335.18</v>
      </c>
      <c r="C13" s="19" t="s">
        <v>59</v>
      </c>
      <c r="D13" s="43">
        <v>13923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13923</v>
      </c>
      <c r="O13" s="44">
        <f t="shared" si="2"/>
        <v>50.813868613138688</v>
      </c>
      <c r="P13" s="9"/>
    </row>
    <row r="14" spans="1:133">
      <c r="A14" s="12"/>
      <c r="B14" s="23">
        <v>335.19</v>
      </c>
      <c r="C14" s="19" t="s">
        <v>60</v>
      </c>
      <c r="D14" s="43">
        <v>19460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19460</v>
      </c>
      <c r="O14" s="44">
        <f t="shared" si="2"/>
        <v>71.021897810218974</v>
      </c>
      <c r="P14" s="9"/>
    </row>
    <row r="15" spans="1:133" ht="15.75">
      <c r="A15" s="27" t="s">
        <v>21</v>
      </c>
      <c r="B15" s="28"/>
      <c r="C15" s="29"/>
      <c r="D15" s="30">
        <f t="shared" ref="D15:M15" si="5">SUM(D16:D17)</f>
        <v>1143</v>
      </c>
      <c r="E15" s="30">
        <f t="shared" si="5"/>
        <v>52703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53846</v>
      </c>
      <c r="O15" s="42">
        <f t="shared" si="2"/>
        <v>196.51824817518249</v>
      </c>
      <c r="P15" s="10"/>
    </row>
    <row r="16" spans="1:133">
      <c r="A16" s="12"/>
      <c r="B16" s="23">
        <v>341.9</v>
      </c>
      <c r="C16" s="19" t="s">
        <v>61</v>
      </c>
      <c r="D16" s="43">
        <v>1143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1143</v>
      </c>
      <c r="O16" s="44">
        <f t="shared" si="2"/>
        <v>4.1715328467153281</v>
      </c>
      <c r="P16" s="9"/>
    </row>
    <row r="17" spans="1:119">
      <c r="A17" s="12"/>
      <c r="B17" s="23">
        <v>343.3</v>
      </c>
      <c r="C17" s="19" t="s">
        <v>24</v>
      </c>
      <c r="D17" s="43">
        <v>0</v>
      </c>
      <c r="E17" s="43">
        <v>52703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52703</v>
      </c>
      <c r="O17" s="44">
        <f t="shared" si="2"/>
        <v>192.34671532846716</v>
      </c>
      <c r="P17" s="9"/>
    </row>
    <row r="18" spans="1:119" ht="15.75">
      <c r="A18" s="27" t="s">
        <v>2</v>
      </c>
      <c r="B18" s="28"/>
      <c r="C18" s="29"/>
      <c r="D18" s="30">
        <f t="shared" ref="D18:M18" si="6">SUM(D19:D20)</f>
        <v>15527</v>
      </c>
      <c r="E18" s="30">
        <f t="shared" si="6"/>
        <v>0</v>
      </c>
      <c r="F18" s="30">
        <f t="shared" si="6"/>
        <v>0</v>
      </c>
      <c r="G18" s="30">
        <f t="shared" si="6"/>
        <v>0</v>
      </c>
      <c r="H18" s="30">
        <f t="shared" si="6"/>
        <v>0</v>
      </c>
      <c r="I18" s="30">
        <f t="shared" si="6"/>
        <v>0</v>
      </c>
      <c r="J18" s="30">
        <f t="shared" si="6"/>
        <v>0</v>
      </c>
      <c r="K18" s="30">
        <f t="shared" si="6"/>
        <v>0</v>
      </c>
      <c r="L18" s="30">
        <f t="shared" si="6"/>
        <v>0</v>
      </c>
      <c r="M18" s="30">
        <f t="shared" si="6"/>
        <v>0</v>
      </c>
      <c r="N18" s="30">
        <f t="shared" si="1"/>
        <v>15527</v>
      </c>
      <c r="O18" s="42">
        <f t="shared" si="2"/>
        <v>56.667883211678834</v>
      </c>
      <c r="P18" s="10"/>
    </row>
    <row r="19" spans="1:119">
      <c r="A19" s="12"/>
      <c r="B19" s="23">
        <v>361.1</v>
      </c>
      <c r="C19" s="19" t="s">
        <v>27</v>
      </c>
      <c r="D19" s="43">
        <v>95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95</v>
      </c>
      <c r="O19" s="44">
        <f t="shared" si="2"/>
        <v>0.34671532846715331</v>
      </c>
      <c r="P19" s="9"/>
    </row>
    <row r="20" spans="1:119">
      <c r="A20" s="12"/>
      <c r="B20" s="23">
        <v>369.9</v>
      </c>
      <c r="C20" s="19" t="s">
        <v>28</v>
      </c>
      <c r="D20" s="43">
        <v>15432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15432</v>
      </c>
      <c r="O20" s="44">
        <f t="shared" si="2"/>
        <v>56.321167883211679</v>
      </c>
      <c r="P20" s="9"/>
    </row>
    <row r="21" spans="1:119" ht="15.75">
      <c r="A21" s="27" t="s">
        <v>22</v>
      </c>
      <c r="B21" s="28"/>
      <c r="C21" s="29"/>
      <c r="D21" s="30">
        <f t="shared" ref="D21:M21" si="7">SUM(D22:D22)</f>
        <v>413572</v>
      </c>
      <c r="E21" s="30">
        <f t="shared" si="7"/>
        <v>0</v>
      </c>
      <c r="F21" s="30">
        <f t="shared" si="7"/>
        <v>0</v>
      </c>
      <c r="G21" s="30">
        <f t="shared" si="7"/>
        <v>0</v>
      </c>
      <c r="H21" s="30">
        <f t="shared" si="7"/>
        <v>0</v>
      </c>
      <c r="I21" s="30">
        <f t="shared" si="7"/>
        <v>0</v>
      </c>
      <c r="J21" s="30">
        <f t="shared" si="7"/>
        <v>0</v>
      </c>
      <c r="K21" s="30">
        <f t="shared" si="7"/>
        <v>0</v>
      </c>
      <c r="L21" s="30">
        <f t="shared" si="7"/>
        <v>0</v>
      </c>
      <c r="M21" s="30">
        <f t="shared" si="7"/>
        <v>0</v>
      </c>
      <c r="N21" s="30">
        <f t="shared" si="1"/>
        <v>413572</v>
      </c>
      <c r="O21" s="42">
        <f t="shared" si="2"/>
        <v>1509.3868613138686</v>
      </c>
      <c r="P21" s="9"/>
    </row>
    <row r="22" spans="1:119" ht="15.75" thickBot="1">
      <c r="A22" s="12"/>
      <c r="B22" s="23">
        <v>384</v>
      </c>
      <c r="C22" s="19" t="s">
        <v>30</v>
      </c>
      <c r="D22" s="43">
        <v>413572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413572</v>
      </c>
      <c r="O22" s="44">
        <f t="shared" si="2"/>
        <v>1509.3868613138686</v>
      </c>
      <c r="P22" s="9"/>
    </row>
    <row r="23" spans="1:119" ht="16.5" thickBot="1">
      <c r="A23" s="13" t="s">
        <v>26</v>
      </c>
      <c r="B23" s="21"/>
      <c r="C23" s="20"/>
      <c r="D23" s="14">
        <f>SUM(D5,D9,D11,D15,D18,D21)</f>
        <v>1327303</v>
      </c>
      <c r="E23" s="14">
        <f t="shared" ref="E23:M23" si="8">SUM(E5,E9,E11,E15,E18,E21)</f>
        <v>52703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1380006</v>
      </c>
      <c r="O23" s="36">
        <f t="shared" si="2"/>
        <v>5036.5182481751826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45" t="s">
        <v>77</v>
      </c>
      <c r="M25" s="45"/>
      <c r="N25" s="45"/>
      <c r="O25" s="40">
        <v>274</v>
      </c>
    </row>
    <row r="26" spans="1:119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8"/>
    </row>
    <row r="27" spans="1:119" ht="15.75" customHeight="1" thickBot="1">
      <c r="A27" s="49" t="s">
        <v>45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73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31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36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32</v>
      </c>
      <c r="F4" s="32" t="s">
        <v>33</v>
      </c>
      <c r="G4" s="32" t="s">
        <v>34</v>
      </c>
      <c r="H4" s="32" t="s">
        <v>4</v>
      </c>
      <c r="I4" s="32" t="s">
        <v>5</v>
      </c>
      <c r="J4" s="33" t="s">
        <v>35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41162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41162</v>
      </c>
      <c r="O5" s="31">
        <f t="shared" ref="O5:O21" si="2">(N5/O$23)</f>
        <v>129.44025157232704</v>
      </c>
      <c r="P5" s="6"/>
    </row>
    <row r="6" spans="1:133">
      <c r="A6" s="12"/>
      <c r="B6" s="23">
        <v>311</v>
      </c>
      <c r="C6" s="19" t="s">
        <v>1</v>
      </c>
      <c r="D6" s="43">
        <v>11712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11712</v>
      </c>
      <c r="O6" s="44">
        <f t="shared" si="2"/>
        <v>36.830188679245282</v>
      </c>
      <c r="P6" s="9"/>
    </row>
    <row r="7" spans="1:133">
      <c r="A7" s="12"/>
      <c r="B7" s="23">
        <v>315</v>
      </c>
      <c r="C7" s="19" t="s">
        <v>58</v>
      </c>
      <c r="D7" s="43">
        <v>1343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1343</v>
      </c>
      <c r="O7" s="44">
        <f t="shared" si="2"/>
        <v>4.2232704402515724</v>
      </c>
      <c r="P7" s="9"/>
    </row>
    <row r="8" spans="1:133">
      <c r="A8" s="12"/>
      <c r="B8" s="23">
        <v>319</v>
      </c>
      <c r="C8" s="19" t="s">
        <v>42</v>
      </c>
      <c r="D8" s="43">
        <v>28107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28107</v>
      </c>
      <c r="O8" s="44">
        <f t="shared" si="2"/>
        <v>88.386792452830193</v>
      </c>
      <c r="P8" s="9"/>
    </row>
    <row r="9" spans="1:133" ht="15.75">
      <c r="A9" s="27" t="s">
        <v>9</v>
      </c>
      <c r="B9" s="28"/>
      <c r="C9" s="29"/>
      <c r="D9" s="30">
        <f t="shared" ref="D9:M9" si="3">SUM(D10:D10)</f>
        <v>10934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10934</v>
      </c>
      <c r="O9" s="42">
        <f t="shared" si="2"/>
        <v>34.383647798742139</v>
      </c>
      <c r="P9" s="10"/>
    </row>
    <row r="10" spans="1:133">
      <c r="A10" s="12"/>
      <c r="B10" s="23">
        <v>323.89999999999998</v>
      </c>
      <c r="C10" s="19" t="s">
        <v>10</v>
      </c>
      <c r="D10" s="43">
        <v>10934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10934</v>
      </c>
      <c r="O10" s="44">
        <f t="shared" si="2"/>
        <v>34.383647798742139</v>
      </c>
      <c r="P10" s="9"/>
    </row>
    <row r="11" spans="1:133" ht="15.75">
      <c r="A11" s="27" t="s">
        <v>11</v>
      </c>
      <c r="B11" s="28"/>
      <c r="C11" s="29"/>
      <c r="D11" s="30">
        <f t="shared" ref="D11:M11" si="4">SUM(D12:D14)</f>
        <v>319808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319808</v>
      </c>
      <c r="O11" s="42">
        <f t="shared" si="2"/>
        <v>1005.6855345911949</v>
      </c>
      <c r="P11" s="10"/>
    </row>
    <row r="12" spans="1:133">
      <c r="A12" s="12"/>
      <c r="B12" s="23">
        <v>334.39</v>
      </c>
      <c r="C12" s="19" t="s">
        <v>74</v>
      </c>
      <c r="D12" s="43">
        <v>286597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286597</v>
      </c>
      <c r="O12" s="44">
        <f t="shared" si="2"/>
        <v>901.24842767295593</v>
      </c>
      <c r="P12" s="9"/>
    </row>
    <row r="13" spans="1:133">
      <c r="A13" s="12"/>
      <c r="B13" s="23">
        <v>335.18</v>
      </c>
      <c r="C13" s="19" t="s">
        <v>59</v>
      </c>
      <c r="D13" s="43">
        <v>14716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14716</v>
      </c>
      <c r="O13" s="44">
        <f t="shared" si="2"/>
        <v>46.276729559748425</v>
      </c>
      <c r="P13" s="9"/>
    </row>
    <row r="14" spans="1:133">
      <c r="A14" s="12"/>
      <c r="B14" s="23">
        <v>335.19</v>
      </c>
      <c r="C14" s="19" t="s">
        <v>60</v>
      </c>
      <c r="D14" s="43">
        <v>18495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18495</v>
      </c>
      <c r="O14" s="44">
        <f t="shared" si="2"/>
        <v>58.160377358490564</v>
      </c>
      <c r="P14" s="9"/>
    </row>
    <row r="15" spans="1:133" ht="15.75">
      <c r="A15" s="27" t="s">
        <v>21</v>
      </c>
      <c r="B15" s="28"/>
      <c r="C15" s="29"/>
      <c r="D15" s="30">
        <f t="shared" ref="D15:M15" si="5">SUM(D16:D17)</f>
        <v>1155</v>
      </c>
      <c r="E15" s="30">
        <f t="shared" si="5"/>
        <v>51696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52851</v>
      </c>
      <c r="O15" s="42">
        <f t="shared" si="2"/>
        <v>166.19811320754718</v>
      </c>
      <c r="P15" s="10"/>
    </row>
    <row r="16" spans="1:133">
      <c r="A16" s="12"/>
      <c r="B16" s="23">
        <v>341.9</v>
      </c>
      <c r="C16" s="19" t="s">
        <v>61</v>
      </c>
      <c r="D16" s="43">
        <v>1155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1155</v>
      </c>
      <c r="O16" s="44">
        <f t="shared" si="2"/>
        <v>3.6320754716981134</v>
      </c>
      <c r="P16" s="9"/>
    </row>
    <row r="17" spans="1:119">
      <c r="A17" s="12"/>
      <c r="B17" s="23">
        <v>343.3</v>
      </c>
      <c r="C17" s="19" t="s">
        <v>24</v>
      </c>
      <c r="D17" s="43">
        <v>0</v>
      </c>
      <c r="E17" s="43">
        <v>51696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51696</v>
      </c>
      <c r="O17" s="44">
        <f t="shared" si="2"/>
        <v>162.56603773584905</v>
      </c>
      <c r="P17" s="9"/>
    </row>
    <row r="18" spans="1:119" ht="15.75">
      <c r="A18" s="27" t="s">
        <v>2</v>
      </c>
      <c r="B18" s="28"/>
      <c r="C18" s="29"/>
      <c r="D18" s="30">
        <f t="shared" ref="D18:M18" si="6">SUM(D19:D20)</f>
        <v>26789</v>
      </c>
      <c r="E18" s="30">
        <f t="shared" si="6"/>
        <v>0</v>
      </c>
      <c r="F18" s="30">
        <f t="shared" si="6"/>
        <v>0</v>
      </c>
      <c r="G18" s="30">
        <f t="shared" si="6"/>
        <v>0</v>
      </c>
      <c r="H18" s="30">
        <f t="shared" si="6"/>
        <v>0</v>
      </c>
      <c r="I18" s="30">
        <f t="shared" si="6"/>
        <v>0</v>
      </c>
      <c r="J18" s="30">
        <f t="shared" si="6"/>
        <v>0</v>
      </c>
      <c r="K18" s="30">
        <f t="shared" si="6"/>
        <v>0</v>
      </c>
      <c r="L18" s="30">
        <f t="shared" si="6"/>
        <v>0</v>
      </c>
      <c r="M18" s="30">
        <f t="shared" si="6"/>
        <v>0</v>
      </c>
      <c r="N18" s="30">
        <f t="shared" si="1"/>
        <v>26789</v>
      </c>
      <c r="O18" s="42">
        <f t="shared" si="2"/>
        <v>84.242138364779876</v>
      </c>
      <c r="P18" s="10"/>
    </row>
    <row r="19" spans="1:119">
      <c r="A19" s="12"/>
      <c r="B19" s="23">
        <v>361.1</v>
      </c>
      <c r="C19" s="19" t="s">
        <v>27</v>
      </c>
      <c r="D19" s="43">
        <v>87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87</v>
      </c>
      <c r="O19" s="44">
        <f t="shared" si="2"/>
        <v>0.27358490566037735</v>
      </c>
      <c r="P19" s="9"/>
    </row>
    <row r="20" spans="1:119" ht="15.75" thickBot="1">
      <c r="A20" s="12"/>
      <c r="B20" s="23">
        <v>369.9</v>
      </c>
      <c r="C20" s="19" t="s">
        <v>28</v>
      </c>
      <c r="D20" s="43">
        <v>26702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26702</v>
      </c>
      <c r="O20" s="44">
        <f t="shared" si="2"/>
        <v>83.968553459119491</v>
      </c>
      <c r="P20" s="9"/>
    </row>
    <row r="21" spans="1:119" ht="16.5" thickBot="1">
      <c r="A21" s="13" t="s">
        <v>26</v>
      </c>
      <c r="B21" s="21"/>
      <c r="C21" s="20"/>
      <c r="D21" s="14">
        <f>SUM(D5,D9,D11,D15,D18)</f>
        <v>399848</v>
      </c>
      <c r="E21" s="14">
        <f t="shared" ref="E21:M21" si="7">SUM(E5,E9,E11,E15,E18)</f>
        <v>51696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451544</v>
      </c>
      <c r="O21" s="36">
        <f t="shared" si="2"/>
        <v>1419.9496855345913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45" t="s">
        <v>75</v>
      </c>
      <c r="M23" s="45"/>
      <c r="N23" s="45"/>
      <c r="O23" s="40">
        <v>318</v>
      </c>
    </row>
    <row r="24" spans="1:119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  <row r="25" spans="1:119" ht="15.75" customHeight="1" thickBot="1">
      <c r="A25" s="49" t="s">
        <v>45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71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31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36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32</v>
      </c>
      <c r="F4" s="32" t="s">
        <v>33</v>
      </c>
      <c r="G4" s="32" t="s">
        <v>34</v>
      </c>
      <c r="H4" s="32" t="s">
        <v>4</v>
      </c>
      <c r="I4" s="32" t="s">
        <v>5</v>
      </c>
      <c r="J4" s="33" t="s">
        <v>35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35307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35307</v>
      </c>
      <c r="O5" s="31">
        <f t="shared" ref="O5:O20" si="2">(N5/O$22)</f>
        <v>145.89669421487602</v>
      </c>
      <c r="P5" s="6"/>
    </row>
    <row r="6" spans="1:133">
      <c r="A6" s="12"/>
      <c r="B6" s="23">
        <v>311</v>
      </c>
      <c r="C6" s="19" t="s">
        <v>1</v>
      </c>
      <c r="D6" s="43">
        <v>12163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12163</v>
      </c>
      <c r="O6" s="44">
        <f t="shared" si="2"/>
        <v>50.260330578512395</v>
      </c>
      <c r="P6" s="9"/>
    </row>
    <row r="7" spans="1:133">
      <c r="A7" s="12"/>
      <c r="B7" s="23">
        <v>315</v>
      </c>
      <c r="C7" s="19" t="s">
        <v>58</v>
      </c>
      <c r="D7" s="43">
        <v>1470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1470</v>
      </c>
      <c r="O7" s="44">
        <f t="shared" si="2"/>
        <v>6.0743801652892566</v>
      </c>
      <c r="P7" s="9"/>
    </row>
    <row r="8" spans="1:133">
      <c r="A8" s="12"/>
      <c r="B8" s="23">
        <v>319</v>
      </c>
      <c r="C8" s="19" t="s">
        <v>42</v>
      </c>
      <c r="D8" s="43">
        <v>21674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21674</v>
      </c>
      <c r="O8" s="44">
        <f t="shared" si="2"/>
        <v>89.561983471074385</v>
      </c>
      <c r="P8" s="9"/>
    </row>
    <row r="9" spans="1:133" ht="15.75">
      <c r="A9" s="27" t="s">
        <v>9</v>
      </c>
      <c r="B9" s="28"/>
      <c r="C9" s="29"/>
      <c r="D9" s="30">
        <f t="shared" ref="D9:M9" si="3">SUM(D10:D10)</f>
        <v>8835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8835</v>
      </c>
      <c r="O9" s="42">
        <f t="shared" si="2"/>
        <v>36.508264462809919</v>
      </c>
      <c r="P9" s="10"/>
    </row>
    <row r="10" spans="1:133">
      <c r="A10" s="12"/>
      <c r="B10" s="23">
        <v>323.89999999999998</v>
      </c>
      <c r="C10" s="19" t="s">
        <v>10</v>
      </c>
      <c r="D10" s="43">
        <v>8835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8835</v>
      </c>
      <c r="O10" s="44">
        <f t="shared" si="2"/>
        <v>36.508264462809919</v>
      </c>
      <c r="P10" s="9"/>
    </row>
    <row r="11" spans="1:133" ht="15.75">
      <c r="A11" s="27" t="s">
        <v>11</v>
      </c>
      <c r="B11" s="28"/>
      <c r="C11" s="29"/>
      <c r="D11" s="30">
        <f t="shared" ref="D11:M11" si="4">SUM(D12:D13)</f>
        <v>30027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30027</v>
      </c>
      <c r="O11" s="42">
        <f t="shared" si="2"/>
        <v>124.07851239669421</v>
      </c>
      <c r="P11" s="10"/>
    </row>
    <row r="12" spans="1:133">
      <c r="A12" s="12"/>
      <c r="B12" s="23">
        <v>335.18</v>
      </c>
      <c r="C12" s="19" t="s">
        <v>59</v>
      </c>
      <c r="D12" s="43">
        <v>11601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11601</v>
      </c>
      <c r="O12" s="44">
        <f t="shared" si="2"/>
        <v>47.938016528925623</v>
      </c>
      <c r="P12" s="9"/>
    </row>
    <row r="13" spans="1:133">
      <c r="A13" s="12"/>
      <c r="B13" s="23">
        <v>335.19</v>
      </c>
      <c r="C13" s="19" t="s">
        <v>60</v>
      </c>
      <c r="D13" s="43">
        <v>18426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18426</v>
      </c>
      <c r="O13" s="44">
        <f t="shared" si="2"/>
        <v>76.140495867768593</v>
      </c>
      <c r="P13" s="9"/>
    </row>
    <row r="14" spans="1:133" ht="15.75">
      <c r="A14" s="27" t="s">
        <v>21</v>
      </c>
      <c r="B14" s="28"/>
      <c r="C14" s="29"/>
      <c r="D14" s="30">
        <f t="shared" ref="D14:M14" si="5">SUM(D15:D16)</f>
        <v>1154</v>
      </c>
      <c r="E14" s="30">
        <f t="shared" si="5"/>
        <v>55555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56709</v>
      </c>
      <c r="O14" s="42">
        <f t="shared" si="2"/>
        <v>234.33471074380165</v>
      </c>
      <c r="P14" s="10"/>
    </row>
    <row r="15" spans="1:133">
      <c r="A15" s="12"/>
      <c r="B15" s="23">
        <v>341.9</v>
      </c>
      <c r="C15" s="19" t="s">
        <v>61</v>
      </c>
      <c r="D15" s="43">
        <v>1154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1154</v>
      </c>
      <c r="O15" s="44">
        <f t="shared" si="2"/>
        <v>4.7685950413223139</v>
      </c>
      <c r="P15" s="9"/>
    </row>
    <row r="16" spans="1:133">
      <c r="A16" s="12"/>
      <c r="B16" s="23">
        <v>343.3</v>
      </c>
      <c r="C16" s="19" t="s">
        <v>24</v>
      </c>
      <c r="D16" s="43">
        <v>0</v>
      </c>
      <c r="E16" s="43">
        <v>55555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55555</v>
      </c>
      <c r="O16" s="44">
        <f t="shared" si="2"/>
        <v>229.56611570247935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SUM(D18:D19)</f>
        <v>23460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23460</v>
      </c>
      <c r="O17" s="42">
        <f t="shared" si="2"/>
        <v>96.942148760330582</v>
      </c>
      <c r="P17" s="10"/>
    </row>
    <row r="18" spans="1:119">
      <c r="A18" s="12"/>
      <c r="B18" s="23">
        <v>361.1</v>
      </c>
      <c r="C18" s="19" t="s">
        <v>27</v>
      </c>
      <c r="D18" s="43">
        <v>44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44</v>
      </c>
      <c r="O18" s="44">
        <f t="shared" si="2"/>
        <v>0.18181818181818182</v>
      </c>
      <c r="P18" s="9"/>
    </row>
    <row r="19" spans="1:119" ht="15.75" thickBot="1">
      <c r="A19" s="12"/>
      <c r="B19" s="23">
        <v>369.9</v>
      </c>
      <c r="C19" s="19" t="s">
        <v>28</v>
      </c>
      <c r="D19" s="43">
        <v>23416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23416</v>
      </c>
      <c r="O19" s="44">
        <f t="shared" si="2"/>
        <v>96.760330578512395</v>
      </c>
      <c r="P19" s="9"/>
    </row>
    <row r="20" spans="1:119" ht="16.5" thickBot="1">
      <c r="A20" s="13" t="s">
        <v>26</v>
      </c>
      <c r="B20" s="21"/>
      <c r="C20" s="20"/>
      <c r="D20" s="14">
        <f>SUM(D5,D9,D11,D14,D17)</f>
        <v>98783</v>
      </c>
      <c r="E20" s="14">
        <f t="shared" ref="E20:M20" si="7">SUM(E5,E9,E11,E14,E17)</f>
        <v>55555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154338</v>
      </c>
      <c r="O20" s="36">
        <f t="shared" si="2"/>
        <v>637.76033057851237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7"/>
      <c r="B22" s="38"/>
      <c r="C22" s="38"/>
      <c r="D22" s="39"/>
      <c r="E22" s="39"/>
      <c r="F22" s="39"/>
      <c r="G22" s="39"/>
      <c r="H22" s="39"/>
      <c r="I22" s="39"/>
      <c r="J22" s="39"/>
      <c r="K22" s="39"/>
      <c r="L22" s="45" t="s">
        <v>72</v>
      </c>
      <c r="M22" s="45"/>
      <c r="N22" s="45"/>
      <c r="O22" s="40">
        <v>242</v>
      </c>
    </row>
    <row r="23" spans="1:119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19" ht="15.75" customHeight="1" thickBot="1">
      <c r="A24" s="49" t="s">
        <v>45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69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31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36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32</v>
      </c>
      <c r="F4" s="32" t="s">
        <v>33</v>
      </c>
      <c r="G4" s="32" t="s">
        <v>34</v>
      </c>
      <c r="H4" s="32" t="s">
        <v>4</v>
      </c>
      <c r="I4" s="32" t="s">
        <v>5</v>
      </c>
      <c r="J4" s="33" t="s">
        <v>35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34169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34169</v>
      </c>
      <c r="O5" s="31">
        <f t="shared" ref="O5:O20" si="2">(N5/O$22)</f>
        <v>142.37083333333334</v>
      </c>
      <c r="P5" s="6"/>
    </row>
    <row r="6" spans="1:133">
      <c r="A6" s="12"/>
      <c r="B6" s="23">
        <v>311</v>
      </c>
      <c r="C6" s="19" t="s">
        <v>1</v>
      </c>
      <c r="D6" s="43">
        <v>11427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11427</v>
      </c>
      <c r="O6" s="44">
        <f t="shared" si="2"/>
        <v>47.612499999999997</v>
      </c>
      <c r="P6" s="9"/>
    </row>
    <row r="7" spans="1:133">
      <c r="A7" s="12"/>
      <c r="B7" s="23">
        <v>315</v>
      </c>
      <c r="C7" s="19" t="s">
        <v>58</v>
      </c>
      <c r="D7" s="43">
        <v>1764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1764</v>
      </c>
      <c r="O7" s="44">
        <f t="shared" si="2"/>
        <v>7.35</v>
      </c>
      <c r="P7" s="9"/>
    </row>
    <row r="8" spans="1:133">
      <c r="A8" s="12"/>
      <c r="B8" s="23">
        <v>319</v>
      </c>
      <c r="C8" s="19" t="s">
        <v>42</v>
      </c>
      <c r="D8" s="43">
        <v>20978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20978</v>
      </c>
      <c r="O8" s="44">
        <f t="shared" si="2"/>
        <v>87.408333333333331</v>
      </c>
      <c r="P8" s="9"/>
    </row>
    <row r="9" spans="1:133" ht="15.75">
      <c r="A9" s="27" t="s">
        <v>9</v>
      </c>
      <c r="B9" s="28"/>
      <c r="C9" s="29"/>
      <c r="D9" s="30">
        <f t="shared" ref="D9:M9" si="3">SUM(D10:D10)</f>
        <v>8224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8224</v>
      </c>
      <c r="O9" s="42">
        <f t="shared" si="2"/>
        <v>34.266666666666666</v>
      </c>
      <c r="P9" s="10"/>
    </row>
    <row r="10" spans="1:133">
      <c r="A10" s="12"/>
      <c r="B10" s="23">
        <v>323.89999999999998</v>
      </c>
      <c r="C10" s="19" t="s">
        <v>10</v>
      </c>
      <c r="D10" s="43">
        <v>8224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8224</v>
      </c>
      <c r="O10" s="44">
        <f t="shared" si="2"/>
        <v>34.266666666666666</v>
      </c>
      <c r="P10" s="9"/>
    </row>
    <row r="11" spans="1:133" ht="15.75">
      <c r="A11" s="27" t="s">
        <v>11</v>
      </c>
      <c r="B11" s="28"/>
      <c r="C11" s="29"/>
      <c r="D11" s="30">
        <f t="shared" ref="D11:M11" si="4">SUM(D12:D13)</f>
        <v>29740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29740</v>
      </c>
      <c r="O11" s="42">
        <f t="shared" si="2"/>
        <v>123.91666666666667</v>
      </c>
      <c r="P11" s="10"/>
    </row>
    <row r="12" spans="1:133">
      <c r="A12" s="12"/>
      <c r="B12" s="23">
        <v>335.18</v>
      </c>
      <c r="C12" s="19" t="s">
        <v>59</v>
      </c>
      <c r="D12" s="43">
        <v>11125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11125</v>
      </c>
      <c r="O12" s="44">
        <f t="shared" si="2"/>
        <v>46.354166666666664</v>
      </c>
      <c r="P12" s="9"/>
    </row>
    <row r="13" spans="1:133">
      <c r="A13" s="12"/>
      <c r="B13" s="23">
        <v>335.19</v>
      </c>
      <c r="C13" s="19" t="s">
        <v>60</v>
      </c>
      <c r="D13" s="43">
        <v>18615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18615</v>
      </c>
      <c r="O13" s="44">
        <f t="shared" si="2"/>
        <v>77.5625</v>
      </c>
      <c r="P13" s="9"/>
    </row>
    <row r="14" spans="1:133" ht="15.75">
      <c r="A14" s="27" t="s">
        <v>21</v>
      </c>
      <c r="B14" s="28"/>
      <c r="C14" s="29"/>
      <c r="D14" s="30">
        <f t="shared" ref="D14:M14" si="5">SUM(D15:D16)</f>
        <v>1073</v>
      </c>
      <c r="E14" s="30">
        <f t="shared" si="5"/>
        <v>44219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45292</v>
      </c>
      <c r="O14" s="42">
        <f t="shared" si="2"/>
        <v>188.71666666666667</v>
      </c>
      <c r="P14" s="10"/>
    </row>
    <row r="15" spans="1:133">
      <c r="A15" s="12"/>
      <c r="B15" s="23">
        <v>341.9</v>
      </c>
      <c r="C15" s="19" t="s">
        <v>61</v>
      </c>
      <c r="D15" s="43">
        <v>1073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1073</v>
      </c>
      <c r="O15" s="44">
        <f t="shared" si="2"/>
        <v>4.4708333333333332</v>
      </c>
      <c r="P15" s="9"/>
    </row>
    <row r="16" spans="1:133">
      <c r="A16" s="12"/>
      <c r="B16" s="23">
        <v>343.3</v>
      </c>
      <c r="C16" s="19" t="s">
        <v>24</v>
      </c>
      <c r="D16" s="43">
        <v>0</v>
      </c>
      <c r="E16" s="43">
        <v>44219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44219</v>
      </c>
      <c r="O16" s="44">
        <f t="shared" si="2"/>
        <v>184.24583333333334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SUM(D18:D19)</f>
        <v>5346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5346</v>
      </c>
      <c r="O17" s="42">
        <f t="shared" si="2"/>
        <v>22.274999999999999</v>
      </c>
      <c r="P17" s="10"/>
    </row>
    <row r="18" spans="1:119">
      <c r="A18" s="12"/>
      <c r="B18" s="23">
        <v>361.1</v>
      </c>
      <c r="C18" s="19" t="s">
        <v>27</v>
      </c>
      <c r="D18" s="43">
        <v>26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</v>
      </c>
      <c r="O18" s="44">
        <f t="shared" si="2"/>
        <v>0.10833333333333334</v>
      </c>
      <c r="P18" s="9"/>
    </row>
    <row r="19" spans="1:119" ht="15.75" thickBot="1">
      <c r="A19" s="12"/>
      <c r="B19" s="23">
        <v>369.9</v>
      </c>
      <c r="C19" s="19" t="s">
        <v>28</v>
      </c>
      <c r="D19" s="43">
        <v>5320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5320</v>
      </c>
      <c r="O19" s="44">
        <f t="shared" si="2"/>
        <v>22.166666666666668</v>
      </c>
      <c r="P19" s="9"/>
    </row>
    <row r="20" spans="1:119" ht="16.5" thickBot="1">
      <c r="A20" s="13" t="s">
        <v>26</v>
      </c>
      <c r="B20" s="21"/>
      <c r="C20" s="20"/>
      <c r="D20" s="14">
        <f>SUM(D5,D9,D11,D14,D17)</f>
        <v>78552</v>
      </c>
      <c r="E20" s="14">
        <f t="shared" ref="E20:M20" si="7">SUM(E5,E9,E11,E14,E17)</f>
        <v>44219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122771</v>
      </c>
      <c r="O20" s="36">
        <f t="shared" si="2"/>
        <v>511.54583333333335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7"/>
      <c r="B22" s="38"/>
      <c r="C22" s="38"/>
      <c r="D22" s="39"/>
      <c r="E22" s="39"/>
      <c r="F22" s="39"/>
      <c r="G22" s="39"/>
      <c r="H22" s="39"/>
      <c r="I22" s="39"/>
      <c r="J22" s="39"/>
      <c r="K22" s="39"/>
      <c r="L22" s="45" t="s">
        <v>70</v>
      </c>
      <c r="M22" s="45"/>
      <c r="N22" s="45"/>
      <c r="O22" s="40">
        <v>240</v>
      </c>
    </row>
    <row r="23" spans="1:119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19" ht="15.75" customHeight="1" thickBot="1">
      <c r="A24" s="49" t="s">
        <v>45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67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31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36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32</v>
      </c>
      <c r="F4" s="32" t="s">
        <v>33</v>
      </c>
      <c r="G4" s="32" t="s">
        <v>34</v>
      </c>
      <c r="H4" s="32" t="s">
        <v>4</v>
      </c>
      <c r="I4" s="32" t="s">
        <v>5</v>
      </c>
      <c r="J4" s="33" t="s">
        <v>35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35449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35449</v>
      </c>
      <c r="O5" s="31">
        <f t="shared" ref="O5:O20" si="2">(N5/O$22)</f>
        <v>154.79912663755459</v>
      </c>
      <c r="P5" s="6"/>
    </row>
    <row r="6" spans="1:133">
      <c r="A6" s="12"/>
      <c r="B6" s="23">
        <v>311</v>
      </c>
      <c r="C6" s="19" t="s">
        <v>1</v>
      </c>
      <c r="D6" s="43">
        <v>11090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11090</v>
      </c>
      <c r="O6" s="44">
        <f t="shared" si="2"/>
        <v>48.427947598253276</v>
      </c>
      <c r="P6" s="9"/>
    </row>
    <row r="7" spans="1:133">
      <c r="A7" s="12"/>
      <c r="B7" s="23">
        <v>315</v>
      </c>
      <c r="C7" s="19" t="s">
        <v>58</v>
      </c>
      <c r="D7" s="43">
        <v>2069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2069</v>
      </c>
      <c r="O7" s="44">
        <f t="shared" si="2"/>
        <v>9.0349344978165931</v>
      </c>
      <c r="P7" s="9"/>
    </row>
    <row r="8" spans="1:133">
      <c r="A8" s="12"/>
      <c r="B8" s="23">
        <v>319</v>
      </c>
      <c r="C8" s="19" t="s">
        <v>42</v>
      </c>
      <c r="D8" s="43">
        <v>22290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22290</v>
      </c>
      <c r="O8" s="44">
        <f t="shared" si="2"/>
        <v>97.336244541484717</v>
      </c>
      <c r="P8" s="9"/>
    </row>
    <row r="9" spans="1:133" ht="15.75">
      <c r="A9" s="27" t="s">
        <v>9</v>
      </c>
      <c r="B9" s="28"/>
      <c r="C9" s="29"/>
      <c r="D9" s="30">
        <f t="shared" ref="D9:M9" si="3">SUM(D10:D10)</f>
        <v>8080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8080</v>
      </c>
      <c r="O9" s="42">
        <f t="shared" si="2"/>
        <v>35.283842794759828</v>
      </c>
      <c r="P9" s="10"/>
    </row>
    <row r="10" spans="1:133">
      <c r="A10" s="12"/>
      <c r="B10" s="23">
        <v>323.89999999999998</v>
      </c>
      <c r="C10" s="19" t="s">
        <v>10</v>
      </c>
      <c r="D10" s="43">
        <v>8080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8080</v>
      </c>
      <c r="O10" s="44">
        <f t="shared" si="2"/>
        <v>35.283842794759828</v>
      </c>
      <c r="P10" s="9"/>
    </row>
    <row r="11" spans="1:133" ht="15.75">
      <c r="A11" s="27" t="s">
        <v>11</v>
      </c>
      <c r="B11" s="28"/>
      <c r="C11" s="29"/>
      <c r="D11" s="30">
        <f t="shared" ref="D11:M11" si="4">SUM(D12:D13)</f>
        <v>30719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30719</v>
      </c>
      <c r="O11" s="42">
        <f t="shared" si="2"/>
        <v>134.14410480349346</v>
      </c>
      <c r="P11" s="10"/>
    </row>
    <row r="12" spans="1:133">
      <c r="A12" s="12"/>
      <c r="B12" s="23">
        <v>335.18</v>
      </c>
      <c r="C12" s="19" t="s">
        <v>59</v>
      </c>
      <c r="D12" s="43">
        <v>12270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12270</v>
      </c>
      <c r="O12" s="44">
        <f t="shared" si="2"/>
        <v>53.580786026200876</v>
      </c>
      <c r="P12" s="9"/>
    </row>
    <row r="13" spans="1:133">
      <c r="A13" s="12"/>
      <c r="B13" s="23">
        <v>335.19</v>
      </c>
      <c r="C13" s="19" t="s">
        <v>60</v>
      </c>
      <c r="D13" s="43">
        <v>18449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18449</v>
      </c>
      <c r="O13" s="44">
        <f t="shared" si="2"/>
        <v>80.563318777292579</v>
      </c>
      <c r="P13" s="9"/>
    </row>
    <row r="14" spans="1:133" ht="15.75">
      <c r="A14" s="27" t="s">
        <v>21</v>
      </c>
      <c r="B14" s="28"/>
      <c r="C14" s="29"/>
      <c r="D14" s="30">
        <f t="shared" ref="D14:M14" si="5">SUM(D15:D16)</f>
        <v>1538</v>
      </c>
      <c r="E14" s="30">
        <f t="shared" si="5"/>
        <v>45177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46715</v>
      </c>
      <c r="O14" s="42">
        <f t="shared" si="2"/>
        <v>203.99563318777294</v>
      </c>
      <c r="P14" s="10"/>
    </row>
    <row r="15" spans="1:133">
      <c r="A15" s="12"/>
      <c r="B15" s="23">
        <v>341.9</v>
      </c>
      <c r="C15" s="19" t="s">
        <v>61</v>
      </c>
      <c r="D15" s="43">
        <v>1538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1538</v>
      </c>
      <c r="O15" s="44">
        <f t="shared" si="2"/>
        <v>6.716157205240175</v>
      </c>
      <c r="P15" s="9"/>
    </row>
    <row r="16" spans="1:133">
      <c r="A16" s="12"/>
      <c r="B16" s="23">
        <v>343.3</v>
      </c>
      <c r="C16" s="19" t="s">
        <v>24</v>
      </c>
      <c r="D16" s="43">
        <v>0</v>
      </c>
      <c r="E16" s="43">
        <v>45177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45177</v>
      </c>
      <c r="O16" s="44">
        <f t="shared" si="2"/>
        <v>197.27947598253274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SUM(D18:D19)</f>
        <v>3313</v>
      </c>
      <c r="E17" s="30">
        <f t="shared" si="6"/>
        <v>1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3314</v>
      </c>
      <c r="O17" s="42">
        <f t="shared" si="2"/>
        <v>14.471615720524017</v>
      </c>
      <c r="P17" s="10"/>
    </row>
    <row r="18" spans="1:119">
      <c r="A18" s="12"/>
      <c r="B18" s="23">
        <v>361.1</v>
      </c>
      <c r="C18" s="19" t="s">
        <v>27</v>
      </c>
      <c r="D18" s="43">
        <v>21</v>
      </c>
      <c r="E18" s="43">
        <v>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</v>
      </c>
      <c r="O18" s="44">
        <f t="shared" si="2"/>
        <v>9.606986899563319E-2</v>
      </c>
      <c r="P18" s="9"/>
    </row>
    <row r="19" spans="1:119" ht="15.75" thickBot="1">
      <c r="A19" s="12"/>
      <c r="B19" s="23">
        <v>369.9</v>
      </c>
      <c r="C19" s="19" t="s">
        <v>28</v>
      </c>
      <c r="D19" s="43">
        <v>3292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3292</v>
      </c>
      <c r="O19" s="44">
        <f t="shared" si="2"/>
        <v>14.375545851528384</v>
      </c>
      <c r="P19" s="9"/>
    </row>
    <row r="20" spans="1:119" ht="16.5" thickBot="1">
      <c r="A20" s="13" t="s">
        <v>26</v>
      </c>
      <c r="B20" s="21"/>
      <c r="C20" s="20"/>
      <c r="D20" s="14">
        <f>SUM(D5,D9,D11,D14,D17)</f>
        <v>79099</v>
      </c>
      <c r="E20" s="14">
        <f t="shared" ref="E20:M20" si="7">SUM(E5,E9,E11,E14,E17)</f>
        <v>45178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124277</v>
      </c>
      <c r="O20" s="36">
        <f t="shared" si="2"/>
        <v>542.69432314410483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7"/>
      <c r="B22" s="38"/>
      <c r="C22" s="38"/>
      <c r="D22" s="39"/>
      <c r="E22" s="39"/>
      <c r="F22" s="39"/>
      <c r="G22" s="39"/>
      <c r="H22" s="39"/>
      <c r="I22" s="39"/>
      <c r="J22" s="39"/>
      <c r="K22" s="39"/>
      <c r="L22" s="45" t="s">
        <v>68</v>
      </c>
      <c r="M22" s="45"/>
      <c r="N22" s="45"/>
      <c r="O22" s="40">
        <v>229</v>
      </c>
    </row>
    <row r="23" spans="1:119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19" ht="15.75" customHeight="1" thickBot="1">
      <c r="A24" s="49" t="s">
        <v>45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65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31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36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32</v>
      </c>
      <c r="F4" s="32" t="s">
        <v>33</v>
      </c>
      <c r="G4" s="32" t="s">
        <v>34</v>
      </c>
      <c r="H4" s="32" t="s">
        <v>4</v>
      </c>
      <c r="I4" s="32" t="s">
        <v>5</v>
      </c>
      <c r="J4" s="33" t="s">
        <v>35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35362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35362</v>
      </c>
      <c r="O5" s="31">
        <f t="shared" ref="O5:O20" si="2">(N5/O$22)</f>
        <v>155.09649122807016</v>
      </c>
      <c r="P5" s="6"/>
    </row>
    <row r="6" spans="1:133">
      <c r="A6" s="12"/>
      <c r="B6" s="23">
        <v>311</v>
      </c>
      <c r="C6" s="19" t="s">
        <v>1</v>
      </c>
      <c r="D6" s="43">
        <v>10748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10748</v>
      </c>
      <c r="O6" s="44">
        <f t="shared" si="2"/>
        <v>47.140350877192979</v>
      </c>
      <c r="P6" s="9"/>
    </row>
    <row r="7" spans="1:133">
      <c r="A7" s="12"/>
      <c r="B7" s="23">
        <v>315</v>
      </c>
      <c r="C7" s="19" t="s">
        <v>58</v>
      </c>
      <c r="D7" s="43">
        <v>2593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2593</v>
      </c>
      <c r="O7" s="44">
        <f t="shared" si="2"/>
        <v>11.37280701754386</v>
      </c>
      <c r="P7" s="9"/>
    </row>
    <row r="8" spans="1:133">
      <c r="A8" s="12"/>
      <c r="B8" s="23">
        <v>319</v>
      </c>
      <c r="C8" s="19" t="s">
        <v>42</v>
      </c>
      <c r="D8" s="43">
        <v>22021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22021</v>
      </c>
      <c r="O8" s="44">
        <f t="shared" si="2"/>
        <v>96.583333333333329</v>
      </c>
      <c r="P8" s="9"/>
    </row>
    <row r="9" spans="1:133" ht="15.75">
      <c r="A9" s="27" t="s">
        <v>9</v>
      </c>
      <c r="B9" s="28"/>
      <c r="C9" s="29"/>
      <c r="D9" s="30">
        <f t="shared" ref="D9:M9" si="3">SUM(D10:D10)</f>
        <v>2910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2910</v>
      </c>
      <c r="O9" s="42">
        <f t="shared" si="2"/>
        <v>12.763157894736842</v>
      </c>
      <c r="P9" s="10"/>
    </row>
    <row r="10" spans="1:133">
      <c r="A10" s="12"/>
      <c r="B10" s="23">
        <v>323.89999999999998</v>
      </c>
      <c r="C10" s="19" t="s">
        <v>10</v>
      </c>
      <c r="D10" s="43">
        <v>2910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2910</v>
      </c>
      <c r="O10" s="44">
        <f t="shared" si="2"/>
        <v>12.763157894736842</v>
      </c>
      <c r="P10" s="9"/>
    </row>
    <row r="11" spans="1:133" ht="15.75">
      <c r="A11" s="27" t="s">
        <v>11</v>
      </c>
      <c r="B11" s="28"/>
      <c r="C11" s="29"/>
      <c r="D11" s="30">
        <f t="shared" ref="D11:M11" si="4">SUM(D12:D13)</f>
        <v>30094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30094</v>
      </c>
      <c r="O11" s="42">
        <f t="shared" si="2"/>
        <v>131.99122807017545</v>
      </c>
      <c r="P11" s="10"/>
    </row>
    <row r="12" spans="1:133">
      <c r="A12" s="12"/>
      <c r="B12" s="23">
        <v>335.18</v>
      </c>
      <c r="C12" s="19" t="s">
        <v>59</v>
      </c>
      <c r="D12" s="43">
        <v>11892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11892</v>
      </c>
      <c r="O12" s="44">
        <f t="shared" si="2"/>
        <v>52.157894736842103</v>
      </c>
      <c r="P12" s="9"/>
    </row>
    <row r="13" spans="1:133">
      <c r="A13" s="12"/>
      <c r="B13" s="23">
        <v>335.19</v>
      </c>
      <c r="C13" s="19" t="s">
        <v>60</v>
      </c>
      <c r="D13" s="43">
        <v>18202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18202</v>
      </c>
      <c r="O13" s="44">
        <f t="shared" si="2"/>
        <v>79.833333333333329</v>
      </c>
      <c r="P13" s="9"/>
    </row>
    <row r="14" spans="1:133" ht="15.75">
      <c r="A14" s="27" t="s">
        <v>21</v>
      </c>
      <c r="B14" s="28"/>
      <c r="C14" s="29"/>
      <c r="D14" s="30">
        <f t="shared" ref="D14:M14" si="5">SUM(D15:D16)</f>
        <v>2472</v>
      </c>
      <c r="E14" s="30">
        <f t="shared" si="5"/>
        <v>43558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46030</v>
      </c>
      <c r="O14" s="42">
        <f t="shared" si="2"/>
        <v>201.88596491228071</v>
      </c>
      <c r="P14" s="10"/>
    </row>
    <row r="15" spans="1:133">
      <c r="A15" s="12"/>
      <c r="B15" s="23">
        <v>341.9</v>
      </c>
      <c r="C15" s="19" t="s">
        <v>61</v>
      </c>
      <c r="D15" s="43">
        <v>2472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2472</v>
      </c>
      <c r="O15" s="44">
        <f t="shared" si="2"/>
        <v>10.842105263157896</v>
      </c>
      <c r="P15" s="9"/>
    </row>
    <row r="16" spans="1:133">
      <c r="A16" s="12"/>
      <c r="B16" s="23">
        <v>343.3</v>
      </c>
      <c r="C16" s="19" t="s">
        <v>24</v>
      </c>
      <c r="D16" s="43">
        <v>0</v>
      </c>
      <c r="E16" s="43">
        <v>43558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43558</v>
      </c>
      <c r="O16" s="44">
        <f t="shared" si="2"/>
        <v>191.04385964912279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SUM(D18:D19)</f>
        <v>835</v>
      </c>
      <c r="E17" s="30">
        <f t="shared" si="6"/>
        <v>1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836</v>
      </c>
      <c r="O17" s="42">
        <f t="shared" si="2"/>
        <v>3.6666666666666665</v>
      </c>
      <c r="P17" s="10"/>
    </row>
    <row r="18" spans="1:119">
      <c r="A18" s="12"/>
      <c r="B18" s="23">
        <v>361.1</v>
      </c>
      <c r="C18" s="19" t="s">
        <v>27</v>
      </c>
      <c r="D18" s="43">
        <v>20</v>
      </c>
      <c r="E18" s="43">
        <v>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</v>
      </c>
      <c r="O18" s="44">
        <f t="shared" si="2"/>
        <v>9.2105263157894732E-2</v>
      </c>
      <c r="P18" s="9"/>
    </row>
    <row r="19" spans="1:119" ht="15.75" thickBot="1">
      <c r="A19" s="12"/>
      <c r="B19" s="23">
        <v>369.9</v>
      </c>
      <c r="C19" s="19" t="s">
        <v>28</v>
      </c>
      <c r="D19" s="43">
        <v>815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815</v>
      </c>
      <c r="O19" s="44">
        <f t="shared" si="2"/>
        <v>3.5745614035087718</v>
      </c>
      <c r="P19" s="9"/>
    </row>
    <row r="20" spans="1:119" ht="16.5" thickBot="1">
      <c r="A20" s="13" t="s">
        <v>26</v>
      </c>
      <c r="B20" s="21"/>
      <c r="C20" s="20"/>
      <c r="D20" s="14">
        <f>SUM(D5,D9,D11,D14,D17)</f>
        <v>71673</v>
      </c>
      <c r="E20" s="14">
        <f t="shared" ref="E20:M20" si="7">SUM(E5,E9,E11,E14,E17)</f>
        <v>43559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115232</v>
      </c>
      <c r="O20" s="36">
        <f t="shared" si="2"/>
        <v>505.40350877192981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7"/>
      <c r="B22" s="38"/>
      <c r="C22" s="38"/>
      <c r="D22" s="39"/>
      <c r="E22" s="39"/>
      <c r="F22" s="39"/>
      <c r="G22" s="39"/>
      <c r="H22" s="39"/>
      <c r="I22" s="39"/>
      <c r="J22" s="39"/>
      <c r="K22" s="39"/>
      <c r="L22" s="45" t="s">
        <v>66</v>
      </c>
      <c r="M22" s="45"/>
      <c r="N22" s="45"/>
      <c r="O22" s="40">
        <v>228</v>
      </c>
    </row>
    <row r="23" spans="1:119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19" ht="15.75" customHeight="1" thickBot="1">
      <c r="A24" s="49" t="s">
        <v>45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63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31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36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32</v>
      </c>
      <c r="F4" s="32" t="s">
        <v>33</v>
      </c>
      <c r="G4" s="32" t="s">
        <v>34</v>
      </c>
      <c r="H4" s="32" t="s">
        <v>4</v>
      </c>
      <c r="I4" s="32" t="s">
        <v>5</v>
      </c>
      <c r="J4" s="33" t="s">
        <v>35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36656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36656</v>
      </c>
      <c r="O5" s="31">
        <f t="shared" ref="O5:O22" si="2">(N5/O$24)</f>
        <v>144.88537549407116</v>
      </c>
      <c r="P5" s="6"/>
    </row>
    <row r="6" spans="1:133">
      <c r="A6" s="12"/>
      <c r="B6" s="23">
        <v>311</v>
      </c>
      <c r="C6" s="19" t="s">
        <v>1</v>
      </c>
      <c r="D6" s="43">
        <v>10807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10807</v>
      </c>
      <c r="O6" s="44">
        <f t="shared" si="2"/>
        <v>42.715415019762844</v>
      </c>
      <c r="P6" s="9"/>
    </row>
    <row r="7" spans="1:133">
      <c r="A7" s="12"/>
      <c r="B7" s="23">
        <v>315</v>
      </c>
      <c r="C7" s="19" t="s">
        <v>58</v>
      </c>
      <c r="D7" s="43">
        <v>4058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4058</v>
      </c>
      <c r="O7" s="44">
        <f t="shared" si="2"/>
        <v>16.039525691699605</v>
      </c>
      <c r="P7" s="9"/>
    </row>
    <row r="8" spans="1:133">
      <c r="A8" s="12"/>
      <c r="B8" s="23">
        <v>319</v>
      </c>
      <c r="C8" s="19" t="s">
        <v>42</v>
      </c>
      <c r="D8" s="43">
        <v>21791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21791</v>
      </c>
      <c r="O8" s="44">
        <f t="shared" si="2"/>
        <v>86.130434782608702</v>
      </c>
      <c r="P8" s="9"/>
    </row>
    <row r="9" spans="1:133" ht="15.75">
      <c r="A9" s="27" t="s">
        <v>9</v>
      </c>
      <c r="B9" s="28"/>
      <c r="C9" s="29"/>
      <c r="D9" s="30">
        <f t="shared" ref="D9:M9" si="3">SUM(D10:D10)</f>
        <v>3140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3140</v>
      </c>
      <c r="O9" s="42">
        <f t="shared" si="2"/>
        <v>12.411067193675889</v>
      </c>
      <c r="P9" s="10"/>
    </row>
    <row r="10" spans="1:133">
      <c r="A10" s="12"/>
      <c r="B10" s="23">
        <v>323.89999999999998</v>
      </c>
      <c r="C10" s="19" t="s">
        <v>10</v>
      </c>
      <c r="D10" s="43">
        <v>3140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3140</v>
      </c>
      <c r="O10" s="44">
        <f t="shared" si="2"/>
        <v>12.411067193675889</v>
      </c>
      <c r="P10" s="9"/>
    </row>
    <row r="11" spans="1:133" ht="15.75">
      <c r="A11" s="27" t="s">
        <v>11</v>
      </c>
      <c r="B11" s="28"/>
      <c r="C11" s="29"/>
      <c r="D11" s="30">
        <f t="shared" ref="D11:M11" si="4">SUM(D12:D13)</f>
        <v>53893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53893</v>
      </c>
      <c r="O11" s="42">
        <f t="shared" si="2"/>
        <v>213.01581027667984</v>
      </c>
      <c r="P11" s="10"/>
    </row>
    <row r="12" spans="1:133">
      <c r="A12" s="12"/>
      <c r="B12" s="23">
        <v>335.18</v>
      </c>
      <c r="C12" s="19" t="s">
        <v>59</v>
      </c>
      <c r="D12" s="43">
        <v>11932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11932</v>
      </c>
      <c r="O12" s="44">
        <f t="shared" si="2"/>
        <v>47.162055335968383</v>
      </c>
      <c r="P12" s="9"/>
    </row>
    <row r="13" spans="1:133">
      <c r="A13" s="12"/>
      <c r="B13" s="23">
        <v>335.19</v>
      </c>
      <c r="C13" s="19" t="s">
        <v>60</v>
      </c>
      <c r="D13" s="43">
        <v>41961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41961</v>
      </c>
      <c r="O13" s="44">
        <f t="shared" si="2"/>
        <v>165.85375494071147</v>
      </c>
      <c r="P13" s="9"/>
    </row>
    <row r="14" spans="1:133" ht="15.75">
      <c r="A14" s="27" t="s">
        <v>21</v>
      </c>
      <c r="B14" s="28"/>
      <c r="C14" s="29"/>
      <c r="D14" s="30">
        <f t="shared" ref="D14:M14" si="5">SUM(D15:D16)</f>
        <v>1268</v>
      </c>
      <c r="E14" s="30">
        <f t="shared" si="5"/>
        <v>45031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46299</v>
      </c>
      <c r="O14" s="42">
        <f t="shared" si="2"/>
        <v>183</v>
      </c>
      <c r="P14" s="10"/>
    </row>
    <row r="15" spans="1:133">
      <c r="A15" s="12"/>
      <c r="B15" s="23">
        <v>341.9</v>
      </c>
      <c r="C15" s="19" t="s">
        <v>61</v>
      </c>
      <c r="D15" s="43">
        <v>1268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1268</v>
      </c>
      <c r="O15" s="44">
        <f t="shared" si="2"/>
        <v>5.0118577075098818</v>
      </c>
      <c r="P15" s="9"/>
    </row>
    <row r="16" spans="1:133">
      <c r="A16" s="12"/>
      <c r="B16" s="23">
        <v>343.3</v>
      </c>
      <c r="C16" s="19" t="s">
        <v>24</v>
      </c>
      <c r="D16" s="43">
        <v>0</v>
      </c>
      <c r="E16" s="43">
        <v>45031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45031</v>
      </c>
      <c r="O16" s="44">
        <f t="shared" si="2"/>
        <v>177.98814229249012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SUM(D18:D19)</f>
        <v>2169</v>
      </c>
      <c r="E17" s="30">
        <f t="shared" si="6"/>
        <v>4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2173</v>
      </c>
      <c r="O17" s="42">
        <f t="shared" si="2"/>
        <v>8.5889328063241113</v>
      </c>
      <c r="P17" s="10"/>
    </row>
    <row r="18" spans="1:119">
      <c r="A18" s="12"/>
      <c r="B18" s="23">
        <v>361.1</v>
      </c>
      <c r="C18" s="19" t="s">
        <v>27</v>
      </c>
      <c r="D18" s="43">
        <v>20</v>
      </c>
      <c r="E18" s="43">
        <v>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</v>
      </c>
      <c r="O18" s="44">
        <f t="shared" si="2"/>
        <v>9.4861660079051377E-2</v>
      </c>
      <c r="P18" s="9"/>
    </row>
    <row r="19" spans="1:119">
      <c r="A19" s="12"/>
      <c r="B19" s="23">
        <v>369.9</v>
      </c>
      <c r="C19" s="19" t="s">
        <v>28</v>
      </c>
      <c r="D19" s="43">
        <v>2149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2149</v>
      </c>
      <c r="O19" s="44">
        <f t="shared" si="2"/>
        <v>8.4940711462450587</v>
      </c>
      <c r="P19" s="9"/>
    </row>
    <row r="20" spans="1:119" ht="15.75">
      <c r="A20" s="27" t="s">
        <v>22</v>
      </c>
      <c r="B20" s="28"/>
      <c r="C20" s="29"/>
      <c r="D20" s="30">
        <f t="shared" ref="D20:M20" si="7">SUM(D21:D21)</f>
        <v>0</v>
      </c>
      <c r="E20" s="30">
        <f t="shared" si="7"/>
        <v>1917</v>
      </c>
      <c r="F20" s="30">
        <f t="shared" si="7"/>
        <v>0</v>
      </c>
      <c r="G20" s="30">
        <f t="shared" si="7"/>
        <v>0</v>
      </c>
      <c r="H20" s="30">
        <f t="shared" si="7"/>
        <v>0</v>
      </c>
      <c r="I20" s="30">
        <f t="shared" si="7"/>
        <v>0</v>
      </c>
      <c r="J20" s="30">
        <f t="shared" si="7"/>
        <v>0</v>
      </c>
      <c r="K20" s="30">
        <f t="shared" si="7"/>
        <v>0</v>
      </c>
      <c r="L20" s="30">
        <f t="shared" si="7"/>
        <v>0</v>
      </c>
      <c r="M20" s="30">
        <f t="shared" si="7"/>
        <v>0</v>
      </c>
      <c r="N20" s="30">
        <f t="shared" si="1"/>
        <v>1917</v>
      </c>
      <c r="O20" s="42">
        <f t="shared" si="2"/>
        <v>7.5770750988142295</v>
      </c>
      <c r="P20" s="9"/>
    </row>
    <row r="21" spans="1:119" ht="15.75" thickBot="1">
      <c r="A21" s="12"/>
      <c r="B21" s="23">
        <v>381</v>
      </c>
      <c r="C21" s="19" t="s">
        <v>29</v>
      </c>
      <c r="D21" s="43">
        <v>0</v>
      </c>
      <c r="E21" s="43">
        <v>1917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1917</v>
      </c>
      <c r="O21" s="44">
        <f t="shared" si="2"/>
        <v>7.5770750988142295</v>
      </c>
      <c r="P21" s="9"/>
    </row>
    <row r="22" spans="1:119" ht="16.5" thickBot="1">
      <c r="A22" s="13" t="s">
        <v>26</v>
      </c>
      <c r="B22" s="21"/>
      <c r="C22" s="20"/>
      <c r="D22" s="14">
        <f>SUM(D5,D9,D11,D14,D17,D20)</f>
        <v>97126</v>
      </c>
      <c r="E22" s="14">
        <f t="shared" ref="E22:M22" si="8">SUM(E5,E9,E11,E14,E17,E20)</f>
        <v>46952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144078</v>
      </c>
      <c r="O22" s="36">
        <f t="shared" si="2"/>
        <v>569.47826086956525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45" t="s">
        <v>64</v>
      </c>
      <c r="M24" s="45"/>
      <c r="N24" s="45"/>
      <c r="O24" s="40">
        <v>253</v>
      </c>
    </row>
    <row r="25" spans="1:119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</row>
    <row r="26" spans="1:119" ht="15.75" customHeight="1" thickBot="1">
      <c r="A26" s="49" t="s">
        <v>45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2023-12-06T17:02:54Z</cp:lastPrinted>
  <dcterms:created xsi:type="dcterms:W3CDTF">2000-08-31T21:26:31Z</dcterms:created>
  <dcterms:modified xsi:type="dcterms:W3CDTF">2024-05-09T19:35:55Z</dcterms:modified>
</cp:coreProperties>
</file>