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'2007'!$A$1:$O$46</definedName>
    <definedName name="_xlnm.Print_Area" localSheetId="15">'2008'!$A$1:$O$45</definedName>
    <definedName name="_xlnm.Print_Area" localSheetId="14">'2009'!$A$1:$O$44</definedName>
    <definedName name="_xlnm.Print_Area" localSheetId="13">'2010'!$A$1:$O$48</definedName>
    <definedName name="_xlnm.Print_Area" localSheetId="12">'2011'!$A$1:$O$47</definedName>
    <definedName name="_xlnm.Print_Area" localSheetId="11">'2012'!$A$1:$O$46</definedName>
    <definedName name="_xlnm.Print_Area" localSheetId="10">'2013'!$A$1:$O$45</definedName>
    <definedName name="_xlnm.Print_Area" localSheetId="9">'2014'!$A$1:$O$46</definedName>
    <definedName name="_xlnm.Print_Area" localSheetId="8">'2015'!$A$1:$O$46</definedName>
    <definedName name="_xlnm.Print_Area" localSheetId="7">'2016'!$A$1:$O$45</definedName>
    <definedName name="_xlnm.Print_Area" localSheetId="6">'2017'!$A$1:$O$44</definedName>
    <definedName name="_xlnm.Print_Area" localSheetId="5">'2018'!$A$1:$O$44</definedName>
    <definedName name="_xlnm.Print_Area" localSheetId="4">'2019'!$A$1:$O$44</definedName>
    <definedName name="_xlnm.Print_Area" localSheetId="3">'2020'!$A$1:$O$45</definedName>
    <definedName name="_xlnm.Print_Area" localSheetId="2">'2021'!$A$1:$P$45</definedName>
    <definedName name="_xlnm.Print_Area" localSheetId="1">'2022'!$A$1:$P$45</definedName>
    <definedName name="_xlnm.Print_Area" localSheetId="0">'2023'!$A$1:$P$44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40" i="50" l="1"/>
  <c r="F40" i="50"/>
  <c r="G40" i="50"/>
  <c r="H40" i="50"/>
  <c r="I40" i="50"/>
  <c r="J40" i="50"/>
  <c r="K40" i="50"/>
  <c r="L40" i="50"/>
  <c r="M40" i="50"/>
  <c r="N40" i="50"/>
  <c r="D40" i="50"/>
  <c r="O39" i="50" l="1"/>
  <c r="P39" i="50" s="1"/>
  <c r="O38" i="50"/>
  <c r="P38" i="50" s="1"/>
  <c r="N37" i="50"/>
  <c r="M37" i="50"/>
  <c r="L37" i="50"/>
  <c r="K37" i="50"/>
  <c r="J37" i="50"/>
  <c r="I37" i="50"/>
  <c r="H37" i="50"/>
  <c r="G37" i="50"/>
  <c r="F37" i="50"/>
  <c r="E37" i="50"/>
  <c r="D37" i="50"/>
  <c r="O36" i="50"/>
  <c r="P36" i="50" s="1"/>
  <c r="O35" i="50"/>
  <c r="P35" i="50" s="1"/>
  <c r="O34" i="50"/>
  <c r="P34" i="50" s="1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8" i="50" l="1"/>
  <c r="P28" i="50" s="1"/>
  <c r="O32" i="50"/>
  <c r="P32" i="50" s="1"/>
  <c r="O30" i="50"/>
  <c r="P30" i="50" s="1"/>
  <c r="O26" i="50"/>
  <c r="P26" i="50" s="1"/>
  <c r="O37" i="50"/>
  <c r="P37" i="50" s="1"/>
  <c r="O5" i="50"/>
  <c r="P5" i="50" s="1"/>
  <c r="O16" i="50"/>
  <c r="P16" i="50" s="1"/>
  <c r="O11" i="50"/>
  <c r="P11" i="50" s="1"/>
  <c r="O40" i="50" l="1"/>
  <c r="P40" i="50" s="1"/>
  <c r="E41" i="49" l="1"/>
  <c r="F41" i="49"/>
  <c r="G41" i="49"/>
  <c r="H41" i="49"/>
  <c r="I41" i="49"/>
  <c r="J41" i="49"/>
  <c r="K41" i="49"/>
  <c r="L41" i="49"/>
  <c r="M41" i="49"/>
  <c r="N41" i="49"/>
  <c r="D41" i="49"/>
  <c r="O40" i="49" l="1"/>
  <c r="P40" i="49" s="1"/>
  <c r="O39" i="49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6" i="49" l="1"/>
  <c r="P26" i="49" s="1"/>
  <c r="O38" i="49"/>
  <c r="P38" i="49" s="1"/>
  <c r="O33" i="49"/>
  <c r="P33" i="49" s="1"/>
  <c r="O30" i="49"/>
  <c r="P30" i="49" s="1"/>
  <c r="O28" i="49"/>
  <c r="P28" i="49" s="1"/>
  <c r="O16" i="49"/>
  <c r="P16" i="49" s="1"/>
  <c r="O11" i="49"/>
  <c r="P11" i="49" s="1"/>
  <c r="O5" i="49"/>
  <c r="P5" i="49" s="1"/>
  <c r="F41" i="48"/>
  <c r="G41" i="48"/>
  <c r="O40" i="48"/>
  <c r="P40" i="48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/>
  <c r="N33" i="48"/>
  <c r="M33" i="48"/>
  <c r="L33" i="48"/>
  <c r="K33" i="48"/>
  <c r="O33" i="48" s="1"/>
  <c r="P33" i="48" s="1"/>
  <c r="J33" i="48"/>
  <c r="I33" i="48"/>
  <c r="H33" i="48"/>
  <c r="G33" i="48"/>
  <c r="F33" i="48"/>
  <c r="E33" i="48"/>
  <c r="D33" i="48"/>
  <c r="O32" i="48"/>
  <c r="P32" i="48" s="1"/>
  <c r="O31" i="48"/>
  <c r="P31" i="48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/>
  <c r="N28" i="48"/>
  <c r="N41" i="48" s="1"/>
  <c r="M28" i="48"/>
  <c r="L28" i="48"/>
  <c r="K28" i="48"/>
  <c r="J28" i="48"/>
  <c r="I28" i="48"/>
  <c r="H28" i="48"/>
  <c r="G28" i="48"/>
  <c r="F28" i="48"/>
  <c r="E28" i="48"/>
  <c r="D28" i="48"/>
  <c r="O27" i="48"/>
  <c r="P27" i="48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/>
  <c r="O21" i="48"/>
  <c r="P21" i="48" s="1"/>
  <c r="O20" i="48"/>
  <c r="P20" i="48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/>
  <c r="O12" i="48"/>
  <c r="P12" i="48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/>
  <c r="O6" i="48"/>
  <c r="P6" i="48" s="1"/>
  <c r="N5" i="48"/>
  <c r="M5" i="48"/>
  <c r="L5" i="48"/>
  <c r="L41" i="48" s="1"/>
  <c r="K5" i="48"/>
  <c r="J5" i="48"/>
  <c r="J41" i="48" s="1"/>
  <c r="I5" i="48"/>
  <c r="H5" i="48"/>
  <c r="G5" i="48"/>
  <c r="F5" i="48"/>
  <c r="E5" i="48"/>
  <c r="E41" i="48" s="1"/>
  <c r="D5" i="48"/>
  <c r="N40" i="46"/>
  <c r="O40" i="46"/>
  <c r="N39" i="46"/>
  <c r="O39" i="46"/>
  <c r="M38" i="46"/>
  <c r="L38" i="46"/>
  <c r="K38" i="46"/>
  <c r="J38" i="46"/>
  <c r="I38" i="46"/>
  <c r="H38" i="46"/>
  <c r="G38" i="46"/>
  <c r="F38" i="46"/>
  <c r="E38" i="46"/>
  <c r="D38" i="46"/>
  <c r="N37" i="46"/>
  <c r="O37" i="46"/>
  <c r="N36" i="46"/>
  <c r="O36" i="46" s="1"/>
  <c r="N35" i="46"/>
  <c r="O35" i="46"/>
  <c r="N34" i="46"/>
  <c r="O34" i="46" s="1"/>
  <c r="M33" i="46"/>
  <c r="L33" i="46"/>
  <c r="K33" i="46"/>
  <c r="J33" i="46"/>
  <c r="I33" i="46"/>
  <c r="H33" i="46"/>
  <c r="N33" i="46" s="1"/>
  <c r="O33" i="46" s="1"/>
  <c r="G33" i="46"/>
  <c r="F33" i="46"/>
  <c r="E33" i="46"/>
  <c r="D33" i="46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M28" i="46"/>
  <c r="L28" i="46"/>
  <c r="K28" i="46"/>
  <c r="K41" i="46" s="1"/>
  <c r="J28" i="46"/>
  <c r="I28" i="46"/>
  <c r="H28" i="46"/>
  <c r="G28" i="46"/>
  <c r="F28" i="46"/>
  <c r="E28" i="46"/>
  <c r="D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/>
  <c r="N23" i="46"/>
  <c r="O23" i="46"/>
  <c r="N22" i="46"/>
  <c r="O22" i="46" s="1"/>
  <c r="N21" i="46"/>
  <c r="O21" i="46"/>
  <c r="N20" i="46"/>
  <c r="O20" i="46" s="1"/>
  <c r="N19" i="46"/>
  <c r="O19" i="46" s="1"/>
  <c r="N18" i="46"/>
  <c r="O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N13" i="46"/>
  <c r="O13" i="46"/>
  <c r="N12" i="46"/>
  <c r="O12" i="46" s="1"/>
  <c r="M11" i="46"/>
  <c r="L11" i="46"/>
  <c r="K11" i="46"/>
  <c r="J11" i="46"/>
  <c r="I11" i="46"/>
  <c r="H11" i="46"/>
  <c r="H41" i="46" s="1"/>
  <c r="G11" i="46"/>
  <c r="F11" i="46"/>
  <c r="E11" i="46"/>
  <c r="D11" i="46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39" i="45"/>
  <c r="O39" i="45" s="1"/>
  <c r="N38" i="45"/>
  <c r="O38" i="45" s="1"/>
  <c r="N37" i="45"/>
  <c r="O37" i="45"/>
  <c r="M36" i="45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 s="1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N24" i="45"/>
  <c r="O24" i="45" s="1"/>
  <c r="N23" i="45"/>
  <c r="O23" i="45"/>
  <c r="N22" i="45"/>
  <c r="O22" i="45" s="1"/>
  <c r="N21" i="45"/>
  <c r="O21" i="45" s="1"/>
  <c r="N20" i="45"/>
  <c r="O20" i="45"/>
  <c r="N19" i="45"/>
  <c r="O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7" i="45" s="1"/>
  <c r="N16" i="45"/>
  <c r="O16" i="45" s="1"/>
  <c r="N15" i="45"/>
  <c r="O15" i="45"/>
  <c r="N14" i="45"/>
  <c r="O14" i="45" s="1"/>
  <c r="N13" i="45"/>
  <c r="O13" i="45" s="1"/>
  <c r="M12" i="45"/>
  <c r="L12" i="45"/>
  <c r="K12" i="45"/>
  <c r="K40" i="45" s="1"/>
  <c r="J12" i="45"/>
  <c r="N12" i="45" s="1"/>
  <c r="O12" i="45" s="1"/>
  <c r="I12" i="45"/>
  <c r="H12" i="45"/>
  <c r="G12" i="45"/>
  <c r="F12" i="45"/>
  <c r="E12" i="45"/>
  <c r="D12" i="45"/>
  <c r="N11" i="45"/>
  <c r="O11" i="45" s="1"/>
  <c r="N10" i="45"/>
  <c r="O10" i="45"/>
  <c r="N9" i="45"/>
  <c r="O9" i="45"/>
  <c r="N8" i="45"/>
  <c r="O8" i="45" s="1"/>
  <c r="N7" i="45"/>
  <c r="O7" i="45"/>
  <c r="N6" i="45"/>
  <c r="O6" i="45" s="1"/>
  <c r="M5" i="45"/>
  <c r="L5" i="45"/>
  <c r="L40" i="45" s="1"/>
  <c r="K5" i="45"/>
  <c r="J5" i="45"/>
  <c r="I5" i="45"/>
  <c r="I40" i="45" s="1"/>
  <c r="H5" i="45"/>
  <c r="H40" i="45" s="1"/>
  <c r="G5" i="45"/>
  <c r="G40" i="45" s="1"/>
  <c r="F5" i="45"/>
  <c r="E5" i="45"/>
  <c r="E40" i="45" s="1"/>
  <c r="D5" i="45"/>
  <c r="N39" i="44"/>
  <c r="O39" i="44" s="1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D40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6" i="44" s="1"/>
  <c r="N25" i="44"/>
  <c r="O25" i="44" s="1"/>
  <c r="N24" i="44"/>
  <c r="O24" i="44"/>
  <c r="N23" i="44"/>
  <c r="O23" i="44" s="1"/>
  <c r="N22" i="44"/>
  <c r="O22" i="44" s="1"/>
  <c r="N21" i="44"/>
  <c r="O21" i="44"/>
  <c r="N20" i="44"/>
  <c r="O20" i="44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N16" i="44" s="1"/>
  <c r="O16" i="44" s="1"/>
  <c r="G16" i="44"/>
  <c r="F16" i="44"/>
  <c r="E16" i="44"/>
  <c r="D16" i="44"/>
  <c r="N15" i="44"/>
  <c r="O15" i="44" s="1"/>
  <c r="N14" i="44"/>
  <c r="O14" i="44" s="1"/>
  <c r="N13" i="44"/>
  <c r="O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N5" i="44" s="1"/>
  <c r="I5" i="44"/>
  <c r="H5" i="44"/>
  <c r="G5" i="44"/>
  <c r="F5" i="44"/>
  <c r="E5" i="44"/>
  <c r="D5" i="44"/>
  <c r="N39" i="43"/>
  <c r="O39" i="43" s="1"/>
  <c r="N38" i="43"/>
  <c r="O38" i="43"/>
  <c r="M37" i="43"/>
  <c r="L37" i="43"/>
  <c r="N37" i="43" s="1"/>
  <c r="K37" i="43"/>
  <c r="J37" i="43"/>
  <c r="I37" i="43"/>
  <c r="H37" i="43"/>
  <c r="G37" i="43"/>
  <c r="F37" i="43"/>
  <c r="E37" i="43"/>
  <c r="D37" i="43"/>
  <c r="N36" i="43"/>
  <c r="O36" i="43"/>
  <c r="N35" i="43"/>
  <c r="O35" i="43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N32" i="43" s="1"/>
  <c r="O32" i="43" s="1"/>
  <c r="E32" i="43"/>
  <c r="D32" i="43"/>
  <c r="N31" i="43"/>
  <c r="O31" i="43"/>
  <c r="M30" i="43"/>
  <c r="L30" i="43"/>
  <c r="K30" i="43"/>
  <c r="J30" i="43"/>
  <c r="I30" i="43"/>
  <c r="H30" i="43"/>
  <c r="G30" i="43"/>
  <c r="F30" i="43"/>
  <c r="N30" i="43" s="1"/>
  <c r="O30" i="43" s="1"/>
  <c r="E30" i="43"/>
  <c r="D30" i="43"/>
  <c r="N29" i="43"/>
  <c r="O29" i="43"/>
  <c r="M28" i="43"/>
  <c r="L28" i="43"/>
  <c r="K28" i="43"/>
  <c r="J28" i="43"/>
  <c r="I28" i="43"/>
  <c r="H28" i="43"/>
  <c r="G28" i="43"/>
  <c r="F28" i="43"/>
  <c r="N28" i="43" s="1"/>
  <c r="O28" i="43" s="1"/>
  <c r="E28" i="43"/>
  <c r="D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 s="1"/>
  <c r="N23" i="43"/>
  <c r="O23" i="43" s="1"/>
  <c r="N22" i="43"/>
  <c r="O22" i="43"/>
  <c r="N21" i="43"/>
  <c r="O21" i="43"/>
  <c r="N20" i="43"/>
  <c r="O20" i="43" s="1"/>
  <c r="N19" i="43"/>
  <c r="O19" i="43"/>
  <c r="N18" i="43"/>
  <c r="O18" i="43" s="1"/>
  <c r="N17" i="43"/>
  <c r="O17" i="43" s="1"/>
  <c r="M16" i="43"/>
  <c r="L16" i="43"/>
  <c r="K16" i="43"/>
  <c r="K40" i="43" s="1"/>
  <c r="J16" i="43"/>
  <c r="N16" i="43" s="1"/>
  <c r="O16" i="43" s="1"/>
  <c r="I16" i="43"/>
  <c r="H16" i="43"/>
  <c r="G16" i="43"/>
  <c r="F16" i="43"/>
  <c r="E16" i="43"/>
  <c r="D16" i="43"/>
  <c r="N15" i="43"/>
  <c r="O15" i="43" s="1"/>
  <c r="N14" i="43"/>
  <c r="O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E40" i="43" s="1"/>
  <c r="D11" i="43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40" i="42"/>
  <c r="O40" i="42"/>
  <c r="N39" i="42"/>
  <c r="O39" i="42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/>
  <c r="N34" i="42"/>
  <c r="O34" i="42" s="1"/>
  <c r="N33" i="42"/>
  <c r="O33" i="42" s="1"/>
  <c r="M32" i="42"/>
  <c r="L32" i="42"/>
  <c r="K32" i="42"/>
  <c r="J32" i="42"/>
  <c r="N32" i="42" s="1"/>
  <c r="O32" i="42" s="1"/>
  <c r="I32" i="42"/>
  <c r="H32" i="42"/>
  <c r="G32" i="42"/>
  <c r="F32" i="42"/>
  <c r="E32" i="42"/>
  <c r="D32" i="42"/>
  <c r="N31" i="42"/>
  <c r="O31" i="42" s="1"/>
  <c r="M30" i="42"/>
  <c r="L30" i="42"/>
  <c r="K30" i="42"/>
  <c r="J30" i="42"/>
  <c r="N30" i="42" s="1"/>
  <c r="O30" i="42" s="1"/>
  <c r="I30" i="42"/>
  <c r="H30" i="42"/>
  <c r="G30" i="42"/>
  <c r="F30" i="42"/>
  <c r="E30" i="42"/>
  <c r="D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N26" i="42" s="1"/>
  <c r="O26" i="42" s="1"/>
  <c r="I26" i="42"/>
  <c r="H26" i="42"/>
  <c r="G26" i="42"/>
  <c r="F26" i="42"/>
  <c r="E26" i="42"/>
  <c r="D26" i="42"/>
  <c r="N25" i="42"/>
  <c r="O25" i="42" s="1"/>
  <c r="N24" i="42"/>
  <c r="O24" i="42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/>
  <c r="M17" i="42"/>
  <c r="M41" i="42" s="1"/>
  <c r="L17" i="42"/>
  <c r="L41" i="42" s="1"/>
  <c r="K17" i="42"/>
  <c r="J17" i="42"/>
  <c r="I17" i="42"/>
  <c r="H17" i="42"/>
  <c r="G17" i="42"/>
  <c r="F17" i="42"/>
  <c r="E17" i="42"/>
  <c r="D17" i="42"/>
  <c r="N16" i="42"/>
  <c r="O16" i="42"/>
  <c r="N15" i="42"/>
  <c r="O15" i="42"/>
  <c r="N14" i="42"/>
  <c r="O14" i="42" s="1"/>
  <c r="N13" i="42"/>
  <c r="O13" i="42"/>
  <c r="M12" i="42"/>
  <c r="L12" i="42"/>
  <c r="K12" i="42"/>
  <c r="J12" i="42"/>
  <c r="I12" i="42"/>
  <c r="H12" i="42"/>
  <c r="G12" i="42"/>
  <c r="G41" i="42" s="1"/>
  <c r="F12" i="42"/>
  <c r="E12" i="42"/>
  <c r="D12" i="42"/>
  <c r="N11" i="42"/>
  <c r="O11" i="42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E41" i="42" s="1"/>
  <c r="D5" i="42"/>
  <c r="D41" i="42" s="1"/>
  <c r="N41" i="41"/>
  <c r="O41" i="41" s="1"/>
  <c r="N40" i="41"/>
  <c r="O40" i="41"/>
  <c r="M39" i="41"/>
  <c r="L39" i="41"/>
  <c r="K39" i="41"/>
  <c r="J39" i="41"/>
  <c r="I39" i="41"/>
  <c r="H39" i="41"/>
  <c r="G39" i="41"/>
  <c r="G42" i="41" s="1"/>
  <c r="F39" i="41"/>
  <c r="E39" i="41"/>
  <c r="D39" i="41"/>
  <c r="N38" i="41"/>
  <c r="O38" i="41"/>
  <c r="N37" i="41"/>
  <c r="O37" i="41" s="1"/>
  <c r="N36" i="41"/>
  <c r="O36" i="41" s="1"/>
  <c r="N35" i="41"/>
  <c r="O35" i="41"/>
  <c r="M34" i="41"/>
  <c r="M42" i="41" s="1"/>
  <c r="L34" i="41"/>
  <c r="K34" i="41"/>
  <c r="J34" i="41"/>
  <c r="I34" i="41"/>
  <c r="H34" i="41"/>
  <c r="G34" i="41"/>
  <c r="F34" i="41"/>
  <c r="E34" i="41"/>
  <c r="D34" i="41"/>
  <c r="N33" i="41"/>
  <c r="O33" i="4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E42" i="41" s="1"/>
  <c r="D26" i="41"/>
  <c r="N25" i="41"/>
  <c r="O25" i="41" s="1"/>
  <c r="N24" i="41"/>
  <c r="O24" i="41"/>
  <c r="N23" i="41"/>
  <c r="O23" i="41"/>
  <c r="N22" i="41"/>
  <c r="O22" i="41" s="1"/>
  <c r="N21" i="41"/>
  <c r="O21" i="41"/>
  <c r="N20" i="41"/>
  <c r="O20" i="41" s="1"/>
  <c r="N19" i="41"/>
  <c r="O19" i="41" s="1"/>
  <c r="N18" i="41"/>
  <c r="O18" i="41"/>
  <c r="N17" i="41"/>
  <c r="O17" i="41"/>
  <c r="M16" i="41"/>
  <c r="L16" i="41"/>
  <c r="K16" i="41"/>
  <c r="J16" i="41"/>
  <c r="I16" i="41"/>
  <c r="I42" i="41" s="1"/>
  <c r="H16" i="41"/>
  <c r="G16" i="41"/>
  <c r="F16" i="41"/>
  <c r="E16" i="41"/>
  <c r="D16" i="41"/>
  <c r="N15" i="41"/>
  <c r="O15" i="41"/>
  <c r="N14" i="41"/>
  <c r="O14" i="41" s="1"/>
  <c r="N13" i="41"/>
  <c r="O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41" i="40"/>
  <c r="O41" i="40" s="1"/>
  <c r="N40" i="40"/>
  <c r="O40" i="40"/>
  <c r="M39" i="40"/>
  <c r="L39" i="40"/>
  <c r="K39" i="40"/>
  <c r="J39" i="40"/>
  <c r="I39" i="40"/>
  <c r="H39" i="40"/>
  <c r="G39" i="40"/>
  <c r="F39" i="40"/>
  <c r="E39" i="40"/>
  <c r="D39" i="40"/>
  <c r="N38" i="40"/>
  <c r="O38" i="40"/>
  <c r="N37" i="40"/>
  <c r="O37" i="40"/>
  <c r="N36" i="40"/>
  <c r="O36" i="40" s="1"/>
  <c r="N35" i="40"/>
  <c r="O35" i="40"/>
  <c r="M34" i="40"/>
  <c r="L34" i="40"/>
  <c r="K34" i="40"/>
  <c r="J34" i="40"/>
  <c r="I34" i="40"/>
  <c r="H34" i="40"/>
  <c r="G34" i="40"/>
  <c r="F34" i="40"/>
  <c r="E34" i="40"/>
  <c r="D34" i="40"/>
  <c r="N33" i="40"/>
  <c r="O33" i="40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M26" i="40"/>
  <c r="L26" i="40"/>
  <c r="N26" i="40" s="1"/>
  <c r="O26" i="40" s="1"/>
  <c r="K26" i="40"/>
  <c r="J26" i="40"/>
  <c r="I26" i="40"/>
  <c r="H26" i="40"/>
  <c r="G26" i="40"/>
  <c r="F26" i="40"/>
  <c r="E26" i="40"/>
  <c r="D26" i="40"/>
  <c r="N25" i="40"/>
  <c r="O25" i="40"/>
  <c r="N24" i="40"/>
  <c r="O24" i="40"/>
  <c r="N23" i="40"/>
  <c r="O23" i="40" s="1"/>
  <c r="N22" i="40"/>
  <c r="O22" i="40"/>
  <c r="N21" i="40"/>
  <c r="O21" i="40" s="1"/>
  <c r="N20" i="40"/>
  <c r="O20" i="40" s="1"/>
  <c r="N19" i="40"/>
  <c r="O19" i="40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E42" i="40" s="1"/>
  <c r="D16" i="40"/>
  <c r="N16" i="40" s="1"/>
  <c r="O16" i="40" s="1"/>
  <c r="N15" i="40"/>
  <c r="O15" i="40" s="1"/>
  <c r="N14" i="40"/>
  <c r="O14" i="40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/>
  <c r="N9" i="40"/>
  <c r="O9" i="40"/>
  <c r="N8" i="40"/>
  <c r="O8" i="40" s="1"/>
  <c r="N7" i="40"/>
  <c r="O7" i="40"/>
  <c r="N6" i="40"/>
  <c r="O6" i="40" s="1"/>
  <c r="M5" i="40"/>
  <c r="M42" i="40" s="1"/>
  <c r="L5" i="40"/>
  <c r="K5" i="40"/>
  <c r="J5" i="40"/>
  <c r="I5" i="40"/>
  <c r="I42" i="40" s="1"/>
  <c r="H5" i="40"/>
  <c r="G5" i="40"/>
  <c r="F5" i="40"/>
  <c r="E5" i="40"/>
  <c r="D5" i="40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/>
  <c r="N37" i="39"/>
  <c r="O37" i="39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M29" i="39"/>
  <c r="L29" i="39"/>
  <c r="K29" i="39"/>
  <c r="J29" i="39"/>
  <c r="I29" i="39"/>
  <c r="H29" i="39"/>
  <c r="G29" i="39"/>
  <c r="N29" i="39" s="1"/>
  <c r="O29" i="39" s="1"/>
  <c r="F29" i="39"/>
  <c r="E29" i="39"/>
  <c r="D29" i="39"/>
  <c r="N28" i="39"/>
  <c r="O28" i="39" s="1"/>
  <c r="M27" i="39"/>
  <c r="L27" i="39"/>
  <c r="K27" i="39"/>
  <c r="J27" i="39"/>
  <c r="I27" i="39"/>
  <c r="H27" i="39"/>
  <c r="N27" i="39" s="1"/>
  <c r="O27" i="39" s="1"/>
  <c r="G27" i="39"/>
  <c r="F27" i="39"/>
  <c r="E27" i="39"/>
  <c r="D27" i="39"/>
  <c r="N26" i="39"/>
  <c r="O26" i="39" s="1"/>
  <c r="N25" i="39"/>
  <c r="O25" i="39"/>
  <c r="N24" i="39"/>
  <c r="O24" i="39"/>
  <c r="N23" i="39"/>
  <c r="O23" i="39"/>
  <c r="N22" i="39"/>
  <c r="O22" i="39" s="1"/>
  <c r="N21" i="39"/>
  <c r="O21" i="39" s="1"/>
  <c r="N20" i="39"/>
  <c r="O20" i="39" s="1"/>
  <c r="N19" i="39"/>
  <c r="O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/>
  <c r="N14" i="39"/>
  <c r="O14" i="39" s="1"/>
  <c r="N13" i="39"/>
  <c r="O13" i="39" s="1"/>
  <c r="N12" i="39"/>
  <c r="O12" i="39" s="1"/>
  <c r="M11" i="39"/>
  <c r="L11" i="39"/>
  <c r="K11" i="39"/>
  <c r="J11" i="39"/>
  <c r="I11" i="39"/>
  <c r="I42" i="39" s="1"/>
  <c r="H11" i="39"/>
  <c r="G11" i="39"/>
  <c r="F11" i="39"/>
  <c r="E11" i="39"/>
  <c r="D11" i="39"/>
  <c r="N10" i="39"/>
  <c r="O10" i="39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G42" i="39" s="1"/>
  <c r="F5" i="39"/>
  <c r="E5" i="39"/>
  <c r="D5" i="39"/>
  <c r="D42" i="39" s="1"/>
  <c r="N40" i="38"/>
  <c r="O40" i="38"/>
  <c r="N39" i="38"/>
  <c r="O39" i="38"/>
  <c r="N38" i="38"/>
  <c r="O38" i="38"/>
  <c r="M37" i="38"/>
  <c r="L37" i="38"/>
  <c r="K37" i="38"/>
  <c r="J37" i="38"/>
  <c r="I37" i="38"/>
  <c r="H37" i="38"/>
  <c r="G37" i="38"/>
  <c r="F37" i="38"/>
  <c r="E37" i="38"/>
  <c r="D37" i="38"/>
  <c r="N36" i="38"/>
  <c r="O36" i="38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G41" i="38" s="1"/>
  <c r="F32" i="38"/>
  <c r="E32" i="38"/>
  <c r="D32" i="38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/>
  <c r="N23" i="38"/>
  <c r="O23" i="38"/>
  <c r="N22" i="38"/>
  <c r="O22" i="38" s="1"/>
  <c r="N21" i="38"/>
  <c r="O21" i="38"/>
  <c r="N20" i="38"/>
  <c r="O20" i="38"/>
  <c r="N19" i="38"/>
  <c r="O19" i="38" s="1"/>
  <c r="N18" i="38"/>
  <c r="O18" i="38"/>
  <c r="N17" i="38"/>
  <c r="O17" i="38"/>
  <c r="M16" i="38"/>
  <c r="L16" i="38"/>
  <c r="K16" i="38"/>
  <c r="J16" i="38"/>
  <c r="I16" i="38"/>
  <c r="H16" i="38"/>
  <c r="G16" i="38"/>
  <c r="F16" i="38"/>
  <c r="E16" i="38"/>
  <c r="E41" i="38" s="1"/>
  <c r="D16" i="38"/>
  <c r="N15" i="38"/>
  <c r="O15" i="38" s="1"/>
  <c r="N14" i="38"/>
  <c r="O14" i="38" s="1"/>
  <c r="N13" i="38"/>
  <c r="O13" i="38"/>
  <c r="N12" i="38"/>
  <c r="O12" i="38"/>
  <c r="M11" i="38"/>
  <c r="L11" i="38"/>
  <c r="L41" i="38" s="1"/>
  <c r="K11" i="38"/>
  <c r="K41" i="38" s="1"/>
  <c r="J11" i="38"/>
  <c r="I11" i="38"/>
  <c r="H11" i="38"/>
  <c r="G11" i="38"/>
  <c r="F11" i="38"/>
  <c r="E11" i="38"/>
  <c r="D11" i="38"/>
  <c r="N10" i="38"/>
  <c r="O10" i="38"/>
  <c r="N9" i="38"/>
  <c r="O9" i="38" s="1"/>
  <c r="N8" i="38"/>
  <c r="O8" i="38"/>
  <c r="N7" i="38"/>
  <c r="O7" i="38"/>
  <c r="N6" i="38"/>
  <c r="O6" i="38"/>
  <c r="M5" i="38"/>
  <c r="L5" i="38"/>
  <c r="K5" i="38"/>
  <c r="J5" i="38"/>
  <c r="I5" i="38"/>
  <c r="I41" i="38" s="1"/>
  <c r="H5" i="38"/>
  <c r="G5" i="38"/>
  <c r="F5" i="38"/>
  <c r="E5" i="38"/>
  <c r="D5" i="38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N38" i="37" s="1"/>
  <c r="O38" i="37" s="1"/>
  <c r="E38" i="37"/>
  <c r="D38" i="37"/>
  <c r="N37" i="37"/>
  <c r="O37" i="37"/>
  <c r="N36" i="37"/>
  <c r="O36" i="37" s="1"/>
  <c r="N35" i="37"/>
  <c r="O35" i="37" s="1"/>
  <c r="N34" i="37"/>
  <c r="O34" i="37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/>
  <c r="N24" i="37"/>
  <c r="O24" i="37" s="1"/>
  <c r="N23" i="37"/>
  <c r="O23" i="37" s="1"/>
  <c r="N22" i="37"/>
  <c r="O22" i="37"/>
  <c r="N21" i="37"/>
  <c r="O21" i="37"/>
  <c r="N20" i="37"/>
  <c r="O20" i="37" s="1"/>
  <c r="N19" i="37"/>
  <c r="O19" i="37"/>
  <c r="N18" i="37"/>
  <c r="O18" i="37"/>
  <c r="N17" i="37"/>
  <c r="O17" i="37" s="1"/>
  <c r="M16" i="37"/>
  <c r="L16" i="37"/>
  <c r="K16" i="37"/>
  <c r="J16" i="37"/>
  <c r="J41" i="37" s="1"/>
  <c r="I16" i="37"/>
  <c r="H16" i="37"/>
  <c r="G16" i="37"/>
  <c r="G41" i="37" s="1"/>
  <c r="F16" i="37"/>
  <c r="E16" i="37"/>
  <c r="D16" i="37"/>
  <c r="N15" i="37"/>
  <c r="O15" i="37" s="1"/>
  <c r="N14" i="37"/>
  <c r="O14" i="37"/>
  <c r="N13" i="37"/>
  <c r="O13" i="37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L41" i="37" s="1"/>
  <c r="K5" i="37"/>
  <c r="J5" i="37"/>
  <c r="I5" i="37"/>
  <c r="H5" i="37"/>
  <c r="H41" i="37" s="1"/>
  <c r="G5" i="37"/>
  <c r="F5" i="37"/>
  <c r="E5" i="37"/>
  <c r="D5" i="37"/>
  <c r="D41" i="37" s="1"/>
  <c r="N41" i="36"/>
  <c r="O41" i="36"/>
  <c r="N40" i="36"/>
  <c r="O40" i="36"/>
  <c r="N39" i="36"/>
  <c r="O39" i="36"/>
  <c r="M38" i="36"/>
  <c r="L38" i="36"/>
  <c r="K38" i="36"/>
  <c r="J38" i="36"/>
  <c r="I38" i="36"/>
  <c r="H38" i="36"/>
  <c r="G38" i="36"/>
  <c r="F38" i="36"/>
  <c r="N38" i="36" s="1"/>
  <c r="O38" i="36" s="1"/>
  <c r="E38" i="36"/>
  <c r="D38" i="36"/>
  <c r="N37" i="36"/>
  <c r="O37" i="36"/>
  <c r="N36" i="36"/>
  <c r="O36" i="36" s="1"/>
  <c r="N35" i="36"/>
  <c r="O35" i="36" s="1"/>
  <c r="N34" i="36"/>
  <c r="O34" i="36"/>
  <c r="M33" i="36"/>
  <c r="L33" i="36"/>
  <c r="N33" i="36" s="1"/>
  <c r="O33" i="36" s="1"/>
  <c r="K33" i="36"/>
  <c r="J33" i="36"/>
  <c r="I33" i="36"/>
  <c r="H33" i="36"/>
  <c r="G33" i="36"/>
  <c r="F33" i="36"/>
  <c r="E33" i="36"/>
  <c r="D33" i="36"/>
  <c r="N32" i="36"/>
  <c r="O32" i="36" s="1"/>
  <c r="N31" i="36"/>
  <c r="O31" i="36"/>
  <c r="M30" i="36"/>
  <c r="L30" i="36"/>
  <c r="K30" i="36"/>
  <c r="J30" i="36"/>
  <c r="I30" i="36"/>
  <c r="H30" i="36"/>
  <c r="G30" i="36"/>
  <c r="F30" i="36"/>
  <c r="F42" i="36" s="1"/>
  <c r="E30" i="36"/>
  <c r="D30" i="36"/>
  <c r="N29" i="36"/>
  <c r="O29" i="36"/>
  <c r="M28" i="36"/>
  <c r="L28" i="36"/>
  <c r="K28" i="36"/>
  <c r="J28" i="36"/>
  <c r="I28" i="36"/>
  <c r="H28" i="36"/>
  <c r="G28" i="36"/>
  <c r="F28" i="36"/>
  <c r="E28" i="36"/>
  <c r="D28" i="36"/>
  <c r="N27" i="36"/>
  <c r="O27" i="36"/>
  <c r="M26" i="36"/>
  <c r="L26" i="36"/>
  <c r="K26" i="36"/>
  <c r="K42" i="36" s="1"/>
  <c r="J26" i="36"/>
  <c r="J42" i="36" s="1"/>
  <c r="I26" i="36"/>
  <c r="H26" i="36"/>
  <c r="G26" i="36"/>
  <c r="F26" i="36"/>
  <c r="E26" i="36"/>
  <c r="D26" i="36"/>
  <c r="N25" i="36"/>
  <c r="O25" i="36"/>
  <c r="N24" i="36"/>
  <c r="O24" i="36" s="1"/>
  <c r="N23" i="36"/>
  <c r="O23" i="36"/>
  <c r="N22" i="36"/>
  <c r="O22" i="36" s="1"/>
  <c r="N21" i="36"/>
  <c r="O21" i="36" s="1"/>
  <c r="N20" i="36"/>
  <c r="O20" i="36" s="1"/>
  <c r="N19" i="36"/>
  <c r="O19" i="36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/>
  <c r="N14" i="36"/>
  <c r="O14" i="36" s="1"/>
  <c r="N13" i="36"/>
  <c r="O13" i="36"/>
  <c r="N12" i="36"/>
  <c r="O12" i="36"/>
  <c r="M11" i="36"/>
  <c r="L11" i="36"/>
  <c r="K11" i="36"/>
  <c r="J11" i="36"/>
  <c r="I11" i="36"/>
  <c r="H11" i="36"/>
  <c r="N11" i="36" s="1"/>
  <c r="O11" i="36" s="1"/>
  <c r="G11" i="36"/>
  <c r="F11" i="36"/>
  <c r="E11" i="36"/>
  <c r="D11" i="36"/>
  <c r="N10" i="36"/>
  <c r="O10" i="36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H42" i="36" s="1"/>
  <c r="G5" i="36"/>
  <c r="G42" i="36" s="1"/>
  <c r="N5" i="36"/>
  <c r="O5" i="36" s="1"/>
  <c r="F5" i="36"/>
  <c r="E5" i="36"/>
  <c r="D5" i="36"/>
  <c r="N42" i="35"/>
  <c r="O42" i="35" s="1"/>
  <c r="N41" i="35"/>
  <c r="O41" i="35"/>
  <c r="N40" i="35"/>
  <c r="O40" i="35" s="1"/>
  <c r="M39" i="35"/>
  <c r="L39" i="35"/>
  <c r="K39" i="35"/>
  <c r="J39" i="35"/>
  <c r="I39" i="35"/>
  <c r="H39" i="35"/>
  <c r="G39" i="35"/>
  <c r="F39" i="35"/>
  <c r="E39" i="35"/>
  <c r="N39" i="35" s="1"/>
  <c r="O39" i="35" s="1"/>
  <c r="D39" i="35"/>
  <c r="N38" i="35"/>
  <c r="O38" i="35"/>
  <c r="N37" i="35"/>
  <c r="O37" i="35"/>
  <c r="N36" i="35"/>
  <c r="O36" i="35" s="1"/>
  <c r="N35" i="35"/>
  <c r="O35" i="35"/>
  <c r="M34" i="35"/>
  <c r="L34" i="35"/>
  <c r="K34" i="35"/>
  <c r="J34" i="35"/>
  <c r="I34" i="35"/>
  <c r="H34" i="35"/>
  <c r="G34" i="35"/>
  <c r="F34" i="35"/>
  <c r="E34" i="35"/>
  <c r="D34" i="35"/>
  <c r="N34" i="35" s="1"/>
  <c r="O34" i="35" s="1"/>
  <c r="N33" i="35"/>
  <c r="O33" i="35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M29" i="35"/>
  <c r="L29" i="35"/>
  <c r="K29" i="35"/>
  <c r="N29" i="35" s="1"/>
  <c r="O29" i="35" s="1"/>
  <c r="J29" i="35"/>
  <c r="I29" i="35"/>
  <c r="H29" i="35"/>
  <c r="G29" i="35"/>
  <c r="F29" i="35"/>
  <c r="E29" i="35"/>
  <c r="D29" i="35"/>
  <c r="N28" i="35"/>
  <c r="O28" i="35"/>
  <c r="N27" i="35"/>
  <c r="O27" i="35" s="1"/>
  <c r="M26" i="35"/>
  <c r="L26" i="35"/>
  <c r="K26" i="35"/>
  <c r="J26" i="35"/>
  <c r="I26" i="35"/>
  <c r="H26" i="35"/>
  <c r="H43" i="35"/>
  <c r="G26" i="35"/>
  <c r="F26" i="35"/>
  <c r="E26" i="35"/>
  <c r="D26" i="35"/>
  <c r="N25" i="35"/>
  <c r="O25" i="35" s="1"/>
  <c r="N24" i="35"/>
  <c r="O24" i="35" s="1"/>
  <c r="N23" i="35"/>
  <c r="O23" i="35" s="1"/>
  <c r="N22" i="35"/>
  <c r="O22" i="35"/>
  <c r="N21" i="35"/>
  <c r="O21" i="35"/>
  <c r="N20" i="35"/>
  <c r="O20" i="35"/>
  <c r="N19" i="35"/>
  <c r="O19" i="35" s="1"/>
  <c r="N18" i="35"/>
  <c r="O18" i="35" s="1"/>
  <c r="M17" i="35"/>
  <c r="L17" i="35"/>
  <c r="K17" i="35"/>
  <c r="J17" i="35"/>
  <c r="I17" i="35"/>
  <c r="H17" i="35"/>
  <c r="G17" i="35"/>
  <c r="G43" i="35" s="1"/>
  <c r="F17" i="35"/>
  <c r="E17" i="35"/>
  <c r="D17" i="35"/>
  <c r="N17" i="35" s="1"/>
  <c r="O17" i="35" s="1"/>
  <c r="N16" i="35"/>
  <c r="O16" i="35"/>
  <c r="N15" i="35"/>
  <c r="O15" i="35" s="1"/>
  <c r="N14" i="35"/>
  <c r="O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N11" i="35" s="1"/>
  <c r="O11" i="35" s="1"/>
  <c r="D11" i="35"/>
  <c r="N10" i="35"/>
  <c r="O10" i="35" s="1"/>
  <c r="N9" i="35"/>
  <c r="O9" i="35"/>
  <c r="N8" i="35"/>
  <c r="O8" i="35"/>
  <c r="N7" i="35"/>
  <c r="O7" i="35"/>
  <c r="N6" i="35"/>
  <c r="O6" i="35" s="1"/>
  <c r="M5" i="35"/>
  <c r="M43" i="35" s="1"/>
  <c r="L5" i="35"/>
  <c r="K5" i="35"/>
  <c r="J5" i="35"/>
  <c r="J43" i="35" s="1"/>
  <c r="I5" i="35"/>
  <c r="I43" i="35" s="1"/>
  <c r="H5" i="35"/>
  <c r="G5" i="35"/>
  <c r="F5" i="35"/>
  <c r="F43" i="35" s="1"/>
  <c r="E5" i="35"/>
  <c r="D5" i="35"/>
  <c r="N43" i="34"/>
  <c r="O43" i="34" s="1"/>
  <c r="N42" i="34"/>
  <c r="O42" i="34" s="1"/>
  <c r="N41" i="34"/>
  <c r="O41" i="34"/>
  <c r="M40" i="34"/>
  <c r="L40" i="34"/>
  <c r="K40" i="34"/>
  <c r="J40" i="34"/>
  <c r="I40" i="34"/>
  <c r="H40" i="34"/>
  <c r="G40" i="34"/>
  <c r="F40" i="34"/>
  <c r="E40" i="34"/>
  <c r="D40" i="34"/>
  <c r="N39" i="34"/>
  <c r="O39" i="34"/>
  <c r="N38" i="34"/>
  <c r="O38" i="34" s="1"/>
  <c r="N37" i="34"/>
  <c r="O37" i="34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D44" i="34" s="1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/>
  <c r="M30" i="34"/>
  <c r="L30" i="34"/>
  <c r="K30" i="34"/>
  <c r="J30" i="34"/>
  <c r="I30" i="34"/>
  <c r="H30" i="34"/>
  <c r="G30" i="34"/>
  <c r="G44" i="34" s="1"/>
  <c r="F30" i="34"/>
  <c r="E30" i="34"/>
  <c r="D30" i="34"/>
  <c r="N30" i="34" s="1"/>
  <c r="O30" i="34" s="1"/>
  <c r="N29" i="34"/>
  <c r="O29" i="34"/>
  <c r="N28" i="34"/>
  <c r="O28" i="34" s="1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 s="1"/>
  <c r="N25" i="34"/>
  <c r="O25" i="34"/>
  <c r="N24" i="34"/>
  <c r="O24" i="34"/>
  <c r="N23" i="34"/>
  <c r="O23" i="34"/>
  <c r="N22" i="34"/>
  <c r="O22" i="34"/>
  <c r="N21" i="34"/>
  <c r="O21" i="34" s="1"/>
  <c r="N20" i="34"/>
  <c r="O20" i="34" s="1"/>
  <c r="N19" i="34"/>
  <c r="O19" i="34"/>
  <c r="N18" i="34"/>
  <c r="O18" i="34"/>
  <c r="M17" i="34"/>
  <c r="L17" i="34"/>
  <c r="K17" i="34"/>
  <c r="J17" i="34"/>
  <c r="I17" i="34"/>
  <c r="H17" i="34"/>
  <c r="G17" i="34"/>
  <c r="F17" i="34"/>
  <c r="F44" i="34" s="1"/>
  <c r="E17" i="34"/>
  <c r="D17" i="34"/>
  <c r="N16" i="34"/>
  <c r="O16" i="34" s="1"/>
  <c r="N15" i="34"/>
  <c r="O15" i="34"/>
  <c r="N14" i="34"/>
  <c r="O14" i="34"/>
  <c r="N13" i="34"/>
  <c r="O13" i="34"/>
  <c r="N12" i="34"/>
  <c r="O12" i="34" s="1"/>
  <c r="M11" i="34"/>
  <c r="L11" i="34"/>
  <c r="K11" i="34"/>
  <c r="J11" i="34"/>
  <c r="I11" i="34"/>
  <c r="H11" i="34"/>
  <c r="G11" i="34"/>
  <c r="F11" i="34"/>
  <c r="E11" i="34"/>
  <c r="N11" i="34" s="1"/>
  <c r="O11" i="34" s="1"/>
  <c r="D11" i="34"/>
  <c r="N10" i="34"/>
  <c r="O10" i="34"/>
  <c r="N9" i="34"/>
  <c r="O9" i="34" s="1"/>
  <c r="N8" i="34"/>
  <c r="O8" i="34" s="1"/>
  <c r="N7" i="34"/>
  <c r="O7" i="34" s="1"/>
  <c r="N6" i="34"/>
  <c r="O6" i="34"/>
  <c r="M5" i="34"/>
  <c r="L5" i="34"/>
  <c r="L44" i="34" s="1"/>
  <c r="K5" i="34"/>
  <c r="J5" i="34"/>
  <c r="I5" i="34"/>
  <c r="H5" i="34"/>
  <c r="H44" i="34" s="1"/>
  <c r="G5" i="34"/>
  <c r="F5" i="34"/>
  <c r="E5" i="34"/>
  <c r="D5" i="34"/>
  <c r="E37" i="33"/>
  <c r="F37" i="33"/>
  <c r="G37" i="33"/>
  <c r="H37" i="33"/>
  <c r="I37" i="33"/>
  <c r="J37" i="33"/>
  <c r="K37" i="33"/>
  <c r="L37" i="33"/>
  <c r="M37" i="33"/>
  <c r="D37" i="33"/>
  <c r="N37" i="33" s="1"/>
  <c r="E32" i="33"/>
  <c r="F32" i="33"/>
  <c r="G32" i="33"/>
  <c r="H32" i="33"/>
  <c r="I32" i="33"/>
  <c r="J32" i="33"/>
  <c r="K32" i="33"/>
  <c r="L32" i="33"/>
  <c r="M32" i="33"/>
  <c r="E29" i="33"/>
  <c r="F29" i="33"/>
  <c r="G29" i="33"/>
  <c r="H29" i="33"/>
  <c r="I29" i="33"/>
  <c r="J29" i="33"/>
  <c r="K29" i="33"/>
  <c r="L29" i="33"/>
  <c r="M29" i="33"/>
  <c r="E27" i="33"/>
  <c r="F27" i="33"/>
  <c r="N27" i="33" s="1"/>
  <c r="O27" i="33" s="1"/>
  <c r="G27" i="33"/>
  <c r="H27" i="33"/>
  <c r="I27" i="33"/>
  <c r="J27" i="33"/>
  <c r="J40" i="33" s="1"/>
  <c r="K27" i="33"/>
  <c r="L27" i="33"/>
  <c r="M27" i="33"/>
  <c r="E25" i="33"/>
  <c r="F25" i="33"/>
  <c r="G25" i="33"/>
  <c r="H25" i="33"/>
  <c r="I25" i="33"/>
  <c r="J25" i="33"/>
  <c r="K25" i="33"/>
  <c r="L25" i="33"/>
  <c r="M25" i="33"/>
  <c r="E16" i="33"/>
  <c r="F16" i="33"/>
  <c r="G16" i="33"/>
  <c r="H16" i="33"/>
  <c r="N16" i="33" s="1"/>
  <c r="O16" i="33" s="1"/>
  <c r="I16" i="33"/>
  <c r="J16" i="33"/>
  <c r="K16" i="33"/>
  <c r="L16" i="33"/>
  <c r="M16" i="33"/>
  <c r="E11" i="33"/>
  <c r="E40" i="33" s="1"/>
  <c r="F11" i="33"/>
  <c r="G11" i="33"/>
  <c r="H11" i="33"/>
  <c r="I11" i="33"/>
  <c r="I40" i="33"/>
  <c r="J11" i="33"/>
  <c r="K11" i="33"/>
  <c r="L11" i="33"/>
  <c r="M11" i="33"/>
  <c r="E5" i="33"/>
  <c r="F5" i="33"/>
  <c r="G5" i="33"/>
  <c r="H5" i="33"/>
  <c r="I5" i="33"/>
  <c r="J5" i="33"/>
  <c r="K5" i="33"/>
  <c r="L5" i="33"/>
  <c r="M5" i="33"/>
  <c r="M40" i="33" s="1"/>
  <c r="D32" i="33"/>
  <c r="D29" i="33"/>
  <c r="N29" i="33" s="1"/>
  <c r="O29" i="33" s="1"/>
  <c r="D25" i="33"/>
  <c r="D16" i="33"/>
  <c r="D11" i="33"/>
  <c r="D5" i="33"/>
  <c r="N39" i="33"/>
  <c r="O39" i="33"/>
  <c r="N38" i="33"/>
  <c r="O38" i="33"/>
  <c r="N30" i="33"/>
  <c r="O30" i="33"/>
  <c r="N31" i="33"/>
  <c r="O31" i="33" s="1"/>
  <c r="N33" i="33"/>
  <c r="N34" i="33"/>
  <c r="O34" i="33"/>
  <c r="N35" i="33"/>
  <c r="O35" i="33"/>
  <c r="N36" i="33"/>
  <c r="O36" i="33" s="1"/>
  <c r="D27" i="33"/>
  <c r="N28" i="33"/>
  <c r="O28" i="33"/>
  <c r="N26" i="33"/>
  <c r="O26" i="33" s="1"/>
  <c r="O33" i="33"/>
  <c r="N13" i="33"/>
  <c r="O13" i="33"/>
  <c r="N14" i="33"/>
  <c r="O14" i="33"/>
  <c r="N15" i="33"/>
  <c r="O15" i="33" s="1"/>
  <c r="N7" i="33"/>
  <c r="O7" i="33" s="1"/>
  <c r="N8" i="33"/>
  <c r="O8" i="33" s="1"/>
  <c r="N9" i="33"/>
  <c r="O9" i="33"/>
  <c r="N10" i="33"/>
  <c r="O10" i="33"/>
  <c r="N6" i="33"/>
  <c r="O6" i="33"/>
  <c r="N18" i="33"/>
  <c r="O18" i="33" s="1"/>
  <c r="N19" i="33"/>
  <c r="O19" i="33" s="1"/>
  <c r="N20" i="33"/>
  <c r="O20" i="33"/>
  <c r="N21" i="33"/>
  <c r="O21" i="33"/>
  <c r="N22" i="33"/>
  <c r="O22" i="33"/>
  <c r="N23" i="33"/>
  <c r="O23" i="33"/>
  <c r="N24" i="33"/>
  <c r="O24" i="33" s="1"/>
  <c r="N17" i="33"/>
  <c r="O17" i="33" s="1"/>
  <c r="N12" i="33"/>
  <c r="O12" i="33" s="1"/>
  <c r="F41" i="37"/>
  <c r="N28" i="37"/>
  <c r="O28" i="37" s="1"/>
  <c r="F41" i="38"/>
  <c r="J41" i="38"/>
  <c r="N37" i="38"/>
  <c r="O37" i="38" s="1"/>
  <c r="D41" i="38"/>
  <c r="L42" i="39"/>
  <c r="M42" i="39"/>
  <c r="N39" i="40"/>
  <c r="O39" i="40"/>
  <c r="L42" i="40"/>
  <c r="F42" i="40"/>
  <c r="D42" i="36"/>
  <c r="G40" i="33"/>
  <c r="H40" i="33"/>
  <c r="E42" i="36"/>
  <c r="O37" i="33"/>
  <c r="E41" i="37"/>
  <c r="N32" i="33"/>
  <c r="O32" i="33" s="1"/>
  <c r="M44" i="34"/>
  <c r="M41" i="37"/>
  <c r="I41" i="37"/>
  <c r="N27" i="38"/>
  <c r="O27" i="38" s="1"/>
  <c r="N29" i="41"/>
  <c r="O29" i="41" s="1"/>
  <c r="K42" i="41"/>
  <c r="N31" i="41"/>
  <c r="O31" i="41"/>
  <c r="J42" i="41"/>
  <c r="N11" i="41"/>
  <c r="O11" i="41"/>
  <c r="N5" i="41"/>
  <c r="O5" i="41" s="1"/>
  <c r="H41" i="42"/>
  <c r="N37" i="42"/>
  <c r="O37" i="42" s="1"/>
  <c r="I41" i="42"/>
  <c r="N26" i="43"/>
  <c r="O26" i="43"/>
  <c r="O37" i="43"/>
  <c r="L40" i="43"/>
  <c r="M40" i="43"/>
  <c r="G40" i="43"/>
  <c r="F40" i="43"/>
  <c r="H40" i="43"/>
  <c r="I40" i="43"/>
  <c r="J40" i="43"/>
  <c r="N5" i="43"/>
  <c r="O5" i="43" s="1"/>
  <c r="O30" i="44"/>
  <c r="O26" i="44"/>
  <c r="O28" i="44"/>
  <c r="N37" i="44"/>
  <c r="O37" i="44" s="1"/>
  <c r="N32" i="44"/>
  <c r="O32" i="44" s="1"/>
  <c r="J40" i="44"/>
  <c r="K40" i="44"/>
  <c r="L40" i="44"/>
  <c r="G40" i="44"/>
  <c r="H40" i="44"/>
  <c r="N11" i="44"/>
  <c r="O11" i="44"/>
  <c r="F40" i="44"/>
  <c r="I40" i="44"/>
  <c r="M40" i="44"/>
  <c r="O5" i="44"/>
  <c r="N29" i="45"/>
  <c r="O29" i="45" s="1"/>
  <c r="N36" i="45"/>
  <c r="O36" i="45"/>
  <c r="N31" i="45"/>
  <c r="O31" i="45"/>
  <c r="O17" i="45"/>
  <c r="N5" i="45"/>
  <c r="O5" i="45" s="1"/>
  <c r="N28" i="46"/>
  <c r="O28" i="46" s="1"/>
  <c r="N26" i="46"/>
  <c r="O26" i="46"/>
  <c r="N38" i="46"/>
  <c r="O38" i="46" s="1"/>
  <c r="N30" i="46"/>
  <c r="O30" i="46" s="1"/>
  <c r="I41" i="46"/>
  <c r="M41" i="46"/>
  <c r="N16" i="46"/>
  <c r="O16" i="46" s="1"/>
  <c r="D41" i="46"/>
  <c r="N41" i="46" s="1"/>
  <c r="O41" i="46" s="1"/>
  <c r="G41" i="46"/>
  <c r="N11" i="46"/>
  <c r="O11" i="46" s="1"/>
  <c r="F41" i="46"/>
  <c r="E41" i="46"/>
  <c r="J41" i="46"/>
  <c r="L41" i="46"/>
  <c r="N5" i="46"/>
  <c r="O5" i="46" s="1"/>
  <c r="O26" i="48"/>
  <c r="P26" i="48" s="1"/>
  <c r="O38" i="48"/>
  <c r="P38" i="48" s="1"/>
  <c r="O30" i="48"/>
  <c r="P30" i="48" s="1"/>
  <c r="O16" i="48"/>
  <c r="P16" i="48"/>
  <c r="O11" i="48"/>
  <c r="P11" i="48" s="1"/>
  <c r="O5" i="48"/>
  <c r="P5" i="48"/>
  <c r="O41" i="49" l="1"/>
  <c r="P41" i="49" s="1"/>
  <c r="F42" i="41"/>
  <c r="N39" i="41"/>
  <c r="O39" i="41" s="1"/>
  <c r="N11" i="33"/>
  <c r="O11" i="33" s="1"/>
  <c r="N30" i="36"/>
  <c r="O30" i="36" s="1"/>
  <c r="G42" i="40"/>
  <c r="N5" i="33"/>
  <c r="O5" i="33" s="1"/>
  <c r="F40" i="33"/>
  <c r="N32" i="34"/>
  <c r="O32" i="34" s="1"/>
  <c r="L43" i="35"/>
  <c r="I42" i="36"/>
  <c r="N30" i="37"/>
  <c r="O30" i="37" s="1"/>
  <c r="N16" i="38"/>
  <c r="O16" i="38" s="1"/>
  <c r="N29" i="38"/>
  <c r="O29" i="38" s="1"/>
  <c r="N32" i="38"/>
  <c r="O32" i="38" s="1"/>
  <c r="H42" i="40"/>
  <c r="N5" i="40"/>
  <c r="O5" i="40" s="1"/>
  <c r="N28" i="40"/>
  <c r="O28" i="40" s="1"/>
  <c r="N34" i="41"/>
  <c r="O34" i="41" s="1"/>
  <c r="L42" i="41"/>
  <c r="N28" i="42"/>
  <c r="O28" i="42" s="1"/>
  <c r="M41" i="48"/>
  <c r="N26" i="35"/>
  <c r="O26" i="35" s="1"/>
  <c r="D43" i="35"/>
  <c r="D42" i="41"/>
  <c r="N26" i="41"/>
  <c r="O26" i="41" s="1"/>
  <c r="N5" i="42"/>
  <c r="O5" i="42" s="1"/>
  <c r="N35" i="34"/>
  <c r="O35" i="34" s="1"/>
  <c r="N42" i="36"/>
  <c r="O42" i="36" s="1"/>
  <c r="J44" i="34"/>
  <c r="N11" i="37"/>
  <c r="O11" i="37" s="1"/>
  <c r="N26" i="37"/>
  <c r="O26" i="37" s="1"/>
  <c r="N39" i="39"/>
  <c r="O39" i="39" s="1"/>
  <c r="J42" i="39"/>
  <c r="K41" i="42"/>
  <c r="N17" i="39"/>
  <c r="O17" i="39" s="1"/>
  <c r="K42" i="39"/>
  <c r="J41" i="42"/>
  <c r="L40" i="33"/>
  <c r="N31" i="35"/>
  <c r="O31" i="35" s="1"/>
  <c r="N28" i="36"/>
  <c r="O28" i="36" s="1"/>
  <c r="N5" i="38"/>
  <c r="O5" i="38" s="1"/>
  <c r="H41" i="38"/>
  <c r="N41" i="38" s="1"/>
  <c r="O41" i="38" s="1"/>
  <c r="N11" i="43"/>
  <c r="O11" i="43" s="1"/>
  <c r="D40" i="43"/>
  <c r="N40" i="43" s="1"/>
  <c r="O40" i="43" s="1"/>
  <c r="J40" i="45"/>
  <c r="N27" i="45"/>
  <c r="O27" i="45" s="1"/>
  <c r="D41" i="48"/>
  <c r="K41" i="48"/>
  <c r="N26" i="36"/>
  <c r="O26" i="36" s="1"/>
  <c r="H42" i="41"/>
  <c r="N16" i="41"/>
  <c r="O16" i="41" s="1"/>
  <c r="E42" i="39"/>
  <c r="N34" i="39"/>
  <c r="O34" i="39" s="1"/>
  <c r="F41" i="42"/>
  <c r="N41" i="42" s="1"/>
  <c r="O41" i="42" s="1"/>
  <c r="N12" i="42"/>
  <c r="O12" i="42" s="1"/>
  <c r="M40" i="45"/>
  <c r="N25" i="33"/>
  <c r="O25" i="33" s="1"/>
  <c r="E43" i="35"/>
  <c r="N5" i="35"/>
  <c r="O5" i="35" s="1"/>
  <c r="O28" i="48"/>
  <c r="P28" i="48" s="1"/>
  <c r="K40" i="33"/>
  <c r="N40" i="34"/>
  <c r="O40" i="34" s="1"/>
  <c r="I44" i="34"/>
  <c r="N11" i="38"/>
  <c r="O11" i="38" s="1"/>
  <c r="N42" i="39"/>
  <c r="O42" i="39" s="1"/>
  <c r="N31" i="39"/>
  <c r="O31" i="39" s="1"/>
  <c r="H41" i="48"/>
  <c r="K41" i="37"/>
  <c r="N41" i="37" s="1"/>
  <c r="O41" i="37" s="1"/>
  <c r="N5" i="37"/>
  <c r="O5" i="37" s="1"/>
  <c r="H42" i="39"/>
  <c r="N11" i="39"/>
  <c r="O11" i="39" s="1"/>
  <c r="N17" i="42"/>
  <c r="O17" i="42" s="1"/>
  <c r="N5" i="39"/>
  <c r="O5" i="39" s="1"/>
  <c r="N5" i="34"/>
  <c r="O5" i="34" s="1"/>
  <c r="E44" i="34"/>
  <c r="N44" i="34" s="1"/>
  <c r="O44" i="34" s="1"/>
  <c r="N17" i="34"/>
  <c r="O17" i="34" s="1"/>
  <c r="M41" i="38"/>
  <c r="D42" i="40"/>
  <c r="I41" i="48"/>
  <c r="D40" i="33"/>
  <c r="N40" i="33" s="1"/>
  <c r="O40" i="33" s="1"/>
  <c r="K44" i="34"/>
  <c r="L42" i="36"/>
  <c r="M42" i="36"/>
  <c r="N16" i="37"/>
  <c r="O16" i="37" s="1"/>
  <c r="F42" i="39"/>
  <c r="K42" i="40"/>
  <c r="N11" i="40"/>
  <c r="O11" i="40" s="1"/>
  <c r="N34" i="40"/>
  <c r="O34" i="40" s="1"/>
  <c r="E40" i="44"/>
  <c r="N40" i="44" s="1"/>
  <c r="O40" i="44" s="1"/>
  <c r="D40" i="45"/>
  <c r="K43" i="35"/>
  <c r="J42" i="40"/>
  <c r="N30" i="40"/>
  <c r="O30" i="40" s="1"/>
  <c r="F40" i="45"/>
  <c r="N42" i="40" l="1"/>
  <c r="O42" i="40" s="1"/>
  <c r="N40" i="45"/>
  <c r="O40" i="45" s="1"/>
  <c r="N42" i="41"/>
  <c r="O42" i="41" s="1"/>
  <c r="O41" i="48"/>
  <c r="P41" i="48" s="1"/>
  <c r="N43" i="35"/>
  <c r="O43" i="35" s="1"/>
</calcChain>
</file>

<file path=xl/sharedStrings.xml><?xml version="1.0" encoding="utf-8"?>
<sst xmlns="http://schemas.openxmlformats.org/spreadsheetml/2006/main" count="976" uniqueCount="114">
  <si>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</si>
  <si>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</si>
  <si>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</si>
  <si>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</si>
  <si>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</si>
  <si>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</si>
  <si>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</si>
  <si>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</si>
  <si>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</si>
  <si>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</si>
  <si>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</si>
  <si>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</si>
  <si>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</si>
  <si>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</si>
  <si>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</si>
  <si>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</si>
  <si>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</si>
  <si>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</si>
  <si>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</si>
  <si>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</si>
  <si>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</si>
  <si>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</si>
  <si>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</si>
  <si>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</si>
  <si>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</si>
  <si>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</si>
  <si>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</si>
  <si>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</si>
  <si>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</si>
  <si>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</si>
  <si>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</si>
  <si>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</si>
  <si>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</si>
  <si>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</si>
  <si>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</si>
  <si>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</si>
  <si>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</si>
  <si>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</si>
  <si>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</si>
  <si>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</si>
  <si>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</si>
  <si>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Industry Development</t>
  </si>
  <si>
    <t>Human Services</t>
  </si>
  <si>
    <t>Health Services</t>
  </si>
  <si>
    <t>Public Assistance Services</t>
  </si>
  <si>
    <t>Culture / Recreation</t>
  </si>
  <si>
    <t>Parks and Recreation</t>
  </si>
  <si>
    <t>Special Events</t>
  </si>
  <si>
    <t>Special Recreation Facilities</t>
  </si>
  <si>
    <t>Other Culture / Recreation</t>
  </si>
  <si>
    <t>Inter-Fund Group Transfers Out</t>
  </si>
  <si>
    <t>Proprietary - Non-Operating Interest Expense</t>
  </si>
  <si>
    <t>Other Uses and Non-Operating</t>
  </si>
  <si>
    <t>2009 Municipal Population:</t>
  </si>
  <si>
    <t>Jacksonville Beach Expenditures Reported by Account Code and Fund Type</t>
  </si>
  <si>
    <t>Local Fiscal Year Ended September 30, 2010</t>
  </si>
  <si>
    <t>Other Public Safety</t>
  </si>
  <si>
    <t>Gas Utility Services</t>
  </si>
  <si>
    <t>Parking Facilities</t>
  </si>
  <si>
    <t>Non-Cash Transfers Out from General Fixed Asset Account Group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</si>
  <si>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</si>
  <si>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</si>
  <si>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</si>
  <si>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</si>
  <si>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</si>
  <si>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</si>
  <si>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</si>
  <si>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Charter Schools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</si>
  <si>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</si>
  <si>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</si>
  <si>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</si>
  <si>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</si>
  <si>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</si>
  <si>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Emergency and Disaster Relief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</si>
  <si>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</si>
  <si>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</si>
  <si>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</si>
  <si>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</si>
  <si>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</si>
  <si>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Health</t>
  </si>
  <si>
    <t>Public Assistance</t>
  </si>
  <si>
    <t>Parks / Recreation</t>
  </si>
  <si>
    <t>Special Facilities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</si>
  <si>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</si>
  <si>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</si>
  <si>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</si>
  <si>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</si>
  <si>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</si>
  <si>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Other Human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</si>
  <si>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</si>
  <si>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</si>
  <si>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</si>
  <si>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</si>
  <si>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Pension Benefits</t>
  </si>
  <si>
    <t>Non-Cash Transfer Out from General Fixed Asset Account Group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</si>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</sst>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112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107</v>
      </c>
      <c r="N4" s="34" t="s">
        <v>5</v>
      </c>
      <c r="O4" s="34" t="s">
        <v>108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2614949</v>
      </c>
      <c r="E5" s="26">
        <f t="shared" si="0"/>
        <v>4616884</v>
      </c>
      <c r="F5" s="26">
        <f t="shared" si="0"/>
        <v>0</v>
      </c>
      <c r="G5" s="26">
        <f t="shared" si="0"/>
        <v>2042073</v>
      </c>
      <c r="H5" s="26">
        <f t="shared" si="0"/>
        <v>0</v>
      </c>
      <c r="I5" s="26">
        <f t="shared" si="0"/>
        <v>609679</v>
      </c>
      <c r="J5" s="26">
        <f t="shared" si="0"/>
        <v>0</v>
      </c>
      <c r="K5" s="26">
        <f t="shared" si="0"/>
        <v>8731145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18614730</v>
      </c>
      <c r="P5" s="32">
        <f t="shared" ref="P5:P40" si="1">(O5/P$42)</f>
        <v>769.07659890927118</v>
      </c>
      <c r="Q5" s="6"/>
    </row>
    <row r="6" spans="1:134">
      <c r="A6" s="12"/>
      <c r="B6" s="44">
        <v>511</v>
      </c>
      <c r="C6" s="20" t="s">
        <v>19</v>
      </c>
      <c r="D6" s="46">
        <v>191371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191371</v>
      </c>
      <c r="P6" s="47">
        <f t="shared" si="1"/>
        <v>7.9065856883159809</v>
      </c>
      <c r="Q6" s="9"/>
    </row>
    <row r="7" spans="1:134">
      <c r="A7" s="12"/>
      <c r="B7" s="44">
        <v>513</v>
      </c>
      <c r="C7" s="20" t="s">
        <v>20</v>
      </c>
      <c r="D7" s="46">
        <v>466833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8731145</v>
      </c>
      <c r="L7" s="46">
        <v>0</v>
      </c>
      <c r="M7" s="46">
        <v>0</v>
      </c>
      <c r="N7" s="46">
        <v>0</v>
      </c>
      <c r="O7" s="46">
        <f t="shared" ref="O7:O10" si="2">SUM(D7:N7)</f>
        <v>9197978</v>
      </c>
      <c r="P7" s="47">
        <f t="shared" si="1"/>
        <v>380.01892249215007</v>
      </c>
      <c r="Q7" s="9"/>
    </row>
    <row r="8" spans="1:134">
      <c r="A8" s="12"/>
      <c r="B8" s="44">
        <v>514</v>
      </c>
      <c r="C8" s="20" t="s">
        <v>21</v>
      </c>
      <c r="D8" s="46">
        <v>536779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536779</v>
      </c>
      <c r="P8" s="47">
        <f t="shared" si="1"/>
        <v>22.177284746322922</v>
      </c>
      <c r="Q8" s="9"/>
    </row>
    <row r="9" spans="1:134">
      <c r="A9" s="12"/>
      <c r="B9" s="44">
        <v>515</v>
      </c>
      <c r="C9" s="20" t="s">
        <v>22</v>
      </c>
      <c r="D9" s="46">
        <v>532518</v>
      </c>
      <c r="E9" s="46">
        <v>4602743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5135261</v>
      </c>
      <c r="P9" s="47">
        <f t="shared" si="1"/>
        <v>212.16579904148074</v>
      </c>
      <c r="Q9" s="9"/>
    </row>
    <row r="10" spans="1:134">
      <c r="A10" s="12"/>
      <c r="B10" s="44">
        <v>519</v>
      </c>
      <c r="C10" s="20" t="s">
        <v>23</v>
      </c>
      <c r="D10" s="46">
        <v>887448</v>
      </c>
      <c r="E10" s="46">
        <v>14141</v>
      </c>
      <c r="F10" s="46">
        <v>0</v>
      </c>
      <c r="G10" s="46">
        <v>2042073</v>
      </c>
      <c r="H10" s="46">
        <v>0</v>
      </c>
      <c r="I10" s="46">
        <v>609679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3553341</v>
      </c>
      <c r="P10" s="47">
        <f t="shared" si="1"/>
        <v>146.80800694100148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SUM(D12:D15)</f>
        <v>14588888</v>
      </c>
      <c r="E11" s="31">
        <f t="shared" si="3"/>
        <v>1770467</v>
      </c>
      <c r="F11" s="31">
        <f t="shared" si="3"/>
        <v>0</v>
      </c>
      <c r="G11" s="31">
        <f t="shared" si="3"/>
        <v>301868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>SUM(D11:N11)</f>
        <v>16661223</v>
      </c>
      <c r="P11" s="43">
        <f t="shared" si="1"/>
        <v>688.36650966782349</v>
      </c>
      <c r="Q11" s="10"/>
    </row>
    <row r="12" spans="1:134">
      <c r="A12" s="12"/>
      <c r="B12" s="44">
        <v>521</v>
      </c>
      <c r="C12" s="20" t="s">
        <v>25</v>
      </c>
      <c r="D12" s="46">
        <v>10365590</v>
      </c>
      <c r="E12" s="46">
        <v>1658615</v>
      </c>
      <c r="F12" s="46">
        <v>0</v>
      </c>
      <c r="G12" s="46">
        <v>301868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12326073</v>
      </c>
      <c r="P12" s="47">
        <f t="shared" si="1"/>
        <v>509.25768468021812</v>
      </c>
      <c r="Q12" s="9"/>
    </row>
    <row r="13" spans="1:134">
      <c r="A13" s="12"/>
      <c r="B13" s="44">
        <v>522</v>
      </c>
      <c r="C13" s="20" t="s">
        <v>26</v>
      </c>
      <c r="D13" s="46">
        <v>3410000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5" si="4">SUM(D13:N13)</f>
        <v>3410000</v>
      </c>
      <c r="P13" s="47">
        <f t="shared" si="1"/>
        <v>140.88580399933895</v>
      </c>
      <c r="Q13" s="9"/>
    </row>
    <row r="14" spans="1:134">
      <c r="A14" s="12"/>
      <c r="B14" s="44">
        <v>524</v>
      </c>
      <c r="C14" s="20" t="s">
        <v>27</v>
      </c>
      <c r="D14" s="46">
        <v>813298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813298</v>
      </c>
      <c r="P14" s="47">
        <f t="shared" si="1"/>
        <v>33.601801355147913</v>
      </c>
      <c r="Q14" s="9"/>
    </row>
    <row r="15" spans="1:134">
      <c r="A15" s="12"/>
      <c r="B15" s="44">
        <v>525</v>
      </c>
      <c r="C15" s="20" t="s">
        <v>28</v>
      </c>
      <c r="D15" s="46">
        <v>0</v>
      </c>
      <c r="E15" s="46">
        <v>111852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111852</v>
      </c>
      <c r="P15" s="47">
        <f t="shared" si="1"/>
        <v>4.6212196331184927</v>
      </c>
      <c r="Q15" s="9"/>
    </row>
    <row r="16" spans="1:134" ht="15.75">
      <c r="A16" s="28" t="s">
        <v>29</v>
      </c>
      <c r="B16" s="29"/>
      <c r="C16" s="30"/>
      <c r="D16" s="31">
        <f t="shared" ref="D16:N16" si="5">SUM(D17:D25)</f>
        <v>83610</v>
      </c>
      <c r="E16" s="31">
        <f t="shared" si="5"/>
        <v>7045147</v>
      </c>
      <c r="F16" s="31">
        <f t="shared" si="5"/>
        <v>0</v>
      </c>
      <c r="G16" s="31">
        <f t="shared" si="5"/>
        <v>151723</v>
      </c>
      <c r="H16" s="31">
        <f t="shared" si="5"/>
        <v>0</v>
      </c>
      <c r="I16" s="31">
        <f t="shared" si="5"/>
        <v>112710283</v>
      </c>
      <c r="J16" s="31">
        <f t="shared" si="5"/>
        <v>0</v>
      </c>
      <c r="K16" s="31">
        <f t="shared" si="5"/>
        <v>0</v>
      </c>
      <c r="L16" s="31">
        <f>SUM(L17:L25)</f>
        <v>0</v>
      </c>
      <c r="M16" s="31">
        <f t="shared" si="5"/>
        <v>0</v>
      </c>
      <c r="N16" s="31">
        <f t="shared" si="5"/>
        <v>0</v>
      </c>
      <c r="O16" s="42">
        <f>SUM(D16:N16)</f>
        <v>119990763</v>
      </c>
      <c r="P16" s="43">
        <f t="shared" si="1"/>
        <v>4957.4765741199799</v>
      </c>
      <c r="Q16" s="10"/>
    </row>
    <row r="17" spans="1:17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91506975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91506975</v>
      </c>
      <c r="P17" s="47">
        <f t="shared" si="1"/>
        <v>3780.6550570153695</v>
      </c>
      <c r="Q17" s="9"/>
    </row>
    <row r="18" spans="1:17">
      <c r="A18" s="12"/>
      <c r="B18" s="44">
        <v>532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1763250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1763250</v>
      </c>
      <c r="P18" s="47">
        <f t="shared" si="1"/>
        <v>72.849529003470494</v>
      </c>
      <c r="Q18" s="9"/>
    </row>
    <row r="19" spans="1:17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1796068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6" si="6">SUM(D19:N19)</f>
        <v>1796068</v>
      </c>
      <c r="P19" s="47">
        <f t="shared" si="1"/>
        <v>74.205420591637747</v>
      </c>
      <c r="Q19" s="9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5880148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5880148</v>
      </c>
      <c r="P20" s="47">
        <f t="shared" si="1"/>
        <v>242.94116674929765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99136</v>
      </c>
      <c r="H21" s="46">
        <v>0</v>
      </c>
      <c r="I21" s="46">
        <v>6334007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6433143</v>
      </c>
      <c r="P21" s="47">
        <f t="shared" si="1"/>
        <v>265.78842340109071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6280462</v>
      </c>
      <c r="F22" s="46">
        <v>0</v>
      </c>
      <c r="G22" s="46">
        <v>0</v>
      </c>
      <c r="H22" s="46">
        <v>0</v>
      </c>
      <c r="I22" s="46">
        <v>5428598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11709060</v>
      </c>
      <c r="P22" s="47">
        <f t="shared" si="1"/>
        <v>483.76549330689141</v>
      </c>
      <c r="Q22" s="9"/>
    </row>
    <row r="23" spans="1:17">
      <c r="A23" s="12"/>
      <c r="B23" s="44">
        <v>537</v>
      </c>
      <c r="C23" s="20" t="s">
        <v>35</v>
      </c>
      <c r="D23" s="46">
        <v>0</v>
      </c>
      <c r="E23" s="46">
        <v>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12</v>
      </c>
      <c r="P23" s="47">
        <f t="shared" si="1"/>
        <v>4.9578582052553293E-4</v>
      </c>
      <c r="Q23" s="9"/>
    </row>
    <row r="24" spans="1:17">
      <c r="A24" s="12"/>
      <c r="B24" s="44">
        <v>538</v>
      </c>
      <c r="C24" s="20" t="s">
        <v>36</v>
      </c>
      <c r="D24" s="46">
        <v>0</v>
      </c>
      <c r="E24" s="46">
        <v>764673</v>
      </c>
      <c r="F24" s="46">
        <v>0</v>
      </c>
      <c r="G24" s="46">
        <v>52587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817260</v>
      </c>
      <c r="P24" s="47">
        <f t="shared" si="1"/>
        <v>33.765493306891422</v>
      </c>
      <c r="Q24" s="9"/>
    </row>
    <row r="25" spans="1:17">
      <c r="A25" s="12"/>
      <c r="B25" s="44">
        <v>539</v>
      </c>
      <c r="C25" s="20" t="s">
        <v>37</v>
      </c>
      <c r="D25" s="46">
        <v>83610</v>
      </c>
      <c r="E25" s="46">
        <v>0</v>
      </c>
      <c r="F25" s="46">
        <v>0</v>
      </c>
      <c r="G25" s="46">
        <v>0</v>
      </c>
      <c r="H25" s="46">
        <v>0</v>
      </c>
      <c r="I25" s="46">
        <v>1237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84847</v>
      </c>
      <c r="P25" s="47">
        <f t="shared" si="1"/>
        <v>3.5054949595108247</v>
      </c>
      <c r="Q25" s="9"/>
    </row>
    <row r="26" spans="1:17" ht="15.75">
      <c r="A26" s="28" t="s">
        <v>38</v>
      </c>
      <c r="B26" s="29"/>
      <c r="C26" s="30"/>
      <c r="D26" s="31">
        <f t="shared" ref="D26:N26" si="7">SUM(D27:D27)</f>
        <v>1793858</v>
      </c>
      <c r="E26" s="31">
        <f t="shared" si="7"/>
        <v>254776</v>
      </c>
      <c r="F26" s="31">
        <f t="shared" si="7"/>
        <v>0</v>
      </c>
      <c r="G26" s="31">
        <f t="shared" si="7"/>
        <v>2828675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4877309</v>
      </c>
      <c r="P26" s="43">
        <f t="shared" si="1"/>
        <v>201.5083870434639</v>
      </c>
      <c r="Q26" s="10"/>
    </row>
    <row r="27" spans="1:17">
      <c r="A27" s="12"/>
      <c r="B27" s="44">
        <v>541</v>
      </c>
      <c r="C27" s="20" t="s">
        <v>39</v>
      </c>
      <c r="D27" s="46">
        <v>1793858</v>
      </c>
      <c r="E27" s="46">
        <v>254776</v>
      </c>
      <c r="F27" s="46">
        <v>0</v>
      </c>
      <c r="G27" s="46">
        <v>2828675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4877309</v>
      </c>
      <c r="P27" s="47">
        <f t="shared" si="1"/>
        <v>201.5083870434639</v>
      </c>
      <c r="Q27" s="9"/>
    </row>
    <row r="28" spans="1:17" ht="15.75">
      <c r="A28" s="28" t="s">
        <v>40</v>
      </c>
      <c r="B28" s="29"/>
      <c r="C28" s="30"/>
      <c r="D28" s="31">
        <f t="shared" ref="D28:N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2750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2750</v>
      </c>
      <c r="P28" s="43">
        <f t="shared" si="1"/>
        <v>0.11361758387043464</v>
      </c>
      <c r="Q28" s="10"/>
    </row>
    <row r="29" spans="1:17">
      <c r="A29" s="13"/>
      <c r="B29" s="45">
        <v>552</v>
      </c>
      <c r="C29" s="21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2750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2750</v>
      </c>
      <c r="P29" s="47">
        <f t="shared" si="1"/>
        <v>0.11361758387043464</v>
      </c>
      <c r="Q29" s="9"/>
    </row>
    <row r="30" spans="1:17" ht="15.75">
      <c r="A30" s="28" t="s">
        <v>42</v>
      </c>
      <c r="B30" s="29"/>
      <c r="C30" s="30"/>
      <c r="D30" s="31">
        <f t="shared" ref="D30:N30" si="9">SUM(D31:D31)</f>
        <v>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43892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6"/>
        <v>43892</v>
      </c>
      <c r="P30" s="43">
        <f t="shared" si="1"/>
        <v>1.8134192695422244</v>
      </c>
      <c r="Q30" s="10"/>
    </row>
    <row r="31" spans="1:17">
      <c r="A31" s="12"/>
      <c r="B31" s="44">
        <v>562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43892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43892</v>
      </c>
      <c r="P31" s="47">
        <f t="shared" si="1"/>
        <v>1.8134192695422244</v>
      </c>
      <c r="Q31" s="9"/>
    </row>
    <row r="32" spans="1:17" ht="15.75">
      <c r="A32" s="28" t="s">
        <v>45</v>
      </c>
      <c r="B32" s="29"/>
      <c r="C32" s="30"/>
      <c r="D32" s="31">
        <f t="shared" ref="D32:N32" si="10">SUM(D33:D36)</f>
        <v>4040530</v>
      </c>
      <c r="E32" s="31">
        <f t="shared" si="10"/>
        <v>135128</v>
      </c>
      <c r="F32" s="31">
        <f t="shared" si="10"/>
        <v>0</v>
      </c>
      <c r="G32" s="31">
        <f t="shared" si="10"/>
        <v>140881</v>
      </c>
      <c r="H32" s="31">
        <f t="shared" si="10"/>
        <v>0</v>
      </c>
      <c r="I32" s="31">
        <f t="shared" si="10"/>
        <v>2724234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>SUM(D32:N32)</f>
        <v>7040773</v>
      </c>
      <c r="P32" s="43">
        <f t="shared" si="1"/>
        <v>290.89295157825154</v>
      </c>
      <c r="Q32" s="9"/>
    </row>
    <row r="33" spans="1:120">
      <c r="A33" s="12"/>
      <c r="B33" s="44">
        <v>572</v>
      </c>
      <c r="C33" s="20" t="s">
        <v>46</v>
      </c>
      <c r="D33" s="46">
        <v>2491129</v>
      </c>
      <c r="E33" s="46">
        <v>0</v>
      </c>
      <c r="F33" s="46">
        <v>0</v>
      </c>
      <c r="G33" s="46">
        <v>140881</v>
      </c>
      <c r="H33" s="46">
        <v>0</v>
      </c>
      <c r="I33" s="46">
        <v>2724234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5356244</v>
      </c>
      <c r="P33" s="47">
        <f t="shared" si="1"/>
        <v>221.29581887291357</v>
      </c>
      <c r="Q33" s="9"/>
    </row>
    <row r="34" spans="1:120">
      <c r="A34" s="12"/>
      <c r="B34" s="44">
        <v>574</v>
      </c>
      <c r="C34" s="20" t="s">
        <v>47</v>
      </c>
      <c r="D34" s="46">
        <v>84415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84415</v>
      </c>
      <c r="P34" s="47">
        <f t="shared" si="1"/>
        <v>3.4876466699719053</v>
      </c>
      <c r="Q34" s="9"/>
    </row>
    <row r="35" spans="1:120">
      <c r="A35" s="12"/>
      <c r="B35" s="44">
        <v>575</v>
      </c>
      <c r="C35" s="20" t="s">
        <v>48</v>
      </c>
      <c r="D35" s="46">
        <v>1289494</v>
      </c>
      <c r="E35" s="46">
        <v>135128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1424622</v>
      </c>
      <c r="P35" s="47">
        <f t="shared" si="1"/>
        <v>58.858948934060486</v>
      </c>
      <c r="Q35" s="9"/>
    </row>
    <row r="36" spans="1:120">
      <c r="A36" s="12"/>
      <c r="B36" s="44">
        <v>579</v>
      </c>
      <c r="C36" s="20" t="s">
        <v>49</v>
      </c>
      <c r="D36" s="46">
        <v>175492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175492</v>
      </c>
      <c r="P36" s="47">
        <f t="shared" si="1"/>
        <v>7.2505371013055697</v>
      </c>
      <c r="Q36" s="9"/>
    </row>
    <row r="37" spans="1:120" ht="15.75">
      <c r="A37" s="28" t="s">
        <v>52</v>
      </c>
      <c r="B37" s="29"/>
      <c r="C37" s="30"/>
      <c r="D37" s="31">
        <f t="shared" ref="D37:N37" si="11">SUM(D38:D39)</f>
        <v>6700000</v>
      </c>
      <c r="E37" s="31">
        <f t="shared" si="11"/>
        <v>499888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4356492</v>
      </c>
      <c r="J37" s="31">
        <f t="shared" si="11"/>
        <v>15946676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1"/>
        <v>0</v>
      </c>
      <c r="O37" s="31">
        <f>SUM(D37:N37)</f>
        <v>27503056</v>
      </c>
      <c r="P37" s="43">
        <f t="shared" si="1"/>
        <v>1136.3020988266403</v>
      </c>
      <c r="Q37" s="9"/>
    </row>
    <row r="38" spans="1:120">
      <c r="A38" s="12"/>
      <c r="B38" s="44">
        <v>581</v>
      </c>
      <c r="C38" s="20" t="s">
        <v>109</v>
      </c>
      <c r="D38" s="46">
        <v>6700000</v>
      </c>
      <c r="E38" s="46">
        <v>499888</v>
      </c>
      <c r="F38" s="46">
        <v>0</v>
      </c>
      <c r="G38" s="46">
        <v>0</v>
      </c>
      <c r="H38" s="46">
        <v>0</v>
      </c>
      <c r="I38" s="46">
        <v>4356492</v>
      </c>
      <c r="J38" s="46">
        <v>70000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11626380</v>
      </c>
      <c r="P38" s="47">
        <f t="shared" si="1"/>
        <v>480.34952900347048</v>
      </c>
      <c r="Q38" s="9"/>
    </row>
    <row r="39" spans="1:120" ht="15.75" thickBot="1">
      <c r="A39" s="12"/>
      <c r="B39" s="44">
        <v>591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15876676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" si="12">SUM(D39:N39)</f>
        <v>15876676</v>
      </c>
      <c r="P39" s="47">
        <f t="shared" si="1"/>
        <v>655.95256982316971</v>
      </c>
      <c r="Q39" s="9"/>
    </row>
    <row r="40" spans="1:120" ht="16.5" thickBot="1">
      <c r="A40" s="14" t="s">
        <v>10</v>
      </c>
      <c r="B40" s="23"/>
      <c r="C40" s="22"/>
      <c r="D40" s="15">
        <f>SUM(D5,D11,D16,D26,D28,D30,D32,D37)</f>
        <v>29821835</v>
      </c>
      <c r="E40" s="15">
        <f t="shared" ref="E40:N40" si="13">SUM(E5,E11,E16,E26,E28,E30,E32,E37)</f>
        <v>14322290</v>
      </c>
      <c r="F40" s="15">
        <f t="shared" si="13"/>
        <v>0</v>
      </c>
      <c r="G40" s="15">
        <f t="shared" si="13"/>
        <v>5465220</v>
      </c>
      <c r="H40" s="15">
        <f t="shared" si="13"/>
        <v>0</v>
      </c>
      <c r="I40" s="15">
        <f t="shared" si="13"/>
        <v>120447330</v>
      </c>
      <c r="J40" s="15">
        <f t="shared" si="13"/>
        <v>15946676</v>
      </c>
      <c r="K40" s="15">
        <f t="shared" si="13"/>
        <v>8731145</v>
      </c>
      <c r="L40" s="15">
        <f t="shared" si="13"/>
        <v>0</v>
      </c>
      <c r="M40" s="15">
        <f t="shared" si="13"/>
        <v>0</v>
      </c>
      <c r="N40" s="15">
        <f t="shared" si="13"/>
        <v>0</v>
      </c>
      <c r="O40" s="15">
        <f>SUM(D40:N40)</f>
        <v>194734496</v>
      </c>
      <c r="P40" s="37">
        <f t="shared" si="1"/>
        <v>8045.5501569988428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93" t="s">
        <v>113</v>
      </c>
      <c r="N42" s="93"/>
      <c r="O42" s="93"/>
      <c r="P42" s="41">
        <v>24204</v>
      </c>
    </row>
    <row r="43" spans="1:120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6"/>
    </row>
    <row r="44" spans="1:120" ht="15.75" customHeight="1" thickBot="1">
      <c r="A44" s="97" t="s">
        <v>63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71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1970460</v>
      </c>
      <c r="E5" s="59">
        <f t="shared" si="0"/>
        <v>3495655</v>
      </c>
      <c r="F5" s="59">
        <f t="shared" si="0"/>
        <v>0</v>
      </c>
      <c r="G5" s="59">
        <f t="shared" si="0"/>
        <v>680512</v>
      </c>
      <c r="H5" s="59">
        <f t="shared" si="0"/>
        <v>0</v>
      </c>
      <c r="I5" s="59">
        <f t="shared" si="0"/>
        <v>191893</v>
      </c>
      <c r="J5" s="59">
        <f t="shared" si="0"/>
        <v>0</v>
      </c>
      <c r="K5" s="59">
        <f t="shared" si="0"/>
        <v>6558742</v>
      </c>
      <c r="L5" s="59">
        <f t="shared" si="0"/>
        <v>0</v>
      </c>
      <c r="M5" s="59">
        <f t="shared" si="0"/>
        <v>0</v>
      </c>
      <c r="N5" s="60">
        <f t="shared" ref="N5:N19" si="1">SUM(D5:M5)</f>
        <v>12897262</v>
      </c>
      <c r="O5" s="61">
        <f t="shared" ref="O5:O42" si="2">(N5/O$44)</f>
        <v>582.6374232020238</v>
      </c>
      <c r="P5" s="62"/>
    </row>
    <row r="6" spans="1:133">
      <c r="A6" s="64"/>
      <c r="B6" s="65">
        <v>511</v>
      </c>
      <c r="C6" s="66" t="s">
        <v>19</v>
      </c>
      <c r="D6" s="67">
        <v>170637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170637</v>
      </c>
      <c r="O6" s="68">
        <f t="shared" si="2"/>
        <v>7.7085742681604623</v>
      </c>
      <c r="P6" s="69"/>
    </row>
    <row r="7" spans="1:133">
      <c r="A7" s="64"/>
      <c r="B7" s="65">
        <v>513</v>
      </c>
      <c r="C7" s="66" t="s">
        <v>20</v>
      </c>
      <c r="D7" s="67">
        <v>263599</v>
      </c>
      <c r="E7" s="67">
        <v>99036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6558742</v>
      </c>
      <c r="L7" s="67">
        <v>0</v>
      </c>
      <c r="M7" s="67">
        <v>0</v>
      </c>
      <c r="N7" s="67">
        <f t="shared" si="1"/>
        <v>6921377</v>
      </c>
      <c r="O7" s="68">
        <f t="shared" si="2"/>
        <v>312.67514456089629</v>
      </c>
      <c r="P7" s="69"/>
    </row>
    <row r="8" spans="1:133">
      <c r="A8" s="64"/>
      <c r="B8" s="65">
        <v>514</v>
      </c>
      <c r="C8" s="66" t="s">
        <v>21</v>
      </c>
      <c r="D8" s="67">
        <v>141926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141926</v>
      </c>
      <c r="O8" s="68">
        <f t="shared" si="2"/>
        <v>6.4115468015901698</v>
      </c>
      <c r="P8" s="69"/>
    </row>
    <row r="9" spans="1:133">
      <c r="A9" s="64"/>
      <c r="B9" s="65">
        <v>515</v>
      </c>
      <c r="C9" s="66" t="s">
        <v>22</v>
      </c>
      <c r="D9" s="67">
        <v>154620</v>
      </c>
      <c r="E9" s="67">
        <v>3396619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3551239</v>
      </c>
      <c r="O9" s="68">
        <f t="shared" si="2"/>
        <v>160.42821647994217</v>
      </c>
      <c r="P9" s="69"/>
    </row>
    <row r="10" spans="1:133">
      <c r="A10" s="64"/>
      <c r="B10" s="65">
        <v>519</v>
      </c>
      <c r="C10" s="66" t="s">
        <v>72</v>
      </c>
      <c r="D10" s="67">
        <v>1239678</v>
      </c>
      <c r="E10" s="67">
        <v>0</v>
      </c>
      <c r="F10" s="67">
        <v>0</v>
      </c>
      <c r="G10" s="67">
        <v>680512</v>
      </c>
      <c r="H10" s="67">
        <v>0</v>
      </c>
      <c r="I10" s="67">
        <v>191893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2112083</v>
      </c>
      <c r="O10" s="68">
        <f t="shared" si="2"/>
        <v>95.413941091434765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SUM(D12:D16)</f>
        <v>11338104</v>
      </c>
      <c r="E11" s="73">
        <f t="shared" si="3"/>
        <v>744559</v>
      </c>
      <c r="F11" s="73">
        <f t="shared" si="3"/>
        <v>0</v>
      </c>
      <c r="G11" s="73">
        <f t="shared" si="3"/>
        <v>196487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12279150</v>
      </c>
      <c r="O11" s="75">
        <f t="shared" si="2"/>
        <v>554.71404047705096</v>
      </c>
      <c r="P11" s="76"/>
    </row>
    <row r="12" spans="1:133">
      <c r="A12" s="64"/>
      <c r="B12" s="65">
        <v>521</v>
      </c>
      <c r="C12" s="66" t="s">
        <v>25</v>
      </c>
      <c r="D12" s="67">
        <v>7462206</v>
      </c>
      <c r="E12" s="67">
        <v>740189</v>
      </c>
      <c r="F12" s="67">
        <v>0</v>
      </c>
      <c r="G12" s="67">
        <v>21486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8223881</v>
      </c>
      <c r="O12" s="68">
        <f t="shared" si="2"/>
        <v>371.51612757499095</v>
      </c>
      <c r="P12" s="69"/>
    </row>
    <row r="13" spans="1:133">
      <c r="A13" s="64"/>
      <c r="B13" s="65">
        <v>522</v>
      </c>
      <c r="C13" s="66" t="s">
        <v>26</v>
      </c>
      <c r="D13" s="67">
        <v>3433275</v>
      </c>
      <c r="E13" s="67">
        <v>0</v>
      </c>
      <c r="F13" s="67">
        <v>0</v>
      </c>
      <c r="G13" s="67">
        <v>163789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3597064</v>
      </c>
      <c r="O13" s="68">
        <f t="shared" si="2"/>
        <v>162.49837368991689</v>
      </c>
      <c r="P13" s="69"/>
    </row>
    <row r="14" spans="1:133">
      <c r="A14" s="64"/>
      <c r="B14" s="65">
        <v>524</v>
      </c>
      <c r="C14" s="66" t="s">
        <v>27</v>
      </c>
      <c r="D14" s="67">
        <v>442623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442623</v>
      </c>
      <c r="O14" s="68">
        <f t="shared" si="2"/>
        <v>19.995617997831587</v>
      </c>
      <c r="P14" s="69"/>
    </row>
    <row r="15" spans="1:133">
      <c r="A15" s="64"/>
      <c r="B15" s="65">
        <v>525</v>
      </c>
      <c r="C15" s="66" t="s">
        <v>73</v>
      </c>
      <c r="D15" s="67">
        <v>0</v>
      </c>
      <c r="E15" s="67">
        <v>4370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4370</v>
      </c>
      <c r="O15" s="68">
        <f t="shared" si="2"/>
        <v>0.19741597397903868</v>
      </c>
      <c r="P15" s="69"/>
    </row>
    <row r="16" spans="1:133">
      <c r="A16" s="64"/>
      <c r="B16" s="65">
        <v>529</v>
      </c>
      <c r="C16" s="66" t="s">
        <v>56</v>
      </c>
      <c r="D16" s="67">
        <v>0</v>
      </c>
      <c r="E16" s="67">
        <v>0</v>
      </c>
      <c r="F16" s="67">
        <v>0</v>
      </c>
      <c r="G16" s="67">
        <v>11212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11212</v>
      </c>
      <c r="O16" s="68">
        <f t="shared" si="2"/>
        <v>0.50650524033249011</v>
      </c>
      <c r="P16" s="69"/>
    </row>
    <row r="17" spans="1:16" ht="15.75">
      <c r="A17" s="70" t="s">
        <v>29</v>
      </c>
      <c r="B17" s="71"/>
      <c r="C17" s="72"/>
      <c r="D17" s="73">
        <f>SUM(D18:D26)</f>
        <v>0</v>
      </c>
      <c r="E17" s="73">
        <f t="shared" ref="E17:M17" si="4">SUM(E18:E26)</f>
        <v>807702</v>
      </c>
      <c r="F17" s="73">
        <f t="shared" si="4"/>
        <v>0</v>
      </c>
      <c r="G17" s="73">
        <f t="shared" si="4"/>
        <v>13444</v>
      </c>
      <c r="H17" s="73">
        <f t="shared" si="4"/>
        <v>0</v>
      </c>
      <c r="I17" s="73">
        <f t="shared" si="4"/>
        <v>93877399</v>
      </c>
      <c r="J17" s="73">
        <f t="shared" si="4"/>
        <v>0</v>
      </c>
      <c r="K17" s="73">
        <f t="shared" si="4"/>
        <v>0</v>
      </c>
      <c r="L17" s="73">
        <f t="shared" si="4"/>
        <v>0</v>
      </c>
      <c r="M17" s="73">
        <f t="shared" si="4"/>
        <v>0</v>
      </c>
      <c r="N17" s="74">
        <f t="shared" si="1"/>
        <v>94698545</v>
      </c>
      <c r="O17" s="75">
        <f t="shared" si="2"/>
        <v>4278.033294181424</v>
      </c>
      <c r="P17" s="76"/>
    </row>
    <row r="18" spans="1:16">
      <c r="A18" s="64"/>
      <c r="B18" s="65">
        <v>531</v>
      </c>
      <c r="C18" s="66" t="s">
        <v>30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78851646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78851646</v>
      </c>
      <c r="O18" s="68">
        <f t="shared" si="2"/>
        <v>3562.145193350199</v>
      </c>
      <c r="P18" s="69"/>
    </row>
    <row r="19" spans="1:16">
      <c r="A19" s="64"/>
      <c r="B19" s="65">
        <v>532</v>
      </c>
      <c r="C19" s="66" t="s">
        <v>57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1529490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1529490</v>
      </c>
      <c r="O19" s="68">
        <f t="shared" si="2"/>
        <v>69.095139139862667</v>
      </c>
      <c r="P19" s="69"/>
    </row>
    <row r="20" spans="1:16">
      <c r="A20" s="64"/>
      <c r="B20" s="65">
        <v>533</v>
      </c>
      <c r="C20" s="66" t="s">
        <v>31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1742918</v>
      </c>
      <c r="J20" s="67">
        <v>0</v>
      </c>
      <c r="K20" s="67">
        <v>0</v>
      </c>
      <c r="L20" s="67">
        <v>0</v>
      </c>
      <c r="M20" s="67">
        <v>0</v>
      </c>
      <c r="N20" s="67">
        <f t="shared" ref="N20:N26" si="5">SUM(D20:M20)</f>
        <v>1742918</v>
      </c>
      <c r="O20" s="68">
        <f t="shared" si="2"/>
        <v>78.736808818214669</v>
      </c>
      <c r="P20" s="69"/>
    </row>
    <row r="21" spans="1:16">
      <c r="A21" s="64"/>
      <c r="B21" s="65">
        <v>534</v>
      </c>
      <c r="C21" s="66" t="s">
        <v>74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3258494</v>
      </c>
      <c r="J21" s="67">
        <v>0</v>
      </c>
      <c r="K21" s="67">
        <v>0</v>
      </c>
      <c r="L21" s="67">
        <v>0</v>
      </c>
      <c r="M21" s="67">
        <v>0</v>
      </c>
      <c r="N21" s="67">
        <f t="shared" si="5"/>
        <v>3258494</v>
      </c>
      <c r="O21" s="68">
        <f t="shared" si="2"/>
        <v>147.20337911095049</v>
      </c>
      <c r="P21" s="69"/>
    </row>
    <row r="22" spans="1:16">
      <c r="A22" s="64"/>
      <c r="B22" s="65">
        <v>535</v>
      </c>
      <c r="C22" s="66" t="s">
        <v>33</v>
      </c>
      <c r="D22" s="67">
        <v>0</v>
      </c>
      <c r="E22" s="67">
        <v>0</v>
      </c>
      <c r="F22" s="67">
        <v>0</v>
      </c>
      <c r="G22" s="67">
        <v>13444</v>
      </c>
      <c r="H22" s="67">
        <v>0</v>
      </c>
      <c r="I22" s="67">
        <v>3377742</v>
      </c>
      <c r="J22" s="67">
        <v>0</v>
      </c>
      <c r="K22" s="67">
        <v>0</v>
      </c>
      <c r="L22" s="67">
        <v>0</v>
      </c>
      <c r="M22" s="67">
        <v>0</v>
      </c>
      <c r="N22" s="67">
        <f t="shared" si="5"/>
        <v>3391186</v>
      </c>
      <c r="O22" s="68">
        <f t="shared" si="2"/>
        <v>153.19777737621973</v>
      </c>
      <c r="P22" s="69"/>
    </row>
    <row r="23" spans="1:16">
      <c r="A23" s="64"/>
      <c r="B23" s="65">
        <v>536</v>
      </c>
      <c r="C23" s="66" t="s">
        <v>75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5106551</v>
      </c>
      <c r="J23" s="67">
        <v>0</v>
      </c>
      <c r="K23" s="67">
        <v>0</v>
      </c>
      <c r="L23" s="67">
        <v>0</v>
      </c>
      <c r="M23" s="67">
        <v>0</v>
      </c>
      <c r="N23" s="67">
        <f t="shared" si="5"/>
        <v>5106551</v>
      </c>
      <c r="O23" s="68">
        <f t="shared" si="2"/>
        <v>230.68987170220456</v>
      </c>
      <c r="P23" s="69"/>
    </row>
    <row r="24" spans="1:16">
      <c r="A24" s="64"/>
      <c r="B24" s="65">
        <v>537</v>
      </c>
      <c r="C24" s="66" t="s">
        <v>76</v>
      </c>
      <c r="D24" s="67">
        <v>0</v>
      </c>
      <c r="E24" s="67">
        <v>676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5"/>
        <v>676</v>
      </c>
      <c r="O24" s="68">
        <f t="shared" si="2"/>
        <v>3.0538489338633901E-2</v>
      </c>
      <c r="P24" s="69"/>
    </row>
    <row r="25" spans="1:16">
      <c r="A25" s="64"/>
      <c r="B25" s="65">
        <v>538</v>
      </c>
      <c r="C25" s="66" t="s">
        <v>77</v>
      </c>
      <c r="D25" s="67">
        <v>0</v>
      </c>
      <c r="E25" s="67">
        <v>807026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5"/>
        <v>807026</v>
      </c>
      <c r="O25" s="68">
        <f t="shared" si="2"/>
        <v>36.457625587278642</v>
      </c>
      <c r="P25" s="69"/>
    </row>
    <row r="26" spans="1:16">
      <c r="A26" s="64"/>
      <c r="B26" s="65">
        <v>539</v>
      </c>
      <c r="C26" s="66" t="s">
        <v>37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10558</v>
      </c>
      <c r="J26" s="67">
        <v>0</v>
      </c>
      <c r="K26" s="67">
        <v>0</v>
      </c>
      <c r="L26" s="67">
        <v>0</v>
      </c>
      <c r="M26" s="67">
        <v>0</v>
      </c>
      <c r="N26" s="67">
        <f t="shared" si="5"/>
        <v>10558</v>
      </c>
      <c r="O26" s="68">
        <f t="shared" si="2"/>
        <v>0.47696060715576438</v>
      </c>
      <c r="P26" s="69"/>
    </row>
    <row r="27" spans="1:16" ht="15.75">
      <c r="A27" s="70" t="s">
        <v>38</v>
      </c>
      <c r="B27" s="71"/>
      <c r="C27" s="72"/>
      <c r="D27" s="73">
        <f t="shared" ref="D27:M27" si="6">SUM(D28:D28)</f>
        <v>1403175</v>
      </c>
      <c r="E27" s="73">
        <f t="shared" si="6"/>
        <v>890153</v>
      </c>
      <c r="F27" s="73">
        <f t="shared" si="6"/>
        <v>989060</v>
      </c>
      <c r="G27" s="73">
        <f t="shared" si="6"/>
        <v>218993</v>
      </c>
      <c r="H27" s="73">
        <f t="shared" si="6"/>
        <v>0</v>
      </c>
      <c r="I27" s="73">
        <f t="shared" si="6"/>
        <v>0</v>
      </c>
      <c r="J27" s="73">
        <f t="shared" si="6"/>
        <v>0</v>
      </c>
      <c r="K27" s="73">
        <f t="shared" si="6"/>
        <v>0</v>
      </c>
      <c r="L27" s="73">
        <f t="shared" si="6"/>
        <v>0</v>
      </c>
      <c r="M27" s="73">
        <f t="shared" si="6"/>
        <v>0</v>
      </c>
      <c r="N27" s="73">
        <f>SUM(D27:M27)</f>
        <v>3501381</v>
      </c>
      <c r="O27" s="75">
        <f t="shared" si="2"/>
        <v>158.17586736537766</v>
      </c>
      <c r="P27" s="76"/>
    </row>
    <row r="28" spans="1:16">
      <c r="A28" s="64"/>
      <c r="B28" s="65">
        <v>541</v>
      </c>
      <c r="C28" s="66" t="s">
        <v>78</v>
      </c>
      <c r="D28" s="67">
        <v>1403175</v>
      </c>
      <c r="E28" s="67">
        <v>890153</v>
      </c>
      <c r="F28" s="67">
        <v>989060</v>
      </c>
      <c r="G28" s="67">
        <v>218993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>SUM(D28:M28)</f>
        <v>3501381</v>
      </c>
      <c r="O28" s="68">
        <f t="shared" si="2"/>
        <v>158.17586736537766</v>
      </c>
      <c r="P28" s="69"/>
    </row>
    <row r="29" spans="1:16" ht="15.75">
      <c r="A29" s="70" t="s">
        <v>40</v>
      </c>
      <c r="B29" s="71"/>
      <c r="C29" s="72"/>
      <c r="D29" s="73">
        <f t="shared" ref="D29:M29" si="7">SUM(D30:D30)</f>
        <v>0</v>
      </c>
      <c r="E29" s="73">
        <f t="shared" si="7"/>
        <v>0</v>
      </c>
      <c r="F29" s="73">
        <f t="shared" si="7"/>
        <v>0</v>
      </c>
      <c r="G29" s="73">
        <f t="shared" si="7"/>
        <v>0</v>
      </c>
      <c r="H29" s="73">
        <f t="shared" si="7"/>
        <v>0</v>
      </c>
      <c r="I29" s="73">
        <f t="shared" si="7"/>
        <v>6904</v>
      </c>
      <c r="J29" s="73">
        <f t="shared" si="7"/>
        <v>0</v>
      </c>
      <c r="K29" s="73">
        <f t="shared" si="7"/>
        <v>0</v>
      </c>
      <c r="L29" s="73">
        <f t="shared" si="7"/>
        <v>0</v>
      </c>
      <c r="M29" s="73">
        <f t="shared" si="7"/>
        <v>0</v>
      </c>
      <c r="N29" s="73">
        <f>SUM(D29:M29)</f>
        <v>6904</v>
      </c>
      <c r="O29" s="75">
        <f t="shared" si="2"/>
        <v>0.31189013371882907</v>
      </c>
      <c r="P29" s="76"/>
    </row>
    <row r="30" spans="1:16">
      <c r="A30" s="64"/>
      <c r="B30" s="65">
        <v>552</v>
      </c>
      <c r="C30" s="66" t="s">
        <v>41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6904</v>
      </c>
      <c r="J30" s="67">
        <v>0</v>
      </c>
      <c r="K30" s="67">
        <v>0</v>
      </c>
      <c r="L30" s="67">
        <v>0</v>
      </c>
      <c r="M30" s="67">
        <v>0</v>
      </c>
      <c r="N30" s="67">
        <f>SUM(D30:M30)</f>
        <v>6904</v>
      </c>
      <c r="O30" s="68">
        <f t="shared" si="2"/>
        <v>0.31189013371882907</v>
      </c>
      <c r="P30" s="69"/>
    </row>
    <row r="31" spans="1:16" ht="15.75">
      <c r="A31" s="70" t="s">
        <v>42</v>
      </c>
      <c r="B31" s="71"/>
      <c r="C31" s="72"/>
      <c r="D31" s="73">
        <f t="shared" ref="D31:M31" si="8">SUM(D32:D33)</f>
        <v>0</v>
      </c>
      <c r="E31" s="73">
        <f t="shared" si="8"/>
        <v>0</v>
      </c>
      <c r="F31" s="73">
        <f t="shared" si="8"/>
        <v>0</v>
      </c>
      <c r="G31" s="73">
        <f t="shared" si="8"/>
        <v>0</v>
      </c>
      <c r="H31" s="73">
        <f t="shared" si="8"/>
        <v>0</v>
      </c>
      <c r="I31" s="73">
        <f t="shared" si="8"/>
        <v>108158</v>
      </c>
      <c r="J31" s="73">
        <f t="shared" si="8"/>
        <v>0</v>
      </c>
      <c r="K31" s="73">
        <f t="shared" si="8"/>
        <v>0</v>
      </c>
      <c r="L31" s="73">
        <f t="shared" si="8"/>
        <v>0</v>
      </c>
      <c r="M31" s="73">
        <f t="shared" si="8"/>
        <v>0</v>
      </c>
      <c r="N31" s="73">
        <f>SUM(D31:M31)</f>
        <v>108158</v>
      </c>
      <c r="O31" s="75">
        <f t="shared" si="2"/>
        <v>4.8860679436212502</v>
      </c>
      <c r="P31" s="76"/>
    </row>
    <row r="32" spans="1:16">
      <c r="A32" s="64"/>
      <c r="B32" s="65">
        <v>562</v>
      </c>
      <c r="C32" s="66" t="s">
        <v>79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56787</v>
      </c>
      <c r="J32" s="67">
        <v>0</v>
      </c>
      <c r="K32" s="67">
        <v>0</v>
      </c>
      <c r="L32" s="67">
        <v>0</v>
      </c>
      <c r="M32" s="67">
        <v>0</v>
      </c>
      <c r="N32" s="67">
        <f t="shared" ref="N32:N38" si="9">SUM(D32:M32)</f>
        <v>56787</v>
      </c>
      <c r="O32" s="68">
        <f t="shared" si="2"/>
        <v>2.5653686302855077</v>
      </c>
      <c r="P32" s="69"/>
    </row>
    <row r="33" spans="1:119">
      <c r="A33" s="64"/>
      <c r="B33" s="65">
        <v>564</v>
      </c>
      <c r="C33" s="66" t="s">
        <v>80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51371</v>
      </c>
      <c r="J33" s="67">
        <v>0</v>
      </c>
      <c r="K33" s="67">
        <v>0</v>
      </c>
      <c r="L33" s="67">
        <v>0</v>
      </c>
      <c r="M33" s="67">
        <v>0</v>
      </c>
      <c r="N33" s="67">
        <f t="shared" si="9"/>
        <v>51371</v>
      </c>
      <c r="O33" s="68">
        <f t="shared" si="2"/>
        <v>2.3206993133357425</v>
      </c>
      <c r="P33" s="69"/>
    </row>
    <row r="34" spans="1:119" ht="15.75">
      <c r="A34" s="70" t="s">
        <v>45</v>
      </c>
      <c r="B34" s="71"/>
      <c r="C34" s="72"/>
      <c r="D34" s="73">
        <f t="shared" ref="D34:M34" si="10">SUM(D35:D38)</f>
        <v>2305359</v>
      </c>
      <c r="E34" s="73">
        <f t="shared" si="10"/>
        <v>91683</v>
      </c>
      <c r="F34" s="73">
        <f t="shared" si="10"/>
        <v>0</v>
      </c>
      <c r="G34" s="73">
        <f t="shared" si="10"/>
        <v>35521</v>
      </c>
      <c r="H34" s="73">
        <f t="shared" si="10"/>
        <v>0</v>
      </c>
      <c r="I34" s="73">
        <f t="shared" si="10"/>
        <v>1346172</v>
      </c>
      <c r="J34" s="73">
        <f t="shared" si="10"/>
        <v>0</v>
      </c>
      <c r="K34" s="73">
        <f t="shared" si="10"/>
        <v>0</v>
      </c>
      <c r="L34" s="73">
        <f t="shared" si="10"/>
        <v>0</v>
      </c>
      <c r="M34" s="73">
        <f t="shared" si="10"/>
        <v>0</v>
      </c>
      <c r="N34" s="73">
        <f>SUM(D34:M34)</f>
        <v>3778735</v>
      </c>
      <c r="O34" s="75">
        <f t="shared" si="2"/>
        <v>170.70541199855438</v>
      </c>
      <c r="P34" s="69"/>
    </row>
    <row r="35" spans="1:119">
      <c r="A35" s="64"/>
      <c r="B35" s="65">
        <v>572</v>
      </c>
      <c r="C35" s="66" t="s">
        <v>81</v>
      </c>
      <c r="D35" s="67">
        <v>1460007</v>
      </c>
      <c r="E35" s="67">
        <v>0</v>
      </c>
      <c r="F35" s="67">
        <v>0</v>
      </c>
      <c r="G35" s="67">
        <v>35521</v>
      </c>
      <c r="H35" s="67">
        <v>0</v>
      </c>
      <c r="I35" s="67">
        <v>1346172</v>
      </c>
      <c r="J35" s="67">
        <v>0</v>
      </c>
      <c r="K35" s="67">
        <v>0</v>
      </c>
      <c r="L35" s="67">
        <v>0</v>
      </c>
      <c r="M35" s="67">
        <v>0</v>
      </c>
      <c r="N35" s="67">
        <f t="shared" si="9"/>
        <v>2841700</v>
      </c>
      <c r="O35" s="68">
        <f t="shared" si="2"/>
        <v>128.37459342247922</v>
      </c>
      <c r="P35" s="69"/>
    </row>
    <row r="36" spans="1:119">
      <c r="A36" s="64"/>
      <c r="B36" s="65">
        <v>574</v>
      </c>
      <c r="C36" s="66" t="s">
        <v>47</v>
      </c>
      <c r="D36" s="67">
        <v>80024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9"/>
        <v>80024</v>
      </c>
      <c r="O36" s="68">
        <f t="shared" si="2"/>
        <v>3.6151066136610046</v>
      </c>
      <c r="P36" s="69"/>
    </row>
    <row r="37" spans="1:119">
      <c r="A37" s="64"/>
      <c r="B37" s="65">
        <v>575</v>
      </c>
      <c r="C37" s="66" t="s">
        <v>82</v>
      </c>
      <c r="D37" s="67">
        <v>688281</v>
      </c>
      <c r="E37" s="67">
        <v>91683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9"/>
        <v>779964</v>
      </c>
      <c r="O37" s="68">
        <f t="shared" si="2"/>
        <v>35.23509215757138</v>
      </c>
      <c r="P37" s="69"/>
    </row>
    <row r="38" spans="1:119">
      <c r="A38" s="64"/>
      <c r="B38" s="65">
        <v>579</v>
      </c>
      <c r="C38" s="66" t="s">
        <v>49</v>
      </c>
      <c r="D38" s="67">
        <v>77047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f t="shared" si="9"/>
        <v>77047</v>
      </c>
      <c r="O38" s="68">
        <f t="shared" si="2"/>
        <v>3.4806198048427901</v>
      </c>
      <c r="P38" s="69"/>
    </row>
    <row r="39" spans="1:119" ht="15.75">
      <c r="A39" s="70" t="s">
        <v>83</v>
      </c>
      <c r="B39" s="71"/>
      <c r="C39" s="72"/>
      <c r="D39" s="73">
        <f t="shared" ref="D39:M39" si="11">SUM(D40:D41)</f>
        <v>1318799</v>
      </c>
      <c r="E39" s="73">
        <f t="shared" si="11"/>
        <v>1695445</v>
      </c>
      <c r="F39" s="73">
        <f t="shared" si="11"/>
        <v>0</v>
      </c>
      <c r="G39" s="73">
        <f t="shared" si="11"/>
        <v>0</v>
      </c>
      <c r="H39" s="73">
        <f t="shared" si="11"/>
        <v>0</v>
      </c>
      <c r="I39" s="73">
        <f t="shared" si="11"/>
        <v>3991071</v>
      </c>
      <c r="J39" s="73">
        <f t="shared" si="11"/>
        <v>10175881</v>
      </c>
      <c r="K39" s="73">
        <f t="shared" si="11"/>
        <v>0</v>
      </c>
      <c r="L39" s="73">
        <f t="shared" si="11"/>
        <v>0</v>
      </c>
      <c r="M39" s="73">
        <f t="shared" si="11"/>
        <v>0</v>
      </c>
      <c r="N39" s="73">
        <f>SUM(D39:M39)</f>
        <v>17181196</v>
      </c>
      <c r="O39" s="75">
        <f t="shared" si="2"/>
        <v>776.16534152511747</v>
      </c>
      <c r="P39" s="69"/>
    </row>
    <row r="40" spans="1:119">
      <c r="A40" s="64"/>
      <c r="B40" s="65">
        <v>581</v>
      </c>
      <c r="C40" s="66" t="s">
        <v>84</v>
      </c>
      <c r="D40" s="67">
        <v>1318799</v>
      </c>
      <c r="E40" s="67">
        <v>1695445</v>
      </c>
      <c r="F40" s="67">
        <v>0</v>
      </c>
      <c r="G40" s="67">
        <v>0</v>
      </c>
      <c r="H40" s="67">
        <v>0</v>
      </c>
      <c r="I40" s="67">
        <v>3991071</v>
      </c>
      <c r="J40" s="67">
        <v>0</v>
      </c>
      <c r="K40" s="67">
        <v>0</v>
      </c>
      <c r="L40" s="67">
        <v>0</v>
      </c>
      <c r="M40" s="67">
        <v>0</v>
      </c>
      <c r="N40" s="67">
        <f>SUM(D40:M40)</f>
        <v>7005315</v>
      </c>
      <c r="O40" s="68">
        <f t="shared" si="2"/>
        <v>316.46706722081677</v>
      </c>
      <c r="P40" s="69"/>
    </row>
    <row r="41" spans="1:119" ht="15.75" thickBot="1">
      <c r="A41" s="64"/>
      <c r="B41" s="65">
        <v>591</v>
      </c>
      <c r="C41" s="66" t="s">
        <v>85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10175881</v>
      </c>
      <c r="K41" s="67">
        <v>0</v>
      </c>
      <c r="L41" s="67">
        <v>0</v>
      </c>
      <c r="M41" s="67">
        <v>0</v>
      </c>
      <c r="N41" s="67">
        <f>SUM(D41:M41)</f>
        <v>10175881</v>
      </c>
      <c r="O41" s="68">
        <f t="shared" si="2"/>
        <v>459.6982743043007</v>
      </c>
      <c r="P41" s="69"/>
    </row>
    <row r="42" spans="1:119" ht="16.5" thickBot="1">
      <c r="A42" s="77" t="s">
        <v>10</v>
      </c>
      <c r="B42" s="78"/>
      <c r="C42" s="79"/>
      <c r="D42" s="80">
        <f t="shared" ref="D42:M42" si="12">SUM(D5,D11,D17,D27,D29,D31,D34,D39)</f>
        <v>18335897</v>
      </c>
      <c r="E42" s="80">
        <f t="shared" si="12"/>
        <v>7725197</v>
      </c>
      <c r="F42" s="80">
        <f t="shared" si="12"/>
        <v>989060</v>
      </c>
      <c r="G42" s="80">
        <f t="shared" si="12"/>
        <v>1144957</v>
      </c>
      <c r="H42" s="80">
        <f t="shared" si="12"/>
        <v>0</v>
      </c>
      <c r="I42" s="80">
        <f t="shared" si="12"/>
        <v>99521597</v>
      </c>
      <c r="J42" s="80">
        <f t="shared" si="12"/>
        <v>10175881</v>
      </c>
      <c r="K42" s="80">
        <f t="shared" si="12"/>
        <v>6558742</v>
      </c>
      <c r="L42" s="80">
        <f t="shared" si="12"/>
        <v>0</v>
      </c>
      <c r="M42" s="80">
        <f t="shared" si="12"/>
        <v>0</v>
      </c>
      <c r="N42" s="80">
        <f>SUM(D42:M42)</f>
        <v>144451331</v>
      </c>
      <c r="O42" s="81">
        <f t="shared" si="2"/>
        <v>6525.629336826888</v>
      </c>
      <c r="P42" s="62"/>
      <c r="Q42" s="82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</row>
    <row r="43" spans="1:119">
      <c r="A43" s="84"/>
      <c r="B43" s="85"/>
      <c r="C43" s="85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7"/>
    </row>
    <row r="44" spans="1:119">
      <c r="A44" s="88"/>
      <c r="B44" s="89"/>
      <c r="C44" s="89"/>
      <c r="D44" s="90"/>
      <c r="E44" s="90"/>
      <c r="F44" s="90"/>
      <c r="G44" s="90"/>
      <c r="H44" s="90"/>
      <c r="I44" s="90"/>
      <c r="J44" s="90"/>
      <c r="K44" s="90"/>
      <c r="L44" s="117" t="s">
        <v>86</v>
      </c>
      <c r="M44" s="117"/>
      <c r="N44" s="117"/>
      <c r="O44" s="91">
        <v>22136</v>
      </c>
    </row>
    <row r="45" spans="1:119">
      <c r="A45" s="118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20"/>
    </row>
    <row r="46" spans="1:119" ht="15.75" customHeight="1" thickBot="1">
      <c r="A46" s="121" t="s">
        <v>63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3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1803903</v>
      </c>
      <c r="E5" s="26">
        <f t="shared" si="0"/>
        <v>3399243</v>
      </c>
      <c r="F5" s="26">
        <f t="shared" si="0"/>
        <v>0</v>
      </c>
      <c r="G5" s="26">
        <f t="shared" si="0"/>
        <v>109607</v>
      </c>
      <c r="H5" s="26">
        <f t="shared" si="0"/>
        <v>0</v>
      </c>
      <c r="I5" s="26">
        <f t="shared" si="0"/>
        <v>172440</v>
      </c>
      <c r="J5" s="26">
        <f t="shared" si="0"/>
        <v>0</v>
      </c>
      <c r="K5" s="26">
        <f t="shared" si="0"/>
        <v>5468194</v>
      </c>
      <c r="L5" s="26">
        <f t="shared" si="0"/>
        <v>0</v>
      </c>
      <c r="M5" s="26">
        <f t="shared" si="0"/>
        <v>0</v>
      </c>
      <c r="N5" s="27">
        <f t="shared" ref="N5:N18" si="1">SUM(D5:M5)</f>
        <v>10953387</v>
      </c>
      <c r="O5" s="32">
        <f t="shared" ref="O5:O41" si="2">(N5/O$43)</f>
        <v>504.46216552295857</v>
      </c>
      <c r="P5" s="6"/>
    </row>
    <row r="6" spans="1:133">
      <c r="A6" s="12"/>
      <c r="B6" s="44">
        <v>511</v>
      </c>
      <c r="C6" s="20" t="s">
        <v>19</v>
      </c>
      <c r="D6" s="46">
        <v>166253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166253</v>
      </c>
      <c r="O6" s="47">
        <f t="shared" si="2"/>
        <v>7.6568415235112601</v>
      </c>
      <c r="P6" s="9"/>
    </row>
    <row r="7" spans="1:133">
      <c r="A7" s="12"/>
      <c r="B7" s="44">
        <v>513</v>
      </c>
      <c r="C7" s="20" t="s">
        <v>20</v>
      </c>
      <c r="D7" s="46">
        <v>224832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5468194</v>
      </c>
      <c r="L7" s="46">
        <v>0</v>
      </c>
      <c r="M7" s="46">
        <v>0</v>
      </c>
      <c r="N7" s="46">
        <f t="shared" si="1"/>
        <v>5693026</v>
      </c>
      <c r="O7" s="47">
        <f t="shared" si="2"/>
        <v>262.19435361304289</v>
      </c>
      <c r="P7" s="9"/>
    </row>
    <row r="8" spans="1:133">
      <c r="A8" s="12"/>
      <c r="B8" s="44">
        <v>514</v>
      </c>
      <c r="C8" s="20" t="s">
        <v>21</v>
      </c>
      <c r="D8" s="46">
        <v>160206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160206</v>
      </c>
      <c r="O8" s="47">
        <f t="shared" si="2"/>
        <v>7.3783447704140377</v>
      </c>
      <c r="P8" s="9"/>
    </row>
    <row r="9" spans="1:133">
      <c r="A9" s="12"/>
      <c r="B9" s="44">
        <v>515</v>
      </c>
      <c r="C9" s="20" t="s">
        <v>22</v>
      </c>
      <c r="D9" s="46">
        <v>159372</v>
      </c>
      <c r="E9" s="46">
        <v>3398860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3558232</v>
      </c>
      <c r="O9" s="47">
        <f t="shared" si="2"/>
        <v>163.87565053193939</v>
      </c>
      <c r="P9" s="9"/>
    </row>
    <row r="10" spans="1:133">
      <c r="A10" s="12"/>
      <c r="B10" s="44">
        <v>519</v>
      </c>
      <c r="C10" s="20" t="s">
        <v>23</v>
      </c>
      <c r="D10" s="46">
        <v>1093240</v>
      </c>
      <c r="E10" s="46">
        <v>383</v>
      </c>
      <c r="F10" s="46">
        <v>0</v>
      </c>
      <c r="G10" s="46">
        <v>109607</v>
      </c>
      <c r="H10" s="46">
        <v>0</v>
      </c>
      <c r="I10" s="46">
        <v>172440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1375670</v>
      </c>
      <c r="O10" s="47">
        <f t="shared" si="2"/>
        <v>63.35697508405103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SUM(D12:D15)</f>
        <v>11871929</v>
      </c>
      <c r="E11" s="31">
        <f t="shared" si="3"/>
        <v>563493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12435422</v>
      </c>
      <c r="O11" s="43">
        <f t="shared" si="2"/>
        <v>572.71781881821948</v>
      </c>
      <c r="P11" s="10"/>
    </row>
    <row r="12" spans="1:133">
      <c r="A12" s="12"/>
      <c r="B12" s="44">
        <v>521</v>
      </c>
      <c r="C12" s="20" t="s">
        <v>25</v>
      </c>
      <c r="D12" s="46">
        <v>7911919</v>
      </c>
      <c r="E12" s="46">
        <v>514349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8426268</v>
      </c>
      <c r="O12" s="47">
        <f t="shared" si="2"/>
        <v>388.07479390227053</v>
      </c>
      <c r="P12" s="9"/>
    </row>
    <row r="13" spans="1:133">
      <c r="A13" s="12"/>
      <c r="B13" s="44">
        <v>522</v>
      </c>
      <c r="C13" s="20" t="s">
        <v>26</v>
      </c>
      <c r="D13" s="46">
        <v>3540424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3540424</v>
      </c>
      <c r="O13" s="47">
        <f t="shared" si="2"/>
        <v>163.05549670704187</v>
      </c>
      <c r="P13" s="9"/>
    </row>
    <row r="14" spans="1:133">
      <c r="A14" s="12"/>
      <c r="B14" s="44">
        <v>524</v>
      </c>
      <c r="C14" s="20" t="s">
        <v>27</v>
      </c>
      <c r="D14" s="46">
        <v>419586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419586</v>
      </c>
      <c r="O14" s="47">
        <f t="shared" si="2"/>
        <v>19.324183668769862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49144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49144</v>
      </c>
      <c r="O15" s="47">
        <f t="shared" si="2"/>
        <v>2.2633445401372452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SUM(D17:D24)</f>
        <v>0</v>
      </c>
      <c r="E16" s="31">
        <f t="shared" si="4"/>
        <v>25</v>
      </c>
      <c r="F16" s="31">
        <f t="shared" si="4"/>
        <v>0</v>
      </c>
      <c r="G16" s="31">
        <f t="shared" si="4"/>
        <v>387523</v>
      </c>
      <c r="H16" s="31">
        <f t="shared" si="4"/>
        <v>0</v>
      </c>
      <c r="I16" s="31">
        <f t="shared" si="4"/>
        <v>94352655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94740203</v>
      </c>
      <c r="O16" s="43">
        <f t="shared" si="2"/>
        <v>4363.2940174089254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79648122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79648122</v>
      </c>
      <c r="O17" s="47">
        <f t="shared" si="2"/>
        <v>3668.2228158246212</v>
      </c>
      <c r="P17" s="9"/>
    </row>
    <row r="18" spans="1:16">
      <c r="A18" s="12"/>
      <c r="B18" s="44">
        <v>532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1359485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1359485</v>
      </c>
      <c r="O18" s="47">
        <f t="shared" si="2"/>
        <v>62.611569106065488</v>
      </c>
      <c r="P18" s="9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1351368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1351368</v>
      </c>
      <c r="O19" s="47">
        <f t="shared" si="2"/>
        <v>62.23773776078847</v>
      </c>
      <c r="P19" s="9"/>
    </row>
    <row r="20" spans="1:16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3197293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3197293</v>
      </c>
      <c r="O20" s="47">
        <f t="shared" si="2"/>
        <v>147.25247547552158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387523</v>
      </c>
      <c r="H21" s="46">
        <v>0</v>
      </c>
      <c r="I21" s="46">
        <v>2998988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3386511</v>
      </c>
      <c r="O21" s="47">
        <f t="shared" si="2"/>
        <v>155.96697830792613</v>
      </c>
      <c r="P21" s="9"/>
    </row>
    <row r="22" spans="1:16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5789495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5789495</v>
      </c>
      <c r="O22" s="47">
        <f t="shared" si="2"/>
        <v>266.63726799613136</v>
      </c>
      <c r="P22" s="9"/>
    </row>
    <row r="23" spans="1:16">
      <c r="A23" s="12"/>
      <c r="B23" s="44">
        <v>537</v>
      </c>
      <c r="C23" s="20" t="s">
        <v>35</v>
      </c>
      <c r="D23" s="46">
        <v>0</v>
      </c>
      <c r="E23" s="46">
        <v>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</v>
      </c>
      <c r="O23" s="47">
        <f t="shared" si="2"/>
        <v>1.151383963524156E-3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7904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7904</v>
      </c>
      <c r="O24" s="47">
        <f t="shared" si="2"/>
        <v>0.36402155390779717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1475566</v>
      </c>
      <c r="E25" s="31">
        <f t="shared" si="6"/>
        <v>3525389</v>
      </c>
      <c r="F25" s="31">
        <f t="shared" si="6"/>
        <v>979010</v>
      </c>
      <c r="G25" s="31">
        <f t="shared" si="6"/>
        <v>678185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>SUM(D25:M25)</f>
        <v>6658150</v>
      </c>
      <c r="O25" s="43">
        <f t="shared" si="2"/>
        <v>306.64348546953437</v>
      </c>
      <c r="P25" s="10"/>
    </row>
    <row r="26" spans="1:16">
      <c r="A26" s="12"/>
      <c r="B26" s="44">
        <v>541</v>
      </c>
      <c r="C26" s="20" t="s">
        <v>39</v>
      </c>
      <c r="D26" s="46">
        <v>1475566</v>
      </c>
      <c r="E26" s="46">
        <v>3525389</v>
      </c>
      <c r="F26" s="46">
        <v>979010</v>
      </c>
      <c r="G26" s="46">
        <v>678185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6658150</v>
      </c>
      <c r="O26" s="47">
        <f t="shared" si="2"/>
        <v>306.64348546953437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19037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>SUM(D27:M27)</f>
        <v>19037</v>
      </c>
      <c r="O27" s="43">
        <f t="shared" si="2"/>
        <v>0.87675586054437438</v>
      </c>
      <c r="P27" s="10"/>
    </row>
    <row r="28" spans="1:16">
      <c r="A28" s="13"/>
      <c r="B28" s="45">
        <v>552</v>
      </c>
      <c r="C28" s="21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19037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19037</v>
      </c>
      <c r="O28" s="47">
        <f t="shared" si="2"/>
        <v>0.87675586054437438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0</v>
      </c>
      <c r="E29" s="31">
        <f t="shared" si="8"/>
        <v>10296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134124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>SUM(D29:M29)</f>
        <v>144420</v>
      </c>
      <c r="O29" s="43">
        <f t="shared" si="2"/>
        <v>6.6513148804863444</v>
      </c>
      <c r="P29" s="10"/>
    </row>
    <row r="30" spans="1:16">
      <c r="A30" s="12"/>
      <c r="B30" s="44">
        <v>562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81249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9">SUM(D30:M30)</f>
        <v>81249</v>
      </c>
      <c r="O30" s="47">
        <f t="shared" si="2"/>
        <v>3.741951826094966</v>
      </c>
      <c r="P30" s="9"/>
    </row>
    <row r="31" spans="1:16">
      <c r="A31" s="12"/>
      <c r="B31" s="44">
        <v>564</v>
      </c>
      <c r="C31" s="20" t="s">
        <v>44</v>
      </c>
      <c r="D31" s="46">
        <v>0</v>
      </c>
      <c r="E31" s="46">
        <v>10296</v>
      </c>
      <c r="F31" s="46">
        <v>0</v>
      </c>
      <c r="G31" s="46">
        <v>0</v>
      </c>
      <c r="H31" s="46">
        <v>0</v>
      </c>
      <c r="I31" s="46">
        <v>52875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63171</v>
      </c>
      <c r="O31" s="47">
        <f t="shared" si="2"/>
        <v>2.9093630543913784</v>
      </c>
      <c r="P31" s="9"/>
    </row>
    <row r="32" spans="1:16" ht="15.75">
      <c r="A32" s="28" t="s">
        <v>45</v>
      </c>
      <c r="B32" s="29"/>
      <c r="C32" s="30"/>
      <c r="D32" s="31">
        <f t="shared" ref="D32:M32" si="10">SUM(D33:D36)</f>
        <v>2286416</v>
      </c>
      <c r="E32" s="31">
        <f t="shared" si="10"/>
        <v>174987</v>
      </c>
      <c r="F32" s="31">
        <f t="shared" si="10"/>
        <v>0</v>
      </c>
      <c r="G32" s="31">
        <f t="shared" si="10"/>
        <v>4183</v>
      </c>
      <c r="H32" s="31">
        <f t="shared" si="10"/>
        <v>0</v>
      </c>
      <c r="I32" s="31">
        <f t="shared" si="10"/>
        <v>1381008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>SUM(D32:M32)</f>
        <v>3846594</v>
      </c>
      <c r="O32" s="43">
        <f t="shared" si="2"/>
        <v>177.15626583152951</v>
      </c>
      <c r="P32" s="9"/>
    </row>
    <row r="33" spans="1:119">
      <c r="A33" s="12"/>
      <c r="B33" s="44">
        <v>572</v>
      </c>
      <c r="C33" s="20" t="s">
        <v>46</v>
      </c>
      <c r="D33" s="46">
        <v>1437876</v>
      </c>
      <c r="E33" s="46">
        <v>0</v>
      </c>
      <c r="F33" s="46">
        <v>0</v>
      </c>
      <c r="G33" s="46">
        <v>4183</v>
      </c>
      <c r="H33" s="46">
        <v>0</v>
      </c>
      <c r="I33" s="46">
        <v>1381008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2823067</v>
      </c>
      <c r="O33" s="47">
        <f t="shared" si="2"/>
        <v>130.01736287016993</v>
      </c>
      <c r="P33" s="9"/>
    </row>
    <row r="34" spans="1:119">
      <c r="A34" s="12"/>
      <c r="B34" s="44">
        <v>574</v>
      </c>
      <c r="C34" s="20" t="s">
        <v>47</v>
      </c>
      <c r="D34" s="46">
        <v>75307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75307</v>
      </c>
      <c r="O34" s="47">
        <f t="shared" si="2"/>
        <v>3.4682908856445449</v>
      </c>
      <c r="P34" s="9"/>
    </row>
    <row r="35" spans="1:119">
      <c r="A35" s="12"/>
      <c r="B35" s="44">
        <v>575</v>
      </c>
      <c r="C35" s="20" t="s">
        <v>48</v>
      </c>
      <c r="D35" s="46">
        <v>700468</v>
      </c>
      <c r="E35" s="46">
        <v>174987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875455</v>
      </c>
      <c r="O35" s="47">
        <f t="shared" si="2"/>
        <v>40.319393911481598</v>
      </c>
      <c r="P35" s="9"/>
    </row>
    <row r="36" spans="1:119">
      <c r="A36" s="12"/>
      <c r="B36" s="44">
        <v>579</v>
      </c>
      <c r="C36" s="20" t="s">
        <v>49</v>
      </c>
      <c r="D36" s="46">
        <v>72765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72765</v>
      </c>
      <c r="O36" s="47">
        <f t="shared" si="2"/>
        <v>3.3512181642334085</v>
      </c>
      <c r="P36" s="9"/>
    </row>
    <row r="37" spans="1:119" ht="15.75">
      <c r="A37" s="28" t="s">
        <v>52</v>
      </c>
      <c r="B37" s="29"/>
      <c r="C37" s="30"/>
      <c r="D37" s="31">
        <f t="shared" ref="D37:M37" si="11">SUM(D38:D40)</f>
        <v>824787</v>
      </c>
      <c r="E37" s="31">
        <f t="shared" si="11"/>
        <v>1677286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4525607</v>
      </c>
      <c r="J37" s="31">
        <f t="shared" si="11"/>
        <v>10199010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17226690</v>
      </c>
      <c r="O37" s="43">
        <f t="shared" si="2"/>
        <v>793.38138442407774</v>
      </c>
      <c r="P37" s="9"/>
    </row>
    <row r="38" spans="1:119">
      <c r="A38" s="12"/>
      <c r="B38" s="44">
        <v>581</v>
      </c>
      <c r="C38" s="20" t="s">
        <v>50</v>
      </c>
      <c r="D38" s="46">
        <v>824787</v>
      </c>
      <c r="E38" s="46">
        <v>1677286</v>
      </c>
      <c r="F38" s="46">
        <v>0</v>
      </c>
      <c r="G38" s="46">
        <v>0</v>
      </c>
      <c r="H38" s="46">
        <v>0</v>
      </c>
      <c r="I38" s="46">
        <v>4445776</v>
      </c>
      <c r="J38" s="46">
        <v>557</v>
      </c>
      <c r="K38" s="46">
        <v>0</v>
      </c>
      <c r="L38" s="46">
        <v>0</v>
      </c>
      <c r="M38" s="46">
        <v>0</v>
      </c>
      <c r="N38" s="46">
        <f>SUM(D38:M38)</f>
        <v>6948406</v>
      </c>
      <c r="O38" s="47">
        <f t="shared" si="2"/>
        <v>320.0113296182011</v>
      </c>
      <c r="P38" s="9"/>
    </row>
    <row r="39" spans="1:119">
      <c r="A39" s="12"/>
      <c r="B39" s="44">
        <v>588</v>
      </c>
      <c r="C39" s="20" t="s">
        <v>59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79831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79831</v>
      </c>
      <c r="O39" s="47">
        <f t="shared" si="2"/>
        <v>3.6766453276838762</v>
      </c>
      <c r="P39" s="9"/>
    </row>
    <row r="40" spans="1:119" ht="15.75" thickBot="1">
      <c r="A40" s="12"/>
      <c r="B40" s="44">
        <v>591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10198453</v>
      </c>
      <c r="K40" s="46">
        <v>0</v>
      </c>
      <c r="L40" s="46">
        <v>0</v>
      </c>
      <c r="M40" s="46">
        <v>0</v>
      </c>
      <c r="N40" s="46">
        <f>SUM(D40:M40)</f>
        <v>10198453</v>
      </c>
      <c r="O40" s="47">
        <f t="shared" si="2"/>
        <v>469.69340947819279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2">SUM(D5,D11,D16,D25,D27,D29,D32,D37)</f>
        <v>18262601</v>
      </c>
      <c r="E41" s="15">
        <f t="shared" si="12"/>
        <v>9350719</v>
      </c>
      <c r="F41" s="15">
        <f t="shared" si="12"/>
        <v>979010</v>
      </c>
      <c r="G41" s="15">
        <f t="shared" si="12"/>
        <v>1179498</v>
      </c>
      <c r="H41" s="15">
        <f t="shared" si="12"/>
        <v>0</v>
      </c>
      <c r="I41" s="15">
        <f t="shared" si="12"/>
        <v>100584871</v>
      </c>
      <c r="J41" s="15">
        <f t="shared" si="12"/>
        <v>10199010</v>
      </c>
      <c r="K41" s="15">
        <f t="shared" si="12"/>
        <v>5468194</v>
      </c>
      <c r="L41" s="15">
        <f t="shared" si="12"/>
        <v>0</v>
      </c>
      <c r="M41" s="15">
        <f t="shared" si="12"/>
        <v>0</v>
      </c>
      <c r="N41" s="15">
        <f>SUM(D41:M41)</f>
        <v>146023903</v>
      </c>
      <c r="O41" s="37">
        <f t="shared" si="2"/>
        <v>6725.1832082162764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70</v>
      </c>
      <c r="M43" s="93"/>
      <c r="N43" s="93"/>
      <c r="O43" s="41">
        <v>21713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63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1846448</v>
      </c>
      <c r="E5" s="26">
        <f t="shared" si="0"/>
        <v>2263774</v>
      </c>
      <c r="F5" s="26">
        <f t="shared" si="0"/>
        <v>0</v>
      </c>
      <c r="G5" s="26">
        <f t="shared" si="0"/>
        <v>572413</v>
      </c>
      <c r="H5" s="26">
        <f t="shared" si="0"/>
        <v>0</v>
      </c>
      <c r="I5" s="26">
        <f t="shared" si="0"/>
        <v>173020</v>
      </c>
      <c r="J5" s="26">
        <f t="shared" si="0"/>
        <v>0</v>
      </c>
      <c r="K5" s="26">
        <f t="shared" si="0"/>
        <v>5338796</v>
      </c>
      <c r="L5" s="26">
        <f t="shared" si="0"/>
        <v>0</v>
      </c>
      <c r="M5" s="26">
        <f t="shared" si="0"/>
        <v>0</v>
      </c>
      <c r="N5" s="27">
        <f t="shared" ref="N5:N18" si="1">SUM(D5:M5)</f>
        <v>10194451</v>
      </c>
      <c r="O5" s="32">
        <f t="shared" ref="O5:O42" si="2">(N5/O$44)</f>
        <v>471.63779782558407</v>
      </c>
      <c r="P5" s="6"/>
    </row>
    <row r="6" spans="1:133">
      <c r="A6" s="12"/>
      <c r="B6" s="44">
        <v>511</v>
      </c>
      <c r="C6" s="20" t="s">
        <v>19</v>
      </c>
      <c r="D6" s="46">
        <v>164567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164567</v>
      </c>
      <c r="O6" s="47">
        <f t="shared" si="2"/>
        <v>7.6135554013416611</v>
      </c>
      <c r="P6" s="9"/>
    </row>
    <row r="7" spans="1:133">
      <c r="A7" s="12"/>
      <c r="B7" s="44">
        <v>513</v>
      </c>
      <c r="C7" s="20" t="s">
        <v>20</v>
      </c>
      <c r="D7" s="46">
        <v>213711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5338796</v>
      </c>
      <c r="L7" s="46">
        <v>0</v>
      </c>
      <c r="M7" s="46">
        <v>0</v>
      </c>
      <c r="N7" s="46">
        <f t="shared" si="1"/>
        <v>5552507</v>
      </c>
      <c r="O7" s="47">
        <f t="shared" si="2"/>
        <v>256.88211889891278</v>
      </c>
      <c r="P7" s="9"/>
    </row>
    <row r="8" spans="1:133">
      <c r="A8" s="12"/>
      <c r="B8" s="44">
        <v>514</v>
      </c>
      <c r="C8" s="20" t="s">
        <v>21</v>
      </c>
      <c r="D8" s="46">
        <v>236748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236748</v>
      </c>
      <c r="O8" s="47">
        <f t="shared" si="2"/>
        <v>10.9529493407356</v>
      </c>
      <c r="P8" s="9"/>
    </row>
    <row r="9" spans="1:133">
      <c r="A9" s="12"/>
      <c r="B9" s="44">
        <v>515</v>
      </c>
      <c r="C9" s="20" t="s">
        <v>22</v>
      </c>
      <c r="D9" s="46">
        <v>159263</v>
      </c>
      <c r="E9" s="46">
        <v>2263401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2422664</v>
      </c>
      <c r="O9" s="47">
        <f t="shared" si="2"/>
        <v>112.0825352764284</v>
      </c>
      <c r="P9" s="9"/>
    </row>
    <row r="10" spans="1:133">
      <c r="A10" s="12"/>
      <c r="B10" s="44">
        <v>519</v>
      </c>
      <c r="C10" s="20" t="s">
        <v>23</v>
      </c>
      <c r="D10" s="46">
        <v>1072159</v>
      </c>
      <c r="E10" s="46">
        <v>373</v>
      </c>
      <c r="F10" s="46">
        <v>0</v>
      </c>
      <c r="G10" s="46">
        <v>572413</v>
      </c>
      <c r="H10" s="46">
        <v>0</v>
      </c>
      <c r="I10" s="46">
        <v>173020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1817965</v>
      </c>
      <c r="O10" s="47">
        <f t="shared" si="2"/>
        <v>84.106638908165621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SUM(D12:D15)</f>
        <v>11813062</v>
      </c>
      <c r="E11" s="31">
        <f t="shared" si="3"/>
        <v>587975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12401037</v>
      </c>
      <c r="O11" s="43">
        <f t="shared" si="2"/>
        <v>573.72366412213739</v>
      </c>
      <c r="P11" s="10"/>
    </row>
    <row r="12" spans="1:133">
      <c r="A12" s="12"/>
      <c r="B12" s="44">
        <v>521</v>
      </c>
      <c r="C12" s="20" t="s">
        <v>25</v>
      </c>
      <c r="D12" s="46">
        <v>7827399</v>
      </c>
      <c r="E12" s="46">
        <v>558908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8386307</v>
      </c>
      <c r="O12" s="47">
        <f t="shared" si="2"/>
        <v>387.98551931529033</v>
      </c>
      <c r="P12" s="9"/>
    </row>
    <row r="13" spans="1:133">
      <c r="A13" s="12"/>
      <c r="B13" s="44">
        <v>522</v>
      </c>
      <c r="C13" s="20" t="s">
        <v>26</v>
      </c>
      <c r="D13" s="46">
        <v>3553901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3553901</v>
      </c>
      <c r="O13" s="47">
        <f t="shared" si="2"/>
        <v>164.41827434651861</v>
      </c>
      <c r="P13" s="9"/>
    </row>
    <row r="14" spans="1:133">
      <c r="A14" s="12"/>
      <c r="B14" s="44">
        <v>524</v>
      </c>
      <c r="C14" s="20" t="s">
        <v>27</v>
      </c>
      <c r="D14" s="46">
        <v>431762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431762</v>
      </c>
      <c r="O14" s="47">
        <f t="shared" si="2"/>
        <v>19.975109877399955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29067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29067</v>
      </c>
      <c r="O15" s="47">
        <f t="shared" si="2"/>
        <v>1.3447605829285219</v>
      </c>
      <c r="P15" s="9"/>
    </row>
    <row r="16" spans="1:133" ht="15.75">
      <c r="A16" s="28" t="s">
        <v>29</v>
      </c>
      <c r="B16" s="29"/>
      <c r="C16" s="30"/>
      <c r="D16" s="31">
        <f>SUM(D17:D25)</f>
        <v>0</v>
      </c>
      <c r="E16" s="31">
        <f t="shared" ref="E16:M16" si="4">SUM(E17:E25)</f>
        <v>6865</v>
      </c>
      <c r="F16" s="31">
        <f t="shared" si="4"/>
        <v>0</v>
      </c>
      <c r="G16" s="31">
        <f t="shared" si="4"/>
        <v>400012</v>
      </c>
      <c r="H16" s="31">
        <f t="shared" si="4"/>
        <v>0</v>
      </c>
      <c r="I16" s="31">
        <f t="shared" si="4"/>
        <v>89125181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89532058</v>
      </c>
      <c r="O16" s="43">
        <f t="shared" si="2"/>
        <v>4142.1262086513998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75148284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75148284</v>
      </c>
      <c r="O17" s="47">
        <f t="shared" si="2"/>
        <v>3476.6728660652325</v>
      </c>
      <c r="P17" s="9"/>
    </row>
    <row r="18" spans="1:16">
      <c r="A18" s="12"/>
      <c r="B18" s="44">
        <v>532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1187673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1187673</v>
      </c>
      <c r="O18" s="47">
        <f t="shared" si="2"/>
        <v>54.946703678001391</v>
      </c>
      <c r="P18" s="9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1326781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1326781</v>
      </c>
      <c r="O19" s="47">
        <f t="shared" si="2"/>
        <v>61.382419616007404</v>
      </c>
      <c r="P19" s="9"/>
    </row>
    <row r="20" spans="1:16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3161289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3161289</v>
      </c>
      <c r="O20" s="47">
        <f t="shared" si="2"/>
        <v>146.25440666204025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376546</v>
      </c>
      <c r="H21" s="46">
        <v>0</v>
      </c>
      <c r="I21" s="46">
        <v>3656483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4033029</v>
      </c>
      <c r="O21" s="47">
        <f t="shared" si="2"/>
        <v>186.58473282442748</v>
      </c>
      <c r="P21" s="9"/>
    </row>
    <row r="22" spans="1:16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4637942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4637942</v>
      </c>
      <c r="O22" s="47">
        <f t="shared" si="2"/>
        <v>214.5705297247282</v>
      </c>
      <c r="P22" s="9"/>
    </row>
    <row r="23" spans="1:16">
      <c r="A23" s="12"/>
      <c r="B23" s="44">
        <v>537</v>
      </c>
      <c r="C23" s="20" t="s">
        <v>35</v>
      </c>
      <c r="D23" s="46">
        <v>0</v>
      </c>
      <c r="E23" s="46">
        <v>6865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6865</v>
      </c>
      <c r="O23" s="47">
        <f t="shared" si="2"/>
        <v>0.31760351607679854</v>
      </c>
      <c r="P23" s="9"/>
    </row>
    <row r="24" spans="1:16">
      <c r="A24" s="12"/>
      <c r="B24" s="44">
        <v>538</v>
      </c>
      <c r="C24" s="20" t="s">
        <v>36</v>
      </c>
      <c r="D24" s="46">
        <v>0</v>
      </c>
      <c r="E24" s="46">
        <v>0</v>
      </c>
      <c r="F24" s="46">
        <v>0</v>
      </c>
      <c r="G24" s="46">
        <v>17866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17866</v>
      </c>
      <c r="O24" s="47">
        <f t="shared" si="2"/>
        <v>0.82655563266250287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5600</v>
      </c>
      <c r="H25" s="46">
        <v>0</v>
      </c>
      <c r="I25" s="46">
        <v>6729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12329</v>
      </c>
      <c r="O25" s="47">
        <f t="shared" si="2"/>
        <v>0.57039093222299331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1441040</v>
      </c>
      <c r="E26" s="31">
        <f t="shared" si="6"/>
        <v>3963887</v>
      </c>
      <c r="F26" s="31">
        <f t="shared" si="6"/>
        <v>7538927</v>
      </c>
      <c r="G26" s="31">
        <f t="shared" si="6"/>
        <v>945567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>SUM(D26:M26)</f>
        <v>13889421</v>
      </c>
      <c r="O26" s="43">
        <f t="shared" si="2"/>
        <v>642.58251214434415</v>
      </c>
      <c r="P26" s="10"/>
    </row>
    <row r="27" spans="1:16">
      <c r="A27" s="12"/>
      <c r="B27" s="44">
        <v>541</v>
      </c>
      <c r="C27" s="20" t="s">
        <v>39</v>
      </c>
      <c r="D27" s="46">
        <v>1441040</v>
      </c>
      <c r="E27" s="46">
        <v>3963887</v>
      </c>
      <c r="F27" s="46">
        <v>7538927</v>
      </c>
      <c r="G27" s="46">
        <v>945567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13889421</v>
      </c>
      <c r="O27" s="47">
        <f t="shared" si="2"/>
        <v>642.58251214434415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-1347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>SUM(D28:M28)</f>
        <v>-1347</v>
      </c>
      <c r="O28" s="43">
        <f t="shared" si="2"/>
        <v>-6.2317834836918808E-2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-1347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-1347</v>
      </c>
      <c r="O29" s="47">
        <f t="shared" si="2"/>
        <v>-6.2317834836918808E-2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0</v>
      </c>
      <c r="E30" s="31">
        <f t="shared" si="8"/>
        <v>20000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135624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>SUM(D30:M30)</f>
        <v>155624</v>
      </c>
      <c r="O30" s="43">
        <f t="shared" si="2"/>
        <v>7.1998149433263938</v>
      </c>
      <c r="P30" s="10"/>
    </row>
    <row r="31" spans="1:16">
      <c r="A31" s="12"/>
      <c r="B31" s="44">
        <v>562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92605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9">SUM(D31:M31)</f>
        <v>92605</v>
      </c>
      <c r="O31" s="47">
        <f t="shared" si="2"/>
        <v>4.2842933148276661</v>
      </c>
      <c r="P31" s="9"/>
    </row>
    <row r="32" spans="1:16">
      <c r="A32" s="12"/>
      <c r="B32" s="44">
        <v>564</v>
      </c>
      <c r="C32" s="20" t="s">
        <v>44</v>
      </c>
      <c r="D32" s="46">
        <v>0</v>
      </c>
      <c r="E32" s="46">
        <v>20000</v>
      </c>
      <c r="F32" s="46">
        <v>0</v>
      </c>
      <c r="G32" s="46">
        <v>0</v>
      </c>
      <c r="H32" s="46">
        <v>0</v>
      </c>
      <c r="I32" s="46">
        <v>43019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63019</v>
      </c>
      <c r="O32" s="47">
        <f t="shared" si="2"/>
        <v>2.9155216284987278</v>
      </c>
      <c r="P32" s="9"/>
    </row>
    <row r="33" spans="1:119" ht="15.75">
      <c r="A33" s="28" t="s">
        <v>45</v>
      </c>
      <c r="B33" s="29"/>
      <c r="C33" s="30"/>
      <c r="D33" s="31">
        <f t="shared" ref="D33:M33" si="10">SUM(D34:D37)</f>
        <v>2228144</v>
      </c>
      <c r="E33" s="31">
        <f t="shared" si="10"/>
        <v>194288</v>
      </c>
      <c r="F33" s="31">
        <f t="shared" si="10"/>
        <v>0</v>
      </c>
      <c r="G33" s="31">
        <f t="shared" si="10"/>
        <v>19682</v>
      </c>
      <c r="H33" s="31">
        <f t="shared" si="10"/>
        <v>0</v>
      </c>
      <c r="I33" s="31">
        <f t="shared" si="10"/>
        <v>1391476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3833590</v>
      </c>
      <c r="O33" s="43">
        <f t="shared" si="2"/>
        <v>177.35785334258617</v>
      </c>
      <c r="P33" s="9"/>
    </row>
    <row r="34" spans="1:119">
      <c r="A34" s="12"/>
      <c r="B34" s="44">
        <v>572</v>
      </c>
      <c r="C34" s="20" t="s">
        <v>46</v>
      </c>
      <c r="D34" s="46">
        <v>1430642</v>
      </c>
      <c r="E34" s="46">
        <v>0</v>
      </c>
      <c r="F34" s="46">
        <v>0</v>
      </c>
      <c r="G34" s="46">
        <v>19682</v>
      </c>
      <c r="H34" s="46">
        <v>0</v>
      </c>
      <c r="I34" s="46">
        <v>1391476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2841800</v>
      </c>
      <c r="O34" s="47">
        <f t="shared" si="2"/>
        <v>131.47351376359009</v>
      </c>
      <c r="P34" s="9"/>
    </row>
    <row r="35" spans="1:119">
      <c r="A35" s="12"/>
      <c r="B35" s="44">
        <v>574</v>
      </c>
      <c r="C35" s="20" t="s">
        <v>47</v>
      </c>
      <c r="D35" s="46">
        <v>96147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96147</v>
      </c>
      <c r="O35" s="47">
        <f t="shared" si="2"/>
        <v>4.4481609993060376</v>
      </c>
      <c r="P35" s="9"/>
    </row>
    <row r="36" spans="1:119">
      <c r="A36" s="12"/>
      <c r="B36" s="44">
        <v>575</v>
      </c>
      <c r="C36" s="20" t="s">
        <v>48</v>
      </c>
      <c r="D36" s="46">
        <v>642832</v>
      </c>
      <c r="E36" s="46">
        <v>194288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837120</v>
      </c>
      <c r="O36" s="47">
        <f t="shared" si="2"/>
        <v>38.728660652324777</v>
      </c>
      <c r="P36" s="9"/>
    </row>
    <row r="37" spans="1:119">
      <c r="A37" s="12"/>
      <c r="B37" s="44">
        <v>579</v>
      </c>
      <c r="C37" s="20" t="s">
        <v>49</v>
      </c>
      <c r="D37" s="46">
        <v>58523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58523</v>
      </c>
      <c r="O37" s="47">
        <f t="shared" si="2"/>
        <v>2.7075179273652554</v>
      </c>
      <c r="P37" s="9"/>
    </row>
    <row r="38" spans="1:119" ht="15.75">
      <c r="A38" s="28" t="s">
        <v>52</v>
      </c>
      <c r="B38" s="29"/>
      <c r="C38" s="30"/>
      <c r="D38" s="31">
        <f t="shared" ref="D38:M38" si="11">SUM(D39:D41)</f>
        <v>188360</v>
      </c>
      <c r="E38" s="31">
        <f t="shared" si="11"/>
        <v>1804865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3813759</v>
      </c>
      <c r="J38" s="31">
        <f t="shared" si="11"/>
        <v>9616411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15423395</v>
      </c>
      <c r="O38" s="43">
        <f t="shared" si="2"/>
        <v>713.55054360397867</v>
      </c>
      <c r="P38" s="9"/>
    </row>
    <row r="39" spans="1:119">
      <c r="A39" s="12"/>
      <c r="B39" s="44">
        <v>581</v>
      </c>
      <c r="C39" s="20" t="s">
        <v>50</v>
      </c>
      <c r="D39" s="46">
        <v>188360</v>
      </c>
      <c r="E39" s="46">
        <v>1804865</v>
      </c>
      <c r="F39" s="46">
        <v>0</v>
      </c>
      <c r="G39" s="46">
        <v>0</v>
      </c>
      <c r="H39" s="46">
        <v>0</v>
      </c>
      <c r="I39" s="46">
        <v>3790758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5783983</v>
      </c>
      <c r="O39" s="47">
        <f t="shared" si="2"/>
        <v>267.59116354383531</v>
      </c>
      <c r="P39" s="9"/>
    </row>
    <row r="40" spans="1:119">
      <c r="A40" s="12"/>
      <c r="B40" s="44">
        <v>588</v>
      </c>
      <c r="C40" s="20" t="s">
        <v>59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23001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23001</v>
      </c>
      <c r="O40" s="47">
        <f t="shared" si="2"/>
        <v>1.0641221374045802</v>
      </c>
      <c r="P40" s="9"/>
    </row>
    <row r="41" spans="1:119" ht="15.75" thickBot="1">
      <c r="A41" s="12"/>
      <c r="B41" s="44">
        <v>591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9616411</v>
      </c>
      <c r="K41" s="46">
        <v>0</v>
      </c>
      <c r="L41" s="46">
        <v>0</v>
      </c>
      <c r="M41" s="46">
        <v>0</v>
      </c>
      <c r="N41" s="46">
        <f>SUM(D41:M41)</f>
        <v>9616411</v>
      </c>
      <c r="O41" s="47">
        <f t="shared" si="2"/>
        <v>444.89525792273884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2">SUM(D5,D11,D16,D26,D28,D30,D33,D38)</f>
        <v>17517054</v>
      </c>
      <c r="E42" s="15">
        <f t="shared" si="12"/>
        <v>8841654</v>
      </c>
      <c r="F42" s="15">
        <f t="shared" si="12"/>
        <v>7538927</v>
      </c>
      <c r="G42" s="15">
        <f t="shared" si="12"/>
        <v>1937674</v>
      </c>
      <c r="H42" s="15">
        <f t="shared" si="12"/>
        <v>0</v>
      </c>
      <c r="I42" s="15">
        <f t="shared" si="12"/>
        <v>94637713</v>
      </c>
      <c r="J42" s="15">
        <f t="shared" si="12"/>
        <v>9616411</v>
      </c>
      <c r="K42" s="15">
        <f t="shared" si="12"/>
        <v>5338796</v>
      </c>
      <c r="L42" s="15">
        <f t="shared" si="12"/>
        <v>0</v>
      </c>
      <c r="M42" s="15">
        <f t="shared" si="12"/>
        <v>0</v>
      </c>
      <c r="N42" s="15">
        <f>SUM(D42:M42)</f>
        <v>145428229</v>
      </c>
      <c r="O42" s="37">
        <f t="shared" si="2"/>
        <v>6728.1160767985193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65</v>
      </c>
      <c r="M44" s="93"/>
      <c r="N44" s="93"/>
      <c r="O44" s="41">
        <v>21615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63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2023709</v>
      </c>
      <c r="E5" s="26">
        <f t="shared" si="0"/>
        <v>4895361</v>
      </c>
      <c r="F5" s="26">
        <f t="shared" si="0"/>
        <v>0</v>
      </c>
      <c r="G5" s="26">
        <f t="shared" si="0"/>
        <v>69135</v>
      </c>
      <c r="H5" s="26">
        <f t="shared" si="0"/>
        <v>0</v>
      </c>
      <c r="I5" s="26">
        <f t="shared" si="0"/>
        <v>166569</v>
      </c>
      <c r="J5" s="26">
        <f t="shared" si="0"/>
        <v>0</v>
      </c>
      <c r="K5" s="26">
        <f t="shared" si="0"/>
        <v>5188888</v>
      </c>
      <c r="L5" s="26">
        <f t="shared" si="0"/>
        <v>0</v>
      </c>
      <c r="M5" s="26">
        <f t="shared" si="0"/>
        <v>0</v>
      </c>
      <c r="N5" s="27">
        <f t="shared" ref="N5:N19" si="1">SUM(D5:M5)</f>
        <v>12343662</v>
      </c>
      <c r="O5" s="32">
        <f t="shared" ref="O5:O43" si="2">(N5/O$45)</f>
        <v>575.70365188190851</v>
      </c>
      <c r="P5" s="6"/>
    </row>
    <row r="6" spans="1:133">
      <c r="A6" s="12"/>
      <c r="B6" s="44">
        <v>511</v>
      </c>
      <c r="C6" s="20" t="s">
        <v>19</v>
      </c>
      <c r="D6" s="46">
        <v>168926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168926</v>
      </c>
      <c r="O6" s="47">
        <f t="shared" si="2"/>
        <v>7.8786437199757478</v>
      </c>
      <c r="P6" s="9"/>
    </row>
    <row r="7" spans="1:133">
      <c r="A7" s="12"/>
      <c r="B7" s="44">
        <v>513</v>
      </c>
      <c r="C7" s="20" t="s">
        <v>20</v>
      </c>
      <c r="D7" s="46">
        <v>252040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5188888</v>
      </c>
      <c r="L7" s="46">
        <v>0</v>
      </c>
      <c r="M7" s="46">
        <v>0</v>
      </c>
      <c r="N7" s="46">
        <f t="shared" si="1"/>
        <v>5440928</v>
      </c>
      <c r="O7" s="47">
        <f t="shared" si="2"/>
        <v>253.76279091460287</v>
      </c>
      <c r="P7" s="9"/>
    </row>
    <row r="8" spans="1:133">
      <c r="A8" s="12"/>
      <c r="B8" s="44">
        <v>514</v>
      </c>
      <c r="C8" s="20" t="s">
        <v>21</v>
      </c>
      <c r="D8" s="46">
        <v>269102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269102</v>
      </c>
      <c r="O8" s="47">
        <f t="shared" si="2"/>
        <v>12.550813861293783</v>
      </c>
      <c r="P8" s="9"/>
    </row>
    <row r="9" spans="1:133">
      <c r="A9" s="12"/>
      <c r="B9" s="44">
        <v>515</v>
      </c>
      <c r="C9" s="20" t="s">
        <v>22</v>
      </c>
      <c r="D9" s="46">
        <v>157746</v>
      </c>
      <c r="E9" s="46">
        <v>4894731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5052477</v>
      </c>
      <c r="O9" s="47">
        <f t="shared" si="2"/>
        <v>235.645585560375</v>
      </c>
      <c r="P9" s="9"/>
    </row>
    <row r="10" spans="1:133">
      <c r="A10" s="12"/>
      <c r="B10" s="44">
        <v>519</v>
      </c>
      <c r="C10" s="20" t="s">
        <v>23</v>
      </c>
      <c r="D10" s="46">
        <v>1175895</v>
      </c>
      <c r="E10" s="46">
        <v>630</v>
      </c>
      <c r="F10" s="46">
        <v>0</v>
      </c>
      <c r="G10" s="46">
        <v>69135</v>
      </c>
      <c r="H10" s="46">
        <v>0</v>
      </c>
      <c r="I10" s="46">
        <v>166569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1412229</v>
      </c>
      <c r="O10" s="47">
        <f t="shared" si="2"/>
        <v>65.865817825661111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SUM(D12:D16)</f>
        <v>11513465</v>
      </c>
      <c r="E11" s="31">
        <f t="shared" si="3"/>
        <v>661268</v>
      </c>
      <c r="F11" s="31">
        <f t="shared" si="3"/>
        <v>0</v>
      </c>
      <c r="G11" s="31">
        <f t="shared" si="3"/>
        <v>779885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12954618</v>
      </c>
      <c r="O11" s="43">
        <f t="shared" si="2"/>
        <v>604.19840492514345</v>
      </c>
      <c r="P11" s="10"/>
    </row>
    <row r="12" spans="1:133">
      <c r="A12" s="12"/>
      <c r="B12" s="44">
        <v>521</v>
      </c>
      <c r="C12" s="20" t="s">
        <v>25</v>
      </c>
      <c r="D12" s="46">
        <v>7696320</v>
      </c>
      <c r="E12" s="46">
        <v>631709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8328029</v>
      </c>
      <c r="O12" s="47">
        <f t="shared" si="2"/>
        <v>388.4160720115666</v>
      </c>
      <c r="P12" s="9"/>
    </row>
    <row r="13" spans="1:133">
      <c r="A13" s="12"/>
      <c r="B13" s="44">
        <v>522</v>
      </c>
      <c r="C13" s="20" t="s">
        <v>26</v>
      </c>
      <c r="D13" s="46">
        <v>3377040</v>
      </c>
      <c r="E13" s="46">
        <v>0</v>
      </c>
      <c r="F13" s="46">
        <v>0</v>
      </c>
      <c r="G13" s="46">
        <v>529885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3906925</v>
      </c>
      <c r="O13" s="47">
        <f t="shared" si="2"/>
        <v>182.21748052796045</v>
      </c>
      <c r="P13" s="9"/>
    </row>
    <row r="14" spans="1:133">
      <c r="A14" s="12"/>
      <c r="B14" s="44">
        <v>524</v>
      </c>
      <c r="C14" s="20" t="s">
        <v>27</v>
      </c>
      <c r="D14" s="46">
        <v>440105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440105</v>
      </c>
      <c r="O14" s="47">
        <f t="shared" si="2"/>
        <v>20.526328063056759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29559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29559</v>
      </c>
      <c r="O15" s="47">
        <f t="shared" si="2"/>
        <v>1.3786204001679025</v>
      </c>
      <c r="P15" s="9"/>
    </row>
    <row r="16" spans="1:133">
      <c r="A16" s="12"/>
      <c r="B16" s="44">
        <v>529</v>
      </c>
      <c r="C16" s="20" t="s">
        <v>56</v>
      </c>
      <c r="D16" s="46">
        <v>0</v>
      </c>
      <c r="E16" s="46">
        <v>0</v>
      </c>
      <c r="F16" s="46">
        <v>0</v>
      </c>
      <c r="G16" s="46">
        <v>250000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250000</v>
      </c>
      <c r="O16" s="47">
        <f t="shared" si="2"/>
        <v>11.659903922391679</v>
      </c>
      <c r="P16" s="9"/>
    </row>
    <row r="17" spans="1:16" ht="15.75">
      <c r="A17" s="28" t="s">
        <v>29</v>
      </c>
      <c r="B17" s="29"/>
      <c r="C17" s="30"/>
      <c r="D17" s="31">
        <f t="shared" ref="D17:M17" si="4">SUM(D18:D25)</f>
        <v>0</v>
      </c>
      <c r="E17" s="31">
        <f t="shared" si="4"/>
        <v>8376</v>
      </c>
      <c r="F17" s="31">
        <f t="shared" si="4"/>
        <v>0</v>
      </c>
      <c r="G17" s="31">
        <f t="shared" si="4"/>
        <v>37934</v>
      </c>
      <c r="H17" s="31">
        <f t="shared" si="4"/>
        <v>0</v>
      </c>
      <c r="I17" s="31">
        <f t="shared" si="4"/>
        <v>93853114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93899424</v>
      </c>
      <c r="O17" s="43">
        <f t="shared" si="2"/>
        <v>4379.4330488316773</v>
      </c>
      <c r="P17" s="10"/>
    </row>
    <row r="18" spans="1:16">
      <c r="A18" s="12"/>
      <c r="B18" s="44">
        <v>531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79987158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79987158</v>
      </c>
      <c r="O18" s="47">
        <f t="shared" si="2"/>
        <v>3730.5703092206522</v>
      </c>
      <c r="P18" s="9"/>
    </row>
    <row r="19" spans="1:16">
      <c r="A19" s="12"/>
      <c r="B19" s="44">
        <v>532</v>
      </c>
      <c r="C19" s="20" t="s">
        <v>57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897732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897732</v>
      </c>
      <c r="O19" s="47">
        <f t="shared" si="2"/>
        <v>41.869875472226106</v>
      </c>
      <c r="P19" s="9"/>
    </row>
    <row r="20" spans="1:16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1603810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1603810</v>
      </c>
      <c r="O20" s="47">
        <f t="shared" si="2"/>
        <v>74.801082039083994</v>
      </c>
      <c r="P20" s="9"/>
    </row>
    <row r="21" spans="1:16">
      <c r="A21" s="12"/>
      <c r="B21" s="44">
        <v>534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3011321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3011321</v>
      </c>
      <c r="O21" s="47">
        <f t="shared" si="2"/>
        <v>140.44685415792173</v>
      </c>
      <c r="P21" s="9"/>
    </row>
    <row r="22" spans="1:16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10908</v>
      </c>
      <c r="H22" s="46">
        <v>0</v>
      </c>
      <c r="I22" s="46">
        <v>5770189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5781097</v>
      </c>
      <c r="O22" s="47">
        <f t="shared" si="2"/>
        <v>269.62814234410706</v>
      </c>
      <c r="P22" s="9"/>
    </row>
    <row r="23" spans="1:16">
      <c r="A23" s="12"/>
      <c r="B23" s="44">
        <v>536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2577608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2577608</v>
      </c>
      <c r="O23" s="47">
        <f t="shared" si="2"/>
        <v>120.21864651835268</v>
      </c>
      <c r="P23" s="9"/>
    </row>
    <row r="24" spans="1:16">
      <c r="A24" s="12"/>
      <c r="B24" s="44">
        <v>537</v>
      </c>
      <c r="C24" s="20" t="s">
        <v>35</v>
      </c>
      <c r="D24" s="46">
        <v>0</v>
      </c>
      <c r="E24" s="46">
        <v>8376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8376</v>
      </c>
      <c r="O24" s="47">
        <f t="shared" si="2"/>
        <v>0.39065342101581085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27026</v>
      </c>
      <c r="H25" s="46">
        <v>0</v>
      </c>
      <c r="I25" s="46">
        <v>5296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32322</v>
      </c>
      <c r="O25" s="47">
        <f t="shared" si="2"/>
        <v>1.5074856583181755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SUM(D27:D28)</f>
        <v>1516800</v>
      </c>
      <c r="E26" s="31">
        <f t="shared" si="6"/>
        <v>350143</v>
      </c>
      <c r="F26" s="31">
        <f t="shared" si="6"/>
        <v>1064594</v>
      </c>
      <c r="G26" s="31">
        <f t="shared" si="6"/>
        <v>144697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1" si="7">SUM(D26:M26)</f>
        <v>3076234</v>
      </c>
      <c r="O26" s="43">
        <f t="shared" si="2"/>
        <v>143.47437153117858</v>
      </c>
      <c r="P26" s="10"/>
    </row>
    <row r="27" spans="1:16">
      <c r="A27" s="12"/>
      <c r="B27" s="44">
        <v>541</v>
      </c>
      <c r="C27" s="20" t="s">
        <v>39</v>
      </c>
      <c r="D27" s="46">
        <v>1516800</v>
      </c>
      <c r="E27" s="46">
        <v>350143</v>
      </c>
      <c r="F27" s="46">
        <v>1064594</v>
      </c>
      <c r="G27" s="46">
        <v>132023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3063560</v>
      </c>
      <c r="O27" s="47">
        <f t="shared" si="2"/>
        <v>142.88326104192902</v>
      </c>
      <c r="P27" s="9"/>
    </row>
    <row r="28" spans="1:16">
      <c r="A28" s="12"/>
      <c r="B28" s="44">
        <v>545</v>
      </c>
      <c r="C28" s="20" t="s">
        <v>58</v>
      </c>
      <c r="D28" s="46">
        <v>0</v>
      </c>
      <c r="E28" s="46">
        <v>0</v>
      </c>
      <c r="F28" s="46">
        <v>0</v>
      </c>
      <c r="G28" s="46">
        <v>12674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12674</v>
      </c>
      <c r="O28" s="47">
        <f t="shared" si="2"/>
        <v>0.59111048924956855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SUM(D30:D30)</f>
        <v>0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11179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11179</v>
      </c>
      <c r="O29" s="43">
        <f t="shared" si="2"/>
        <v>0.52138426379366631</v>
      </c>
      <c r="P29" s="10"/>
    </row>
    <row r="30" spans="1:16">
      <c r="A30" s="13"/>
      <c r="B30" s="45">
        <v>552</v>
      </c>
      <c r="C30" s="21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11179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11179</v>
      </c>
      <c r="O30" s="47">
        <f t="shared" si="2"/>
        <v>0.52138426379366631</v>
      </c>
      <c r="P30" s="9"/>
    </row>
    <row r="31" spans="1:16" ht="15.75">
      <c r="A31" s="28" t="s">
        <v>42</v>
      </c>
      <c r="B31" s="29"/>
      <c r="C31" s="30"/>
      <c r="D31" s="31">
        <f t="shared" ref="D31:M31" si="9">SUM(D32:D33)</f>
        <v>0</v>
      </c>
      <c r="E31" s="31">
        <f t="shared" si="9"/>
        <v>20000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263417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283417</v>
      </c>
      <c r="O31" s="43">
        <f t="shared" si="2"/>
        <v>13.21845995988993</v>
      </c>
      <c r="P31" s="10"/>
    </row>
    <row r="32" spans="1:16">
      <c r="A32" s="12"/>
      <c r="B32" s="44">
        <v>562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193703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193703</v>
      </c>
      <c r="O32" s="47">
        <f t="shared" si="2"/>
        <v>9.0342334779161426</v>
      </c>
      <c r="P32" s="9"/>
    </row>
    <row r="33" spans="1:119">
      <c r="A33" s="12"/>
      <c r="B33" s="44">
        <v>564</v>
      </c>
      <c r="C33" s="20" t="s">
        <v>44</v>
      </c>
      <c r="D33" s="46">
        <v>0</v>
      </c>
      <c r="E33" s="46">
        <v>20000</v>
      </c>
      <c r="F33" s="46">
        <v>0</v>
      </c>
      <c r="G33" s="46">
        <v>0</v>
      </c>
      <c r="H33" s="46">
        <v>0</v>
      </c>
      <c r="I33" s="46">
        <v>69714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89714</v>
      </c>
      <c r="O33" s="47">
        <f t="shared" si="2"/>
        <v>4.1842264819737887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SUM(D35:D38)</f>
        <v>2384709</v>
      </c>
      <c r="E34" s="31">
        <f t="shared" si="11"/>
        <v>125402</v>
      </c>
      <c r="F34" s="31">
        <f t="shared" si="11"/>
        <v>0</v>
      </c>
      <c r="G34" s="31">
        <f t="shared" si="11"/>
        <v>123350</v>
      </c>
      <c r="H34" s="31">
        <f t="shared" si="11"/>
        <v>0</v>
      </c>
      <c r="I34" s="31">
        <f t="shared" si="11"/>
        <v>1537818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4171279</v>
      </c>
      <c r="O34" s="43">
        <f t="shared" si="2"/>
        <v>194.54684949396017</v>
      </c>
      <c r="P34" s="9"/>
    </row>
    <row r="35" spans="1:119">
      <c r="A35" s="12"/>
      <c r="B35" s="44">
        <v>572</v>
      </c>
      <c r="C35" s="20" t="s">
        <v>46</v>
      </c>
      <c r="D35" s="46">
        <v>1438449</v>
      </c>
      <c r="E35" s="46">
        <v>0</v>
      </c>
      <c r="F35" s="46">
        <v>0</v>
      </c>
      <c r="G35" s="46">
        <v>123350</v>
      </c>
      <c r="H35" s="46">
        <v>0</v>
      </c>
      <c r="I35" s="46">
        <v>1537818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3099617</v>
      </c>
      <c r="O35" s="47">
        <f t="shared" si="2"/>
        <v>144.56494566484773</v>
      </c>
      <c r="P35" s="9"/>
    </row>
    <row r="36" spans="1:119">
      <c r="A36" s="12"/>
      <c r="B36" s="44">
        <v>574</v>
      </c>
      <c r="C36" s="20" t="s">
        <v>47</v>
      </c>
      <c r="D36" s="46">
        <v>191022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191022</v>
      </c>
      <c r="O36" s="47">
        <f t="shared" si="2"/>
        <v>8.9091926682524143</v>
      </c>
      <c r="P36" s="9"/>
    </row>
    <row r="37" spans="1:119">
      <c r="A37" s="12"/>
      <c r="B37" s="44">
        <v>575</v>
      </c>
      <c r="C37" s="20" t="s">
        <v>48</v>
      </c>
      <c r="D37" s="46">
        <v>688755</v>
      </c>
      <c r="E37" s="46">
        <v>125402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814157</v>
      </c>
      <c r="O37" s="47">
        <f t="shared" si="2"/>
        <v>37.971969590970573</v>
      </c>
      <c r="P37" s="9"/>
    </row>
    <row r="38" spans="1:119">
      <c r="A38" s="12"/>
      <c r="B38" s="44">
        <v>579</v>
      </c>
      <c r="C38" s="20" t="s">
        <v>49</v>
      </c>
      <c r="D38" s="46">
        <v>66483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66483</v>
      </c>
      <c r="O38" s="47">
        <f t="shared" si="2"/>
        <v>3.1007415698894643</v>
      </c>
      <c r="P38" s="9"/>
    </row>
    <row r="39" spans="1:119" ht="15.75">
      <c r="A39" s="28" t="s">
        <v>52</v>
      </c>
      <c r="B39" s="29"/>
      <c r="C39" s="30"/>
      <c r="D39" s="31">
        <f t="shared" ref="D39:M39" si="12">SUM(D40:D42)</f>
        <v>781200</v>
      </c>
      <c r="E39" s="31">
        <f t="shared" si="12"/>
        <v>4189926</v>
      </c>
      <c r="F39" s="31">
        <f t="shared" si="12"/>
        <v>0</v>
      </c>
      <c r="G39" s="31">
        <f t="shared" si="12"/>
        <v>1824725</v>
      </c>
      <c r="H39" s="31">
        <f t="shared" si="12"/>
        <v>0</v>
      </c>
      <c r="I39" s="31">
        <f t="shared" si="12"/>
        <v>4760729</v>
      </c>
      <c r="J39" s="31">
        <f t="shared" si="12"/>
        <v>11026387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22582967</v>
      </c>
      <c r="O39" s="43">
        <f t="shared" si="2"/>
        <v>1053.2609020101675</v>
      </c>
      <c r="P39" s="9"/>
    </row>
    <row r="40" spans="1:119">
      <c r="A40" s="12"/>
      <c r="B40" s="44">
        <v>581</v>
      </c>
      <c r="C40" s="20" t="s">
        <v>50</v>
      </c>
      <c r="D40" s="46">
        <v>781200</v>
      </c>
      <c r="E40" s="46">
        <v>4189926</v>
      </c>
      <c r="F40" s="46">
        <v>0</v>
      </c>
      <c r="G40" s="46">
        <v>1824725</v>
      </c>
      <c r="H40" s="46">
        <v>0</v>
      </c>
      <c r="I40" s="46">
        <v>4760515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11556366</v>
      </c>
      <c r="O40" s="47">
        <f t="shared" si="2"/>
        <v>538.98446900797535</v>
      </c>
      <c r="P40" s="9"/>
    </row>
    <row r="41" spans="1:119">
      <c r="A41" s="12"/>
      <c r="B41" s="44">
        <v>588</v>
      </c>
      <c r="C41" s="20" t="s">
        <v>59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214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214</v>
      </c>
      <c r="O41" s="47">
        <f t="shared" si="2"/>
        <v>9.9808777575672771E-3</v>
      </c>
      <c r="P41" s="9"/>
    </row>
    <row r="42" spans="1:119" ht="15.75" thickBot="1">
      <c r="A42" s="12"/>
      <c r="B42" s="44">
        <v>591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11026387</v>
      </c>
      <c r="K42" s="46">
        <v>0</v>
      </c>
      <c r="L42" s="46">
        <v>0</v>
      </c>
      <c r="M42" s="46">
        <v>0</v>
      </c>
      <c r="N42" s="46">
        <f>SUM(D42:M42)</f>
        <v>11026387</v>
      </c>
      <c r="O42" s="47">
        <f t="shared" si="2"/>
        <v>514.26645212443452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SUM(D5,D11,D17,D26,D29,D31,D34,D39)</f>
        <v>18219883</v>
      </c>
      <c r="E43" s="15">
        <f t="shared" si="13"/>
        <v>10250476</v>
      </c>
      <c r="F43" s="15">
        <f t="shared" si="13"/>
        <v>1064594</v>
      </c>
      <c r="G43" s="15">
        <f t="shared" si="13"/>
        <v>2979726</v>
      </c>
      <c r="H43" s="15">
        <f t="shared" si="13"/>
        <v>0</v>
      </c>
      <c r="I43" s="15">
        <f t="shared" si="13"/>
        <v>100592826</v>
      </c>
      <c r="J43" s="15">
        <f t="shared" si="13"/>
        <v>11026387</v>
      </c>
      <c r="K43" s="15">
        <f t="shared" si="13"/>
        <v>5188888</v>
      </c>
      <c r="L43" s="15">
        <f t="shared" si="13"/>
        <v>0</v>
      </c>
      <c r="M43" s="15">
        <f t="shared" si="13"/>
        <v>0</v>
      </c>
      <c r="N43" s="15">
        <f>SUM(D43:M43)</f>
        <v>149322780</v>
      </c>
      <c r="O43" s="37">
        <f t="shared" si="2"/>
        <v>6964.3570728977193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3" t="s">
        <v>62</v>
      </c>
      <c r="M45" s="93"/>
      <c r="N45" s="93"/>
      <c r="O45" s="41">
        <v>21441</v>
      </c>
    </row>
    <row r="46" spans="1:119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</row>
    <row r="47" spans="1:119" ht="15.75" customHeight="1" thickBot="1">
      <c r="A47" s="97" t="s">
        <v>63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9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1951888</v>
      </c>
      <c r="E5" s="26">
        <f t="shared" si="0"/>
        <v>2632585</v>
      </c>
      <c r="F5" s="26">
        <f t="shared" si="0"/>
        <v>0</v>
      </c>
      <c r="G5" s="26">
        <f t="shared" si="0"/>
        <v>99509</v>
      </c>
      <c r="H5" s="26">
        <f t="shared" si="0"/>
        <v>0</v>
      </c>
      <c r="I5" s="26">
        <f t="shared" si="0"/>
        <v>163952</v>
      </c>
      <c r="J5" s="26">
        <f t="shared" si="0"/>
        <v>0</v>
      </c>
      <c r="K5" s="26">
        <f t="shared" si="0"/>
        <v>5018725</v>
      </c>
      <c r="L5" s="26">
        <f t="shared" si="0"/>
        <v>0</v>
      </c>
      <c r="M5" s="26">
        <f t="shared" si="0"/>
        <v>0</v>
      </c>
      <c r="N5" s="27">
        <f t="shared" ref="N5:N19" si="1">SUM(D5:M5)</f>
        <v>9866659</v>
      </c>
      <c r="O5" s="32">
        <f t="shared" ref="O5:O44" si="2">(N5/O$46)</f>
        <v>461.87899073120496</v>
      </c>
      <c r="P5" s="6"/>
    </row>
    <row r="6" spans="1:133">
      <c r="A6" s="12"/>
      <c r="B6" s="44">
        <v>511</v>
      </c>
      <c r="C6" s="20" t="s">
        <v>19</v>
      </c>
      <c r="D6" s="46">
        <v>162024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162024</v>
      </c>
      <c r="O6" s="47">
        <f t="shared" si="2"/>
        <v>7.584683082108417</v>
      </c>
      <c r="P6" s="9"/>
    </row>
    <row r="7" spans="1:133">
      <c r="A7" s="12"/>
      <c r="B7" s="44">
        <v>513</v>
      </c>
      <c r="C7" s="20" t="s">
        <v>20</v>
      </c>
      <c r="D7" s="46">
        <v>259290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5018725</v>
      </c>
      <c r="L7" s="46">
        <v>0</v>
      </c>
      <c r="M7" s="46">
        <v>0</v>
      </c>
      <c r="N7" s="46">
        <f t="shared" si="1"/>
        <v>5278015</v>
      </c>
      <c r="O7" s="47">
        <f t="shared" si="2"/>
        <v>247.07494616608932</v>
      </c>
      <c r="P7" s="9"/>
    </row>
    <row r="8" spans="1:133">
      <c r="A8" s="12"/>
      <c r="B8" s="44">
        <v>514</v>
      </c>
      <c r="C8" s="20" t="s">
        <v>21</v>
      </c>
      <c r="D8" s="46">
        <v>191988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191988</v>
      </c>
      <c r="O8" s="47">
        <f t="shared" si="2"/>
        <v>8.9873607340136683</v>
      </c>
      <c r="P8" s="9"/>
    </row>
    <row r="9" spans="1:133">
      <c r="A9" s="12"/>
      <c r="B9" s="44">
        <v>515</v>
      </c>
      <c r="C9" s="20" t="s">
        <v>22</v>
      </c>
      <c r="D9" s="46">
        <v>185417</v>
      </c>
      <c r="E9" s="46">
        <v>2631753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2817170</v>
      </c>
      <c r="O9" s="47">
        <f t="shared" si="2"/>
        <v>131.87763318041382</v>
      </c>
      <c r="P9" s="9"/>
    </row>
    <row r="10" spans="1:133">
      <c r="A10" s="12"/>
      <c r="B10" s="44">
        <v>519</v>
      </c>
      <c r="C10" s="20" t="s">
        <v>23</v>
      </c>
      <c r="D10" s="46">
        <v>1153169</v>
      </c>
      <c r="E10" s="46">
        <v>832</v>
      </c>
      <c r="F10" s="46">
        <v>0</v>
      </c>
      <c r="G10" s="46">
        <v>99509</v>
      </c>
      <c r="H10" s="46">
        <v>0</v>
      </c>
      <c r="I10" s="46">
        <v>163952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1417462</v>
      </c>
      <c r="O10" s="47">
        <f t="shared" si="2"/>
        <v>66.354367568579718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SUM(D12:D16)</f>
        <v>11385543</v>
      </c>
      <c r="E11" s="31">
        <f t="shared" si="3"/>
        <v>723657</v>
      </c>
      <c r="F11" s="31">
        <f t="shared" si="3"/>
        <v>0</v>
      </c>
      <c r="G11" s="31">
        <f t="shared" si="3"/>
        <v>690307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12799507</v>
      </c>
      <c r="O11" s="43">
        <f t="shared" si="2"/>
        <v>599.17175358112536</v>
      </c>
      <c r="P11" s="10"/>
    </row>
    <row r="12" spans="1:133">
      <c r="A12" s="12"/>
      <c r="B12" s="44">
        <v>521</v>
      </c>
      <c r="C12" s="20" t="s">
        <v>25</v>
      </c>
      <c r="D12" s="46">
        <v>7683451</v>
      </c>
      <c r="E12" s="46">
        <v>723363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8406814</v>
      </c>
      <c r="O12" s="47">
        <f t="shared" si="2"/>
        <v>393.54058608744498</v>
      </c>
      <c r="P12" s="9"/>
    </row>
    <row r="13" spans="1:133">
      <c r="A13" s="12"/>
      <c r="B13" s="44">
        <v>522</v>
      </c>
      <c r="C13" s="20" t="s">
        <v>26</v>
      </c>
      <c r="D13" s="46">
        <v>3273066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3273066</v>
      </c>
      <c r="O13" s="47">
        <f t="shared" si="2"/>
        <v>153.21908061042973</v>
      </c>
      <c r="P13" s="9"/>
    </row>
    <row r="14" spans="1:133">
      <c r="A14" s="12"/>
      <c r="B14" s="44">
        <v>524</v>
      </c>
      <c r="C14" s="20" t="s">
        <v>27</v>
      </c>
      <c r="D14" s="46">
        <v>429026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429026</v>
      </c>
      <c r="O14" s="47">
        <f t="shared" si="2"/>
        <v>20.083606403894766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294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294</v>
      </c>
      <c r="O15" s="47">
        <f t="shared" si="2"/>
        <v>1.3762756296226945E-2</v>
      </c>
      <c r="P15" s="9"/>
    </row>
    <row r="16" spans="1:133">
      <c r="A16" s="12"/>
      <c r="B16" s="44">
        <v>529</v>
      </c>
      <c r="C16" s="20" t="s">
        <v>56</v>
      </c>
      <c r="D16" s="46">
        <v>0</v>
      </c>
      <c r="E16" s="46">
        <v>0</v>
      </c>
      <c r="F16" s="46">
        <v>0</v>
      </c>
      <c r="G16" s="46">
        <v>690307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690307</v>
      </c>
      <c r="O16" s="47">
        <f t="shared" si="2"/>
        <v>32.314717723059637</v>
      </c>
      <c r="P16" s="9"/>
    </row>
    <row r="17" spans="1:16" ht="15.75">
      <c r="A17" s="28" t="s">
        <v>29</v>
      </c>
      <c r="B17" s="29"/>
      <c r="C17" s="30"/>
      <c r="D17" s="31">
        <f>SUM(D18:D26)</f>
        <v>0</v>
      </c>
      <c r="E17" s="31">
        <f t="shared" ref="E17:M17" si="4">SUM(E18:E26)</f>
        <v>1864741</v>
      </c>
      <c r="F17" s="31">
        <f t="shared" si="4"/>
        <v>0</v>
      </c>
      <c r="G17" s="31">
        <f t="shared" si="4"/>
        <v>1515037</v>
      </c>
      <c r="H17" s="31">
        <f t="shared" si="4"/>
        <v>0</v>
      </c>
      <c r="I17" s="31">
        <f t="shared" si="4"/>
        <v>105068515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108448293</v>
      </c>
      <c r="O17" s="43">
        <f t="shared" si="2"/>
        <v>5076.6919295946072</v>
      </c>
      <c r="P17" s="10"/>
    </row>
    <row r="18" spans="1:16">
      <c r="A18" s="12"/>
      <c r="B18" s="44">
        <v>531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92156859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92156859</v>
      </c>
      <c r="O18" s="47">
        <f t="shared" si="2"/>
        <v>4314.0557532066287</v>
      </c>
      <c r="P18" s="9"/>
    </row>
    <row r="19" spans="1:16">
      <c r="A19" s="12"/>
      <c r="B19" s="44">
        <v>532</v>
      </c>
      <c r="C19" s="20" t="s">
        <v>57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99804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99804</v>
      </c>
      <c r="O19" s="47">
        <f t="shared" si="2"/>
        <v>4.6720344537028371</v>
      </c>
      <c r="P19" s="9"/>
    </row>
    <row r="20" spans="1:16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1265345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5">SUM(D20:M20)</f>
        <v>1265345</v>
      </c>
      <c r="O20" s="47">
        <f t="shared" si="2"/>
        <v>59.233451923977157</v>
      </c>
      <c r="P20" s="9"/>
    </row>
    <row r="21" spans="1:16">
      <c r="A21" s="12"/>
      <c r="B21" s="44">
        <v>534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3040015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3040015</v>
      </c>
      <c r="O21" s="47">
        <f t="shared" si="2"/>
        <v>142.30947476828013</v>
      </c>
      <c r="P21" s="9"/>
    </row>
    <row r="22" spans="1:16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10594</v>
      </c>
      <c r="H22" s="46">
        <v>0</v>
      </c>
      <c r="I22" s="46">
        <v>15108554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15119148</v>
      </c>
      <c r="O22" s="47">
        <f t="shared" si="2"/>
        <v>707.75901132852732</v>
      </c>
      <c r="P22" s="9"/>
    </row>
    <row r="23" spans="1:16">
      <c r="A23" s="12"/>
      <c r="B23" s="44">
        <v>536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-6611680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-6611680</v>
      </c>
      <c r="O23" s="47">
        <f t="shared" si="2"/>
        <v>-309.50660050557065</v>
      </c>
      <c r="P23" s="9"/>
    </row>
    <row r="24" spans="1:16">
      <c r="A24" s="12"/>
      <c r="B24" s="44">
        <v>537</v>
      </c>
      <c r="C24" s="20" t="s">
        <v>35</v>
      </c>
      <c r="D24" s="46">
        <v>0</v>
      </c>
      <c r="E24" s="46">
        <v>10218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10218</v>
      </c>
      <c r="O24" s="47">
        <f t="shared" si="2"/>
        <v>0.47832599943825482</v>
      </c>
      <c r="P24" s="9"/>
    </row>
    <row r="25" spans="1:16">
      <c r="A25" s="12"/>
      <c r="B25" s="44">
        <v>538</v>
      </c>
      <c r="C25" s="20" t="s">
        <v>36</v>
      </c>
      <c r="D25" s="46">
        <v>0</v>
      </c>
      <c r="E25" s="46">
        <v>1854523</v>
      </c>
      <c r="F25" s="46">
        <v>0</v>
      </c>
      <c r="G25" s="46">
        <v>1246564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3101087</v>
      </c>
      <c r="O25" s="47">
        <f t="shared" si="2"/>
        <v>145.16838311019566</v>
      </c>
      <c r="P25" s="9"/>
    </row>
    <row r="26" spans="1:16">
      <c r="A26" s="12"/>
      <c r="B26" s="44">
        <v>539</v>
      </c>
      <c r="C26" s="20" t="s">
        <v>37</v>
      </c>
      <c r="D26" s="46">
        <v>0</v>
      </c>
      <c r="E26" s="46">
        <v>0</v>
      </c>
      <c r="F26" s="46">
        <v>0</v>
      </c>
      <c r="G26" s="46">
        <v>257879</v>
      </c>
      <c r="H26" s="46">
        <v>0</v>
      </c>
      <c r="I26" s="46">
        <v>9618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267497</v>
      </c>
      <c r="O26" s="47">
        <f t="shared" si="2"/>
        <v>12.522095309427955</v>
      </c>
      <c r="P26" s="9"/>
    </row>
    <row r="27" spans="1:16" ht="15.75">
      <c r="A27" s="28" t="s">
        <v>38</v>
      </c>
      <c r="B27" s="29"/>
      <c r="C27" s="30"/>
      <c r="D27" s="31">
        <f t="shared" ref="D27:M27" si="6">SUM(D28:D29)</f>
        <v>1549362</v>
      </c>
      <c r="E27" s="31">
        <f t="shared" si="6"/>
        <v>2310250</v>
      </c>
      <c r="F27" s="31">
        <f t="shared" si="6"/>
        <v>1058065</v>
      </c>
      <c r="G27" s="31">
        <f t="shared" si="6"/>
        <v>952460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2" si="7">SUM(D27:M27)</f>
        <v>5870137</v>
      </c>
      <c r="O27" s="43">
        <f t="shared" si="2"/>
        <v>274.79341821926783</v>
      </c>
      <c r="P27" s="10"/>
    </row>
    <row r="28" spans="1:16">
      <c r="A28" s="12"/>
      <c r="B28" s="44">
        <v>541</v>
      </c>
      <c r="C28" s="20" t="s">
        <v>39</v>
      </c>
      <c r="D28" s="46">
        <v>1549362</v>
      </c>
      <c r="E28" s="46">
        <v>2310250</v>
      </c>
      <c r="F28" s="46">
        <v>1058065</v>
      </c>
      <c r="G28" s="46">
        <v>927445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5845122</v>
      </c>
      <c r="O28" s="47">
        <f t="shared" si="2"/>
        <v>273.62241363168243</v>
      </c>
      <c r="P28" s="9"/>
    </row>
    <row r="29" spans="1:16">
      <c r="A29" s="12"/>
      <c r="B29" s="44">
        <v>545</v>
      </c>
      <c r="C29" s="20" t="s">
        <v>58</v>
      </c>
      <c r="D29" s="46">
        <v>0</v>
      </c>
      <c r="E29" s="46">
        <v>0</v>
      </c>
      <c r="F29" s="46">
        <v>0</v>
      </c>
      <c r="G29" s="46">
        <v>25015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25015</v>
      </c>
      <c r="O29" s="47">
        <f t="shared" si="2"/>
        <v>1.171004587585432</v>
      </c>
      <c r="P29" s="9"/>
    </row>
    <row r="30" spans="1:16" ht="15.75">
      <c r="A30" s="28" t="s">
        <v>40</v>
      </c>
      <c r="B30" s="29"/>
      <c r="C30" s="30"/>
      <c r="D30" s="31">
        <f t="shared" ref="D30:M30" si="8">SUM(D31:D31)</f>
        <v>0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6454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6454</v>
      </c>
      <c r="O30" s="43">
        <f t="shared" si="2"/>
        <v>0.3021252691695534</v>
      </c>
      <c r="P30" s="10"/>
    </row>
    <row r="31" spans="1:16">
      <c r="A31" s="13"/>
      <c r="B31" s="45">
        <v>552</v>
      </c>
      <c r="C31" s="21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6454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6454</v>
      </c>
      <c r="O31" s="47">
        <f t="shared" si="2"/>
        <v>0.3021252691695534</v>
      </c>
      <c r="P31" s="9"/>
    </row>
    <row r="32" spans="1:16" ht="15.75">
      <c r="A32" s="28" t="s">
        <v>42</v>
      </c>
      <c r="B32" s="29"/>
      <c r="C32" s="30"/>
      <c r="D32" s="31">
        <f t="shared" ref="D32:M32" si="9">SUM(D33:D34)</f>
        <v>0</v>
      </c>
      <c r="E32" s="31">
        <f t="shared" si="9"/>
        <v>81754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189903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271657</v>
      </c>
      <c r="O32" s="43">
        <f t="shared" si="2"/>
        <v>12.716833629809942</v>
      </c>
      <c r="P32" s="10"/>
    </row>
    <row r="33" spans="1:119">
      <c r="A33" s="12"/>
      <c r="B33" s="44">
        <v>562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189903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189903</v>
      </c>
      <c r="O33" s="47">
        <f t="shared" si="2"/>
        <v>8.889757513341447</v>
      </c>
      <c r="P33" s="9"/>
    </row>
    <row r="34" spans="1:119">
      <c r="A34" s="12"/>
      <c r="B34" s="44">
        <v>564</v>
      </c>
      <c r="C34" s="20" t="s">
        <v>44</v>
      </c>
      <c r="D34" s="46">
        <v>0</v>
      </c>
      <c r="E34" s="46">
        <v>81754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81754</v>
      </c>
      <c r="O34" s="47">
        <f t="shared" si="2"/>
        <v>3.8270761164684957</v>
      </c>
      <c r="P34" s="9"/>
    </row>
    <row r="35" spans="1:119" ht="15.75">
      <c r="A35" s="28" t="s">
        <v>45</v>
      </c>
      <c r="B35" s="29"/>
      <c r="C35" s="30"/>
      <c r="D35" s="31">
        <f t="shared" ref="D35:M35" si="11">SUM(D36:D39)</f>
        <v>2163291</v>
      </c>
      <c r="E35" s="31">
        <f t="shared" si="11"/>
        <v>349302</v>
      </c>
      <c r="F35" s="31">
        <f t="shared" si="11"/>
        <v>0</v>
      </c>
      <c r="G35" s="31">
        <f t="shared" si="11"/>
        <v>579074</v>
      </c>
      <c r="H35" s="31">
        <f t="shared" si="11"/>
        <v>0</v>
      </c>
      <c r="I35" s="31">
        <f t="shared" si="11"/>
        <v>1675714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4767381</v>
      </c>
      <c r="O35" s="43">
        <f t="shared" si="2"/>
        <v>223.17109821177792</v>
      </c>
      <c r="P35" s="9"/>
    </row>
    <row r="36" spans="1:119">
      <c r="A36" s="12"/>
      <c r="B36" s="44">
        <v>572</v>
      </c>
      <c r="C36" s="20" t="s">
        <v>46</v>
      </c>
      <c r="D36" s="46">
        <v>1431063</v>
      </c>
      <c r="E36" s="46">
        <v>0</v>
      </c>
      <c r="F36" s="46">
        <v>0</v>
      </c>
      <c r="G36" s="46">
        <v>579074</v>
      </c>
      <c r="H36" s="46">
        <v>0</v>
      </c>
      <c r="I36" s="46">
        <v>1675714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3685851</v>
      </c>
      <c r="O36" s="47">
        <f t="shared" si="2"/>
        <v>172.54241175919859</v>
      </c>
      <c r="P36" s="9"/>
    </row>
    <row r="37" spans="1:119">
      <c r="A37" s="12"/>
      <c r="B37" s="44">
        <v>574</v>
      </c>
      <c r="C37" s="20" t="s">
        <v>47</v>
      </c>
      <c r="D37" s="46">
        <v>0</v>
      </c>
      <c r="E37" s="46">
        <v>227951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227951</v>
      </c>
      <c r="O37" s="47">
        <f t="shared" si="2"/>
        <v>10.670864151296694</v>
      </c>
      <c r="P37" s="9"/>
    </row>
    <row r="38" spans="1:119">
      <c r="A38" s="12"/>
      <c r="B38" s="44">
        <v>575</v>
      </c>
      <c r="C38" s="20" t="s">
        <v>48</v>
      </c>
      <c r="D38" s="46">
        <v>649003</v>
      </c>
      <c r="E38" s="46">
        <v>121351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770354</v>
      </c>
      <c r="O38" s="47">
        <f t="shared" si="2"/>
        <v>36.061885591236774</v>
      </c>
      <c r="P38" s="9"/>
    </row>
    <row r="39" spans="1:119">
      <c r="A39" s="12"/>
      <c r="B39" s="44">
        <v>579</v>
      </c>
      <c r="C39" s="20" t="s">
        <v>49</v>
      </c>
      <c r="D39" s="46">
        <v>83225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83225</v>
      </c>
      <c r="O39" s="47">
        <f t="shared" si="2"/>
        <v>3.8959367100458757</v>
      </c>
      <c r="P39" s="9"/>
    </row>
    <row r="40" spans="1:119" ht="15.75">
      <c r="A40" s="28" t="s">
        <v>52</v>
      </c>
      <c r="B40" s="29"/>
      <c r="C40" s="30"/>
      <c r="D40" s="31">
        <f t="shared" ref="D40:M40" si="12">SUM(D41:D43)</f>
        <v>440299</v>
      </c>
      <c r="E40" s="31">
        <f t="shared" si="12"/>
        <v>5289756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5047483</v>
      </c>
      <c r="J40" s="31">
        <f t="shared" si="12"/>
        <v>11394882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22172420</v>
      </c>
      <c r="O40" s="43">
        <f t="shared" si="2"/>
        <v>1037.9374590394159</v>
      </c>
      <c r="P40" s="9"/>
    </row>
    <row r="41" spans="1:119">
      <c r="A41" s="12"/>
      <c r="B41" s="44">
        <v>581</v>
      </c>
      <c r="C41" s="20" t="s">
        <v>50</v>
      </c>
      <c r="D41" s="46">
        <v>440299</v>
      </c>
      <c r="E41" s="46">
        <v>5289756</v>
      </c>
      <c r="F41" s="46">
        <v>0</v>
      </c>
      <c r="G41" s="46">
        <v>0</v>
      </c>
      <c r="H41" s="46">
        <v>0</v>
      </c>
      <c r="I41" s="46">
        <v>4027732</v>
      </c>
      <c r="J41" s="46">
        <v>35000</v>
      </c>
      <c r="K41" s="46">
        <v>0</v>
      </c>
      <c r="L41" s="46">
        <v>0</v>
      </c>
      <c r="M41" s="46">
        <v>0</v>
      </c>
      <c r="N41" s="46">
        <f>SUM(D41:M41)</f>
        <v>9792787</v>
      </c>
      <c r="O41" s="47">
        <f t="shared" si="2"/>
        <v>458.42088755734483</v>
      </c>
      <c r="P41" s="9"/>
    </row>
    <row r="42" spans="1:119">
      <c r="A42" s="12"/>
      <c r="B42" s="44">
        <v>588</v>
      </c>
      <c r="C42" s="20" t="s">
        <v>59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1019751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1019751</v>
      </c>
      <c r="O42" s="47">
        <f t="shared" si="2"/>
        <v>47.736681958618107</v>
      </c>
      <c r="P42" s="9"/>
    </row>
    <row r="43" spans="1:119" ht="15.75" thickBot="1">
      <c r="A43" s="12"/>
      <c r="B43" s="44">
        <v>591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11359882</v>
      </c>
      <c r="K43" s="46">
        <v>0</v>
      </c>
      <c r="L43" s="46">
        <v>0</v>
      </c>
      <c r="M43" s="46">
        <v>0</v>
      </c>
      <c r="N43" s="46">
        <f>SUM(D43:M43)</f>
        <v>11359882</v>
      </c>
      <c r="O43" s="47">
        <f t="shared" si="2"/>
        <v>531.77988952345288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3">SUM(D5,D11,D17,D27,D30,D32,D35,D40)</f>
        <v>17490383</v>
      </c>
      <c r="E44" s="15">
        <f t="shared" si="13"/>
        <v>13252045</v>
      </c>
      <c r="F44" s="15">
        <f t="shared" si="13"/>
        <v>1058065</v>
      </c>
      <c r="G44" s="15">
        <f t="shared" si="13"/>
        <v>3836387</v>
      </c>
      <c r="H44" s="15">
        <f t="shared" si="13"/>
        <v>0</v>
      </c>
      <c r="I44" s="15">
        <f t="shared" si="13"/>
        <v>112152021</v>
      </c>
      <c r="J44" s="15">
        <f t="shared" si="13"/>
        <v>11394882</v>
      </c>
      <c r="K44" s="15">
        <f t="shared" si="13"/>
        <v>5018725</v>
      </c>
      <c r="L44" s="15">
        <f t="shared" si="13"/>
        <v>0</v>
      </c>
      <c r="M44" s="15">
        <f t="shared" si="13"/>
        <v>0</v>
      </c>
      <c r="N44" s="15">
        <f>SUM(D44:M44)</f>
        <v>164202508</v>
      </c>
      <c r="O44" s="37">
        <f t="shared" si="2"/>
        <v>7686.6636082763789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3" t="s">
        <v>60</v>
      </c>
      <c r="M46" s="93"/>
      <c r="N46" s="93"/>
      <c r="O46" s="41">
        <v>21362</v>
      </c>
    </row>
    <row r="47" spans="1:119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</row>
    <row r="48" spans="1:119" ht="15.75" thickBot="1">
      <c r="A48" s="97" t="s">
        <v>63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</sheetData>
  <mergeCells count="10">
    <mergeCell ref="A48:O48"/>
    <mergeCell ref="L46:N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2147944</v>
      </c>
      <c r="E5" s="26">
        <f t="shared" si="0"/>
        <v>2941210</v>
      </c>
      <c r="F5" s="26">
        <f t="shared" si="0"/>
        <v>0</v>
      </c>
      <c r="G5" s="26">
        <f t="shared" si="0"/>
        <v>173957</v>
      </c>
      <c r="H5" s="26">
        <f t="shared" si="0"/>
        <v>0</v>
      </c>
      <c r="I5" s="26">
        <f t="shared" si="0"/>
        <v>233516</v>
      </c>
      <c r="J5" s="26">
        <f t="shared" si="0"/>
        <v>0</v>
      </c>
      <c r="K5" s="26">
        <f t="shared" si="0"/>
        <v>4551317</v>
      </c>
      <c r="L5" s="26">
        <f t="shared" si="0"/>
        <v>0</v>
      </c>
      <c r="M5" s="26">
        <f t="shared" si="0"/>
        <v>0</v>
      </c>
      <c r="N5" s="27">
        <f t="shared" ref="N5:N17" si="1">SUM(D5:M5)</f>
        <v>10047944</v>
      </c>
      <c r="O5" s="32">
        <f t="shared" ref="O5:O40" si="2">(N5/O$42)</f>
        <v>442.34840413823463</v>
      </c>
      <c r="P5" s="6"/>
    </row>
    <row r="6" spans="1:133">
      <c r="A6" s="12"/>
      <c r="B6" s="44">
        <v>511</v>
      </c>
      <c r="C6" s="20" t="s">
        <v>19</v>
      </c>
      <c r="D6" s="46">
        <v>151646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151646</v>
      </c>
      <c r="O6" s="47">
        <f t="shared" si="2"/>
        <v>6.6760290556900728</v>
      </c>
      <c r="P6" s="9"/>
    </row>
    <row r="7" spans="1:133">
      <c r="A7" s="12"/>
      <c r="B7" s="44">
        <v>513</v>
      </c>
      <c r="C7" s="20" t="s">
        <v>20</v>
      </c>
      <c r="D7" s="46">
        <v>271564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4551317</v>
      </c>
      <c r="L7" s="46">
        <v>0</v>
      </c>
      <c r="M7" s="46">
        <v>0</v>
      </c>
      <c r="N7" s="46">
        <f t="shared" si="1"/>
        <v>4822881</v>
      </c>
      <c r="O7" s="47">
        <f t="shared" si="2"/>
        <v>212.32141756548538</v>
      </c>
      <c r="P7" s="9"/>
    </row>
    <row r="8" spans="1:133">
      <c r="A8" s="12"/>
      <c r="B8" s="44">
        <v>514</v>
      </c>
      <c r="C8" s="20" t="s">
        <v>21</v>
      </c>
      <c r="D8" s="46">
        <v>85573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85573</v>
      </c>
      <c r="O8" s="47">
        <f t="shared" si="2"/>
        <v>3.767246313009025</v>
      </c>
      <c r="P8" s="9"/>
    </row>
    <row r="9" spans="1:133">
      <c r="A9" s="12"/>
      <c r="B9" s="44">
        <v>515</v>
      </c>
      <c r="C9" s="20" t="s">
        <v>22</v>
      </c>
      <c r="D9" s="46">
        <v>226904</v>
      </c>
      <c r="E9" s="46">
        <v>2940400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3167304</v>
      </c>
      <c r="O9" s="47">
        <f t="shared" si="2"/>
        <v>139.4366718027735</v>
      </c>
      <c r="P9" s="9"/>
    </row>
    <row r="10" spans="1:133">
      <c r="A10" s="12"/>
      <c r="B10" s="44">
        <v>519</v>
      </c>
      <c r="C10" s="20" t="s">
        <v>23</v>
      </c>
      <c r="D10" s="46">
        <v>1412257</v>
      </c>
      <c r="E10" s="46">
        <v>810</v>
      </c>
      <c r="F10" s="46">
        <v>0</v>
      </c>
      <c r="G10" s="46">
        <v>173957</v>
      </c>
      <c r="H10" s="46">
        <v>0</v>
      </c>
      <c r="I10" s="46">
        <v>233516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1820540</v>
      </c>
      <c r="O10" s="47">
        <f t="shared" si="2"/>
        <v>80.147039401276686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SUM(D12:D15)</f>
        <v>11172780</v>
      </c>
      <c r="E11" s="31">
        <f t="shared" si="3"/>
        <v>462036</v>
      </c>
      <c r="F11" s="31">
        <f t="shared" si="3"/>
        <v>0</v>
      </c>
      <c r="G11" s="31">
        <f t="shared" si="3"/>
        <v>240691</v>
      </c>
      <c r="H11" s="31">
        <f t="shared" si="3"/>
        <v>0</v>
      </c>
      <c r="I11" s="31">
        <f t="shared" si="3"/>
        <v>103228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11978735</v>
      </c>
      <c r="O11" s="43">
        <f t="shared" si="2"/>
        <v>527.34910851860002</v>
      </c>
      <c r="P11" s="10"/>
    </row>
    <row r="12" spans="1:133">
      <c r="A12" s="12"/>
      <c r="B12" s="44">
        <v>521</v>
      </c>
      <c r="C12" s="20" t="s">
        <v>25</v>
      </c>
      <c r="D12" s="46">
        <v>7448315</v>
      </c>
      <c r="E12" s="46">
        <v>461832</v>
      </c>
      <c r="F12" s="46">
        <v>0</v>
      </c>
      <c r="G12" s="46">
        <v>240691</v>
      </c>
      <c r="H12" s="46">
        <v>0</v>
      </c>
      <c r="I12" s="46">
        <v>103228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8254066</v>
      </c>
      <c r="O12" s="47">
        <f t="shared" si="2"/>
        <v>363.3751265683469</v>
      </c>
      <c r="P12" s="9"/>
    </row>
    <row r="13" spans="1:133">
      <c r="A13" s="12"/>
      <c r="B13" s="44">
        <v>522</v>
      </c>
      <c r="C13" s="20" t="s">
        <v>26</v>
      </c>
      <c r="D13" s="46">
        <v>3180797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3180797</v>
      </c>
      <c r="O13" s="47">
        <f t="shared" si="2"/>
        <v>140.03068456966761</v>
      </c>
      <c r="P13" s="9"/>
    </row>
    <row r="14" spans="1:133">
      <c r="A14" s="12"/>
      <c r="B14" s="44">
        <v>524</v>
      </c>
      <c r="C14" s="20" t="s">
        <v>27</v>
      </c>
      <c r="D14" s="46">
        <v>543668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543668</v>
      </c>
      <c r="O14" s="47">
        <f t="shared" si="2"/>
        <v>23.934316530926701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204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204</v>
      </c>
      <c r="O15" s="47">
        <f t="shared" si="2"/>
        <v>8.9808496588157597E-3</v>
      </c>
      <c r="P15" s="9"/>
    </row>
    <row r="16" spans="1:133" ht="15.75">
      <c r="A16" s="28" t="s">
        <v>29</v>
      </c>
      <c r="B16" s="29"/>
      <c r="C16" s="30"/>
      <c r="D16" s="31">
        <f>SUM(D17:D24)</f>
        <v>0</v>
      </c>
      <c r="E16" s="31">
        <f t="shared" ref="E16:M16" si="4">SUM(E17:E24)</f>
        <v>1280070</v>
      </c>
      <c r="F16" s="31">
        <f t="shared" si="4"/>
        <v>0</v>
      </c>
      <c r="G16" s="31">
        <f t="shared" si="4"/>
        <v>446792</v>
      </c>
      <c r="H16" s="31">
        <f t="shared" si="4"/>
        <v>0</v>
      </c>
      <c r="I16" s="31">
        <f t="shared" si="4"/>
        <v>106878712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108605574</v>
      </c>
      <c r="O16" s="43">
        <f t="shared" si="2"/>
        <v>4781.2271186440676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94505785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94505785</v>
      </c>
      <c r="O17" s="47">
        <f t="shared" si="2"/>
        <v>4160.5012106537533</v>
      </c>
      <c r="P17" s="9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1148161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1148161</v>
      </c>
      <c r="O18" s="47">
        <f t="shared" si="2"/>
        <v>50.54637904468413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3078358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3078358</v>
      </c>
      <c r="O19" s="47">
        <f t="shared" si="2"/>
        <v>135.52093330398415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14459</v>
      </c>
      <c r="H20" s="46">
        <v>0</v>
      </c>
      <c r="I20" s="46">
        <v>7119837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7134296</v>
      </c>
      <c r="O20" s="47">
        <f t="shared" si="2"/>
        <v>314.07862645828749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1004171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1004171</v>
      </c>
      <c r="O21" s="47">
        <f t="shared" si="2"/>
        <v>44.20739599383667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8336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8336</v>
      </c>
      <c r="O22" s="47">
        <f t="shared" si="2"/>
        <v>0.36698217037200087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1271734</v>
      </c>
      <c r="F23" s="46">
        <v>0</v>
      </c>
      <c r="G23" s="46">
        <v>332091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1603825</v>
      </c>
      <c r="O23" s="47">
        <f t="shared" si="2"/>
        <v>70.606427470834248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100242</v>
      </c>
      <c r="H24" s="46">
        <v>0</v>
      </c>
      <c r="I24" s="46">
        <v>22400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122642</v>
      </c>
      <c r="O24" s="47">
        <f t="shared" si="2"/>
        <v>5.3991635483160909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1468733</v>
      </c>
      <c r="E25" s="31">
        <f t="shared" si="6"/>
        <v>1592691</v>
      </c>
      <c r="F25" s="31">
        <f t="shared" si="6"/>
        <v>1050671</v>
      </c>
      <c r="G25" s="31">
        <f t="shared" si="6"/>
        <v>982849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>SUM(D25:M25)</f>
        <v>5094944</v>
      </c>
      <c r="O25" s="43">
        <f t="shared" si="2"/>
        <v>224.29865727492847</v>
      </c>
      <c r="P25" s="10"/>
    </row>
    <row r="26" spans="1:16">
      <c r="A26" s="12"/>
      <c r="B26" s="44">
        <v>541</v>
      </c>
      <c r="C26" s="20" t="s">
        <v>39</v>
      </c>
      <c r="D26" s="46">
        <v>1468733</v>
      </c>
      <c r="E26" s="46">
        <v>1592691</v>
      </c>
      <c r="F26" s="46">
        <v>1050671</v>
      </c>
      <c r="G26" s="46">
        <v>982849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5094944</v>
      </c>
      <c r="O26" s="47">
        <f t="shared" si="2"/>
        <v>224.29865727492847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11893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>SUM(D27:M27)</f>
        <v>11893</v>
      </c>
      <c r="O27" s="43">
        <f t="shared" si="2"/>
        <v>0.52357473035439139</v>
      </c>
      <c r="P27" s="10"/>
    </row>
    <row r="28" spans="1:16">
      <c r="A28" s="13"/>
      <c r="B28" s="45">
        <v>552</v>
      </c>
      <c r="C28" s="21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11893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11893</v>
      </c>
      <c r="O28" s="47">
        <f t="shared" si="2"/>
        <v>0.52357473035439139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0</v>
      </c>
      <c r="E29" s="31">
        <f t="shared" si="8"/>
        <v>102705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102674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>SUM(D29:M29)</f>
        <v>205379</v>
      </c>
      <c r="O29" s="43">
        <f t="shared" si="2"/>
        <v>9.0415584415584416</v>
      </c>
      <c r="P29" s="10"/>
    </row>
    <row r="30" spans="1:16">
      <c r="A30" s="12"/>
      <c r="B30" s="44">
        <v>562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102674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9">SUM(D30:M30)</f>
        <v>102674</v>
      </c>
      <c r="O30" s="47">
        <f t="shared" si="2"/>
        <v>4.5200968523002425</v>
      </c>
      <c r="P30" s="9"/>
    </row>
    <row r="31" spans="1:16">
      <c r="A31" s="12"/>
      <c r="B31" s="44">
        <v>564</v>
      </c>
      <c r="C31" s="20" t="s">
        <v>44</v>
      </c>
      <c r="D31" s="46">
        <v>0</v>
      </c>
      <c r="E31" s="46">
        <v>102705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102705</v>
      </c>
      <c r="O31" s="47">
        <f t="shared" si="2"/>
        <v>4.5214615892581991</v>
      </c>
      <c r="P31" s="9"/>
    </row>
    <row r="32" spans="1:16" ht="15.75">
      <c r="A32" s="28" t="s">
        <v>45</v>
      </c>
      <c r="B32" s="29"/>
      <c r="C32" s="30"/>
      <c r="D32" s="31">
        <f t="shared" ref="D32:M32" si="10">SUM(D33:D36)</f>
        <v>2298845</v>
      </c>
      <c r="E32" s="31">
        <f t="shared" si="10"/>
        <v>368493</v>
      </c>
      <c r="F32" s="31">
        <f t="shared" si="10"/>
        <v>0</v>
      </c>
      <c r="G32" s="31">
        <f t="shared" si="10"/>
        <v>1336448</v>
      </c>
      <c r="H32" s="31">
        <f t="shared" si="10"/>
        <v>0</v>
      </c>
      <c r="I32" s="31">
        <f t="shared" si="10"/>
        <v>1646381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>SUM(D32:M32)</f>
        <v>5650167</v>
      </c>
      <c r="O32" s="43">
        <f t="shared" si="2"/>
        <v>248.74166850099053</v>
      </c>
      <c r="P32" s="9"/>
    </row>
    <row r="33" spans="1:119">
      <c r="A33" s="12"/>
      <c r="B33" s="44">
        <v>572</v>
      </c>
      <c r="C33" s="20" t="s">
        <v>46</v>
      </c>
      <c r="D33" s="46">
        <v>1554521</v>
      </c>
      <c r="E33" s="46">
        <v>0</v>
      </c>
      <c r="F33" s="46">
        <v>0</v>
      </c>
      <c r="G33" s="46">
        <v>1336448</v>
      </c>
      <c r="H33" s="46">
        <v>0</v>
      </c>
      <c r="I33" s="46">
        <v>1646381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4537350</v>
      </c>
      <c r="O33" s="47">
        <f t="shared" si="2"/>
        <v>199.75126568346909</v>
      </c>
      <c r="P33" s="9"/>
    </row>
    <row r="34" spans="1:119">
      <c r="A34" s="12"/>
      <c r="B34" s="44">
        <v>574</v>
      </c>
      <c r="C34" s="20" t="s">
        <v>47</v>
      </c>
      <c r="D34" s="46">
        <v>0</v>
      </c>
      <c r="E34" s="46">
        <v>219450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219450</v>
      </c>
      <c r="O34" s="47">
        <f t="shared" si="2"/>
        <v>9.6610169491525415</v>
      </c>
      <c r="P34" s="9"/>
    </row>
    <row r="35" spans="1:119">
      <c r="A35" s="12"/>
      <c r="B35" s="44">
        <v>575</v>
      </c>
      <c r="C35" s="20" t="s">
        <v>48</v>
      </c>
      <c r="D35" s="46">
        <v>672989</v>
      </c>
      <c r="E35" s="46">
        <v>149043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822032</v>
      </c>
      <c r="O35" s="47">
        <f t="shared" si="2"/>
        <v>36.188950033017832</v>
      </c>
      <c r="P35" s="9"/>
    </row>
    <row r="36" spans="1:119">
      <c r="A36" s="12"/>
      <c r="B36" s="44">
        <v>579</v>
      </c>
      <c r="C36" s="20" t="s">
        <v>49</v>
      </c>
      <c r="D36" s="46">
        <v>71335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71335</v>
      </c>
      <c r="O36" s="47">
        <f t="shared" si="2"/>
        <v>3.1404358353510897</v>
      </c>
      <c r="P36" s="9"/>
    </row>
    <row r="37" spans="1:119" ht="15.75">
      <c r="A37" s="28" t="s">
        <v>52</v>
      </c>
      <c r="B37" s="29"/>
      <c r="C37" s="30"/>
      <c r="D37" s="31">
        <f t="shared" ref="D37:M37" si="11">SUM(D38:D39)</f>
        <v>923151</v>
      </c>
      <c r="E37" s="31">
        <f t="shared" si="11"/>
        <v>1679036</v>
      </c>
      <c r="F37" s="31">
        <f t="shared" si="11"/>
        <v>0</v>
      </c>
      <c r="G37" s="31">
        <f t="shared" si="11"/>
        <v>4888303</v>
      </c>
      <c r="H37" s="31">
        <f t="shared" si="11"/>
        <v>0</v>
      </c>
      <c r="I37" s="31">
        <f t="shared" si="11"/>
        <v>6139902</v>
      </c>
      <c r="J37" s="31">
        <f t="shared" si="11"/>
        <v>10170334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23800726</v>
      </c>
      <c r="O37" s="43">
        <f t="shared" si="2"/>
        <v>1047.7977547875853</v>
      </c>
      <c r="P37" s="9"/>
    </row>
    <row r="38" spans="1:119">
      <c r="A38" s="12"/>
      <c r="B38" s="44">
        <v>581</v>
      </c>
      <c r="C38" s="20" t="s">
        <v>50</v>
      </c>
      <c r="D38" s="46">
        <v>923151</v>
      </c>
      <c r="E38" s="46">
        <v>1679036</v>
      </c>
      <c r="F38" s="46">
        <v>0</v>
      </c>
      <c r="G38" s="46">
        <v>4888303</v>
      </c>
      <c r="H38" s="46">
        <v>0</v>
      </c>
      <c r="I38" s="46">
        <v>6139902</v>
      </c>
      <c r="J38" s="46">
        <v>902728</v>
      </c>
      <c r="K38" s="46">
        <v>0</v>
      </c>
      <c r="L38" s="46">
        <v>0</v>
      </c>
      <c r="M38" s="46">
        <v>0</v>
      </c>
      <c r="N38" s="46">
        <f>SUM(D38:M38)</f>
        <v>14533120</v>
      </c>
      <c r="O38" s="47">
        <f t="shared" si="2"/>
        <v>639.8027734976888</v>
      </c>
      <c r="P38" s="9"/>
    </row>
    <row r="39" spans="1:119" ht="15.75" thickBot="1">
      <c r="A39" s="12"/>
      <c r="B39" s="44">
        <v>591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9267606</v>
      </c>
      <c r="K39" s="46">
        <v>0</v>
      </c>
      <c r="L39" s="46">
        <v>0</v>
      </c>
      <c r="M39" s="46">
        <v>0</v>
      </c>
      <c r="N39" s="46">
        <f>SUM(D39:M39)</f>
        <v>9267606</v>
      </c>
      <c r="O39" s="47">
        <f t="shared" si="2"/>
        <v>407.99498128989654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2">SUM(D5,D11,D16,D25,D27,D29,D32,D37)</f>
        <v>18011453</v>
      </c>
      <c r="E40" s="15">
        <f t="shared" si="12"/>
        <v>8426241</v>
      </c>
      <c r="F40" s="15">
        <f t="shared" si="12"/>
        <v>1050671</v>
      </c>
      <c r="G40" s="15">
        <f t="shared" si="12"/>
        <v>8069040</v>
      </c>
      <c r="H40" s="15">
        <f t="shared" si="12"/>
        <v>0</v>
      </c>
      <c r="I40" s="15">
        <f t="shared" si="12"/>
        <v>115116306</v>
      </c>
      <c r="J40" s="15">
        <f t="shared" si="12"/>
        <v>10170334</v>
      </c>
      <c r="K40" s="15">
        <f t="shared" si="12"/>
        <v>4551317</v>
      </c>
      <c r="L40" s="15">
        <f t="shared" si="12"/>
        <v>0</v>
      </c>
      <c r="M40" s="15">
        <f t="shared" si="12"/>
        <v>0</v>
      </c>
      <c r="N40" s="15">
        <f>SUM(D40:M40)</f>
        <v>165395362</v>
      </c>
      <c r="O40" s="37">
        <f t="shared" si="2"/>
        <v>7281.3278450363196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53</v>
      </c>
      <c r="M42" s="93"/>
      <c r="N42" s="93"/>
      <c r="O42" s="41">
        <v>22715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thickBot="1">
      <c r="A44" s="97" t="s">
        <v>63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2294361</v>
      </c>
      <c r="E5" s="26">
        <f t="shared" si="0"/>
        <v>9616617</v>
      </c>
      <c r="F5" s="26">
        <f t="shared" si="0"/>
        <v>0</v>
      </c>
      <c r="G5" s="26">
        <f t="shared" si="0"/>
        <v>185964</v>
      </c>
      <c r="H5" s="26">
        <f t="shared" si="0"/>
        <v>0</v>
      </c>
      <c r="I5" s="26">
        <f t="shared" si="0"/>
        <v>108514</v>
      </c>
      <c r="J5" s="26">
        <f t="shared" si="0"/>
        <v>0</v>
      </c>
      <c r="K5" s="26">
        <f t="shared" si="0"/>
        <v>3781311</v>
      </c>
      <c r="L5" s="26">
        <f t="shared" si="0"/>
        <v>0</v>
      </c>
      <c r="M5" s="26">
        <f t="shared" si="0"/>
        <v>0</v>
      </c>
      <c r="N5" s="27">
        <f t="shared" ref="N5:N18" si="1">SUM(D5:M5)</f>
        <v>15986767</v>
      </c>
      <c r="O5" s="32">
        <f t="shared" ref="O5:O41" si="2">(N5/O$43)</f>
        <v>702.74592289770976</v>
      </c>
      <c r="P5" s="6"/>
    </row>
    <row r="6" spans="1:133">
      <c r="A6" s="12"/>
      <c r="B6" s="44">
        <v>511</v>
      </c>
      <c r="C6" s="20" t="s">
        <v>19</v>
      </c>
      <c r="D6" s="46">
        <v>158621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158621</v>
      </c>
      <c r="O6" s="47">
        <f t="shared" si="2"/>
        <v>6.9726581388192885</v>
      </c>
      <c r="P6" s="9"/>
    </row>
    <row r="7" spans="1:133">
      <c r="A7" s="12"/>
      <c r="B7" s="44">
        <v>513</v>
      </c>
      <c r="C7" s="20" t="s">
        <v>20</v>
      </c>
      <c r="D7" s="46">
        <v>346924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3781311</v>
      </c>
      <c r="L7" s="46">
        <v>0</v>
      </c>
      <c r="M7" s="46">
        <v>0</v>
      </c>
      <c r="N7" s="46">
        <f t="shared" si="1"/>
        <v>4128235</v>
      </c>
      <c r="O7" s="47">
        <f t="shared" si="2"/>
        <v>181.46885577388016</v>
      </c>
      <c r="P7" s="9"/>
    </row>
    <row r="8" spans="1:133">
      <c r="A8" s="12"/>
      <c r="B8" s="44">
        <v>514</v>
      </c>
      <c r="C8" s="20" t="s">
        <v>21</v>
      </c>
      <c r="D8" s="46">
        <v>86289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86289</v>
      </c>
      <c r="O8" s="47">
        <f t="shared" si="2"/>
        <v>3.7930898061453249</v>
      </c>
      <c r="P8" s="9"/>
    </row>
    <row r="9" spans="1:133">
      <c r="A9" s="12"/>
      <c r="B9" s="44">
        <v>515</v>
      </c>
      <c r="C9" s="20" t="s">
        <v>22</v>
      </c>
      <c r="D9" s="46">
        <v>230182</v>
      </c>
      <c r="E9" s="46">
        <v>9614859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9845041</v>
      </c>
      <c r="O9" s="47">
        <f t="shared" si="2"/>
        <v>432.76807771770189</v>
      </c>
      <c r="P9" s="9"/>
    </row>
    <row r="10" spans="1:133">
      <c r="A10" s="12"/>
      <c r="B10" s="44">
        <v>519</v>
      </c>
      <c r="C10" s="20" t="s">
        <v>23</v>
      </c>
      <c r="D10" s="46">
        <v>1472345</v>
      </c>
      <c r="E10" s="46">
        <v>1758</v>
      </c>
      <c r="F10" s="46">
        <v>0</v>
      </c>
      <c r="G10" s="46">
        <v>185964</v>
      </c>
      <c r="H10" s="46">
        <v>0</v>
      </c>
      <c r="I10" s="46">
        <v>108514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1768581</v>
      </c>
      <c r="O10" s="47">
        <f t="shared" si="2"/>
        <v>77.743241461163123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SUM(D12:D15)</f>
        <v>11179758</v>
      </c>
      <c r="E11" s="31">
        <f t="shared" si="3"/>
        <v>311088</v>
      </c>
      <c r="F11" s="31">
        <f t="shared" si="3"/>
        <v>0</v>
      </c>
      <c r="G11" s="31">
        <f t="shared" si="3"/>
        <v>80230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11571076</v>
      </c>
      <c r="O11" s="43">
        <f t="shared" si="2"/>
        <v>508.64108312453294</v>
      </c>
      <c r="P11" s="10"/>
    </row>
    <row r="12" spans="1:133">
      <c r="A12" s="12"/>
      <c r="B12" s="44">
        <v>521</v>
      </c>
      <c r="C12" s="20" t="s">
        <v>25</v>
      </c>
      <c r="D12" s="46">
        <v>7360107</v>
      </c>
      <c r="E12" s="46">
        <v>292586</v>
      </c>
      <c r="F12" s="46">
        <v>0</v>
      </c>
      <c r="G12" s="46">
        <v>80230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7732923</v>
      </c>
      <c r="O12" s="47">
        <f t="shared" si="2"/>
        <v>339.92364499538439</v>
      </c>
      <c r="P12" s="9"/>
    </row>
    <row r="13" spans="1:133">
      <c r="A13" s="12"/>
      <c r="B13" s="44">
        <v>522</v>
      </c>
      <c r="C13" s="20" t="s">
        <v>26</v>
      </c>
      <c r="D13" s="46">
        <v>3255969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3255969</v>
      </c>
      <c r="O13" s="47">
        <f t="shared" si="2"/>
        <v>143.1258077278122</v>
      </c>
      <c r="P13" s="9"/>
    </row>
    <row r="14" spans="1:133">
      <c r="A14" s="12"/>
      <c r="B14" s="44">
        <v>524</v>
      </c>
      <c r="C14" s="20" t="s">
        <v>27</v>
      </c>
      <c r="D14" s="46">
        <v>563682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563682</v>
      </c>
      <c r="O14" s="47">
        <f t="shared" si="2"/>
        <v>24.778319926150601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18502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18502</v>
      </c>
      <c r="O15" s="47">
        <f t="shared" si="2"/>
        <v>0.81331047518572241</v>
      </c>
      <c r="P15" s="9"/>
    </row>
    <row r="16" spans="1:133" ht="15.75">
      <c r="A16" s="28" t="s">
        <v>29</v>
      </c>
      <c r="B16" s="29"/>
      <c r="C16" s="30"/>
      <c r="D16" s="31">
        <f>SUM(D17:D25)</f>
        <v>0</v>
      </c>
      <c r="E16" s="31">
        <f t="shared" ref="E16:M16" si="4">SUM(E17:E25)</f>
        <v>133349</v>
      </c>
      <c r="F16" s="31">
        <f t="shared" si="4"/>
        <v>0</v>
      </c>
      <c r="G16" s="31">
        <f t="shared" si="4"/>
        <v>102580</v>
      </c>
      <c r="H16" s="31">
        <f t="shared" si="4"/>
        <v>0</v>
      </c>
      <c r="I16" s="31">
        <f t="shared" si="4"/>
        <v>104812301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105048230</v>
      </c>
      <c r="O16" s="43">
        <f t="shared" si="2"/>
        <v>4617.7075915424857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91763205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91763205</v>
      </c>
      <c r="O17" s="47">
        <f t="shared" si="2"/>
        <v>4033.7247791111699</v>
      </c>
      <c r="P17" s="9"/>
    </row>
    <row r="18" spans="1:16">
      <c r="A18" s="12"/>
      <c r="B18" s="44">
        <v>532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10686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10686</v>
      </c>
      <c r="O18" s="47">
        <f t="shared" si="2"/>
        <v>0.46973493340366612</v>
      </c>
      <c r="P18" s="9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1654067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1654067</v>
      </c>
      <c r="O19" s="47">
        <f t="shared" si="2"/>
        <v>72.709437777484723</v>
      </c>
      <c r="P19" s="9"/>
    </row>
    <row r="20" spans="1:16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3184459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3184459</v>
      </c>
      <c r="O20" s="47">
        <f t="shared" si="2"/>
        <v>139.98237285155392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11424</v>
      </c>
      <c r="H21" s="46">
        <v>0</v>
      </c>
      <c r="I21" s="46">
        <v>3008190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3019614</v>
      </c>
      <c r="O21" s="47">
        <f t="shared" si="2"/>
        <v>132.73612026902282</v>
      </c>
      <c r="P21" s="9"/>
    </row>
    <row r="22" spans="1:16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5176856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5176856</v>
      </c>
      <c r="O22" s="47">
        <f t="shared" si="2"/>
        <v>227.56411270825092</v>
      </c>
      <c r="P22" s="9"/>
    </row>
    <row r="23" spans="1:16">
      <c r="A23" s="12"/>
      <c r="B23" s="44">
        <v>537</v>
      </c>
      <c r="C23" s="20" t="s">
        <v>35</v>
      </c>
      <c r="D23" s="46">
        <v>0</v>
      </c>
      <c r="E23" s="46">
        <v>1011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1011</v>
      </c>
      <c r="O23" s="47">
        <f t="shared" si="2"/>
        <v>4.444151391269946E-2</v>
      </c>
      <c r="P23" s="9"/>
    </row>
    <row r="24" spans="1:16">
      <c r="A24" s="12"/>
      <c r="B24" s="44">
        <v>538</v>
      </c>
      <c r="C24" s="20" t="s">
        <v>36</v>
      </c>
      <c r="D24" s="46">
        <v>0</v>
      </c>
      <c r="E24" s="46">
        <v>132338</v>
      </c>
      <c r="F24" s="46">
        <v>0</v>
      </c>
      <c r="G24" s="46">
        <v>46422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178760</v>
      </c>
      <c r="O24" s="47">
        <f t="shared" si="2"/>
        <v>7.8579278210031207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44734</v>
      </c>
      <c r="H25" s="46">
        <v>0</v>
      </c>
      <c r="I25" s="46">
        <v>14838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59572</v>
      </c>
      <c r="O25" s="47">
        <f t="shared" si="2"/>
        <v>2.6186645566838105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1447429</v>
      </c>
      <c r="E26" s="31">
        <f t="shared" si="6"/>
        <v>1453068</v>
      </c>
      <c r="F26" s="31">
        <f t="shared" si="6"/>
        <v>1012316</v>
      </c>
      <c r="G26" s="31">
        <f t="shared" si="6"/>
        <v>696554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>SUM(D26:M26)</f>
        <v>4609367</v>
      </c>
      <c r="O26" s="43">
        <f t="shared" si="2"/>
        <v>202.61844476680292</v>
      </c>
      <c r="P26" s="10"/>
    </row>
    <row r="27" spans="1:16">
      <c r="A27" s="12"/>
      <c r="B27" s="44">
        <v>541</v>
      </c>
      <c r="C27" s="20" t="s">
        <v>39</v>
      </c>
      <c r="D27" s="46">
        <v>1447429</v>
      </c>
      <c r="E27" s="46">
        <v>1453068</v>
      </c>
      <c r="F27" s="46">
        <v>1012316</v>
      </c>
      <c r="G27" s="46">
        <v>696554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4609367</v>
      </c>
      <c r="O27" s="47">
        <f t="shared" si="2"/>
        <v>202.61844476680292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8832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>SUM(D28:M28)</f>
        <v>8832</v>
      </c>
      <c r="O28" s="43">
        <f t="shared" si="2"/>
        <v>0.38823684557562971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8832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8832</v>
      </c>
      <c r="O29" s="47">
        <f t="shared" si="2"/>
        <v>0.38823684557562971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0</v>
      </c>
      <c r="E30" s="31">
        <f t="shared" si="8"/>
        <v>72908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208877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>SUM(D30:M30)</f>
        <v>281785</v>
      </c>
      <c r="O30" s="43">
        <f t="shared" si="2"/>
        <v>12.386698316409513</v>
      </c>
      <c r="P30" s="10"/>
    </row>
    <row r="31" spans="1:16">
      <c r="A31" s="12"/>
      <c r="B31" s="44">
        <v>562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208877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9">SUM(D31:M31)</f>
        <v>208877</v>
      </c>
      <c r="O31" s="47">
        <f t="shared" si="2"/>
        <v>9.1818101894588775</v>
      </c>
      <c r="P31" s="9"/>
    </row>
    <row r="32" spans="1:16">
      <c r="A32" s="12"/>
      <c r="B32" s="44">
        <v>564</v>
      </c>
      <c r="C32" s="20" t="s">
        <v>44</v>
      </c>
      <c r="D32" s="46">
        <v>0</v>
      </c>
      <c r="E32" s="46">
        <v>72908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72908</v>
      </c>
      <c r="O32" s="47">
        <f t="shared" si="2"/>
        <v>3.2048881269506353</v>
      </c>
      <c r="P32" s="9"/>
    </row>
    <row r="33" spans="1:119" ht="15.75">
      <c r="A33" s="28" t="s">
        <v>45</v>
      </c>
      <c r="B33" s="29"/>
      <c r="C33" s="30"/>
      <c r="D33" s="31">
        <f t="shared" ref="D33:M33" si="10">SUM(D34:D37)</f>
        <v>2178949</v>
      </c>
      <c r="E33" s="31">
        <f t="shared" si="10"/>
        <v>403235</v>
      </c>
      <c r="F33" s="31">
        <f t="shared" si="10"/>
        <v>0</v>
      </c>
      <c r="G33" s="31">
        <f t="shared" si="10"/>
        <v>1464</v>
      </c>
      <c r="H33" s="31">
        <f t="shared" si="10"/>
        <v>0</v>
      </c>
      <c r="I33" s="31">
        <f t="shared" si="10"/>
        <v>1677222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4260870</v>
      </c>
      <c r="O33" s="43">
        <f t="shared" si="2"/>
        <v>187.29922194382172</v>
      </c>
      <c r="P33" s="9"/>
    </row>
    <row r="34" spans="1:119">
      <c r="A34" s="12"/>
      <c r="B34" s="44">
        <v>572</v>
      </c>
      <c r="C34" s="20" t="s">
        <v>46</v>
      </c>
      <c r="D34" s="46">
        <v>1421369</v>
      </c>
      <c r="E34" s="46">
        <v>0</v>
      </c>
      <c r="F34" s="46">
        <v>0</v>
      </c>
      <c r="G34" s="46">
        <v>1464</v>
      </c>
      <c r="H34" s="46">
        <v>0</v>
      </c>
      <c r="I34" s="46">
        <v>1677222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3100055</v>
      </c>
      <c r="O34" s="47">
        <f t="shared" si="2"/>
        <v>136.27214383049804</v>
      </c>
      <c r="P34" s="9"/>
    </row>
    <row r="35" spans="1:119">
      <c r="A35" s="12"/>
      <c r="B35" s="44">
        <v>574</v>
      </c>
      <c r="C35" s="20" t="s">
        <v>47</v>
      </c>
      <c r="D35" s="46">
        <v>0</v>
      </c>
      <c r="E35" s="46">
        <v>220231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220231</v>
      </c>
      <c r="O35" s="47">
        <f t="shared" si="2"/>
        <v>9.6809090509472941</v>
      </c>
      <c r="P35" s="9"/>
    </row>
    <row r="36" spans="1:119">
      <c r="A36" s="12"/>
      <c r="B36" s="44">
        <v>575</v>
      </c>
      <c r="C36" s="20" t="s">
        <v>48</v>
      </c>
      <c r="D36" s="46">
        <v>672386</v>
      </c>
      <c r="E36" s="46">
        <v>183004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855390</v>
      </c>
      <c r="O36" s="47">
        <f t="shared" si="2"/>
        <v>37.601213240142421</v>
      </c>
      <c r="P36" s="9"/>
    </row>
    <row r="37" spans="1:119">
      <c r="A37" s="12"/>
      <c r="B37" s="44">
        <v>578</v>
      </c>
      <c r="C37" s="20" t="s">
        <v>67</v>
      </c>
      <c r="D37" s="46">
        <v>85194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85194</v>
      </c>
      <c r="O37" s="47">
        <f t="shared" si="2"/>
        <v>3.7449558222339445</v>
      </c>
      <c r="P37" s="9"/>
    </row>
    <row r="38" spans="1:119" ht="15.75">
      <c r="A38" s="28" t="s">
        <v>52</v>
      </c>
      <c r="B38" s="29"/>
      <c r="C38" s="30"/>
      <c r="D38" s="31">
        <f t="shared" ref="D38:M38" si="11">SUM(D39:D40)</f>
        <v>1397826</v>
      </c>
      <c r="E38" s="31">
        <f t="shared" si="11"/>
        <v>1901406</v>
      </c>
      <c r="F38" s="31">
        <f t="shared" si="11"/>
        <v>43327</v>
      </c>
      <c r="G38" s="31">
        <f t="shared" si="11"/>
        <v>418127</v>
      </c>
      <c r="H38" s="31">
        <f t="shared" si="11"/>
        <v>0</v>
      </c>
      <c r="I38" s="31">
        <f t="shared" si="11"/>
        <v>3571413</v>
      </c>
      <c r="J38" s="31">
        <f t="shared" si="11"/>
        <v>10363691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17695790</v>
      </c>
      <c r="O38" s="43">
        <f t="shared" si="2"/>
        <v>777.87111521385555</v>
      </c>
      <c r="P38" s="9"/>
    </row>
    <row r="39" spans="1:119">
      <c r="A39" s="12"/>
      <c r="B39" s="44">
        <v>581</v>
      </c>
      <c r="C39" s="20" t="s">
        <v>50</v>
      </c>
      <c r="D39" s="46">
        <v>1397826</v>
      </c>
      <c r="E39" s="46">
        <v>1901406</v>
      </c>
      <c r="F39" s="46">
        <v>43327</v>
      </c>
      <c r="G39" s="46">
        <v>418127</v>
      </c>
      <c r="H39" s="46">
        <v>0</v>
      </c>
      <c r="I39" s="46">
        <v>3571413</v>
      </c>
      <c r="J39" s="46">
        <v>113000</v>
      </c>
      <c r="K39" s="46">
        <v>0</v>
      </c>
      <c r="L39" s="46">
        <v>0</v>
      </c>
      <c r="M39" s="46">
        <v>0</v>
      </c>
      <c r="N39" s="46">
        <f>SUM(D39:M39)</f>
        <v>7445099</v>
      </c>
      <c r="O39" s="47">
        <f t="shared" si="2"/>
        <v>327.27148446085545</v>
      </c>
      <c r="P39" s="9"/>
    </row>
    <row r="40" spans="1:119" ht="15.75" thickBot="1">
      <c r="A40" s="12"/>
      <c r="B40" s="44">
        <v>591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10250691</v>
      </c>
      <c r="K40" s="46">
        <v>0</v>
      </c>
      <c r="L40" s="46">
        <v>0</v>
      </c>
      <c r="M40" s="46">
        <v>0</v>
      </c>
      <c r="N40" s="46">
        <f>SUM(D40:M40)</f>
        <v>10250691</v>
      </c>
      <c r="O40" s="47">
        <f t="shared" si="2"/>
        <v>450.59963075300016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2">SUM(D5,D11,D16,D26,D28,D30,D33,D38)</f>
        <v>18498323</v>
      </c>
      <c r="E41" s="15">
        <f t="shared" si="12"/>
        <v>13891671</v>
      </c>
      <c r="F41" s="15">
        <f t="shared" si="12"/>
        <v>1055643</v>
      </c>
      <c r="G41" s="15">
        <f t="shared" si="12"/>
        <v>1484919</v>
      </c>
      <c r="H41" s="15">
        <f t="shared" si="12"/>
        <v>0</v>
      </c>
      <c r="I41" s="15">
        <f t="shared" si="12"/>
        <v>110387159</v>
      </c>
      <c r="J41" s="15">
        <f t="shared" si="12"/>
        <v>10363691</v>
      </c>
      <c r="K41" s="15">
        <f t="shared" si="12"/>
        <v>3781311</v>
      </c>
      <c r="L41" s="15">
        <f t="shared" si="12"/>
        <v>0</v>
      </c>
      <c r="M41" s="15">
        <f t="shared" si="12"/>
        <v>0</v>
      </c>
      <c r="N41" s="15">
        <f>SUM(D41:M41)</f>
        <v>159462717</v>
      </c>
      <c r="O41" s="37">
        <f t="shared" si="2"/>
        <v>7009.6583146511939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68</v>
      </c>
      <c r="M43" s="93"/>
      <c r="N43" s="93"/>
      <c r="O43" s="41">
        <v>22749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63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2250785</v>
      </c>
      <c r="E5" s="26">
        <f t="shared" si="0"/>
        <v>5703606</v>
      </c>
      <c r="F5" s="26">
        <f t="shared" si="0"/>
        <v>992532</v>
      </c>
      <c r="G5" s="26">
        <f t="shared" si="0"/>
        <v>59201</v>
      </c>
      <c r="H5" s="26">
        <f t="shared" si="0"/>
        <v>0</v>
      </c>
      <c r="I5" s="26">
        <f t="shared" si="0"/>
        <v>249033</v>
      </c>
      <c r="J5" s="26">
        <f t="shared" si="0"/>
        <v>0</v>
      </c>
      <c r="K5" s="26">
        <f t="shared" si="0"/>
        <v>3842786</v>
      </c>
      <c r="L5" s="26">
        <f t="shared" si="0"/>
        <v>0</v>
      </c>
      <c r="M5" s="26">
        <f t="shared" si="0"/>
        <v>0</v>
      </c>
      <c r="N5" s="27">
        <f t="shared" ref="N5:N18" si="1">SUM(D5:M5)</f>
        <v>13097943</v>
      </c>
      <c r="O5" s="32">
        <f t="shared" ref="O5:O42" si="2">(N5/O$44)</f>
        <v>588.59223475486453</v>
      </c>
      <c r="P5" s="6"/>
    </row>
    <row r="6" spans="1:133">
      <c r="A6" s="12"/>
      <c r="B6" s="44">
        <v>511</v>
      </c>
      <c r="C6" s="20" t="s">
        <v>19</v>
      </c>
      <c r="D6" s="46">
        <v>159448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159448</v>
      </c>
      <c r="O6" s="47">
        <f t="shared" si="2"/>
        <v>7.1652361479351097</v>
      </c>
      <c r="P6" s="9"/>
    </row>
    <row r="7" spans="1:133">
      <c r="A7" s="12"/>
      <c r="B7" s="44">
        <v>513</v>
      </c>
      <c r="C7" s="20" t="s">
        <v>20</v>
      </c>
      <c r="D7" s="46">
        <v>359565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3842786</v>
      </c>
      <c r="L7" s="46">
        <v>0</v>
      </c>
      <c r="M7" s="46">
        <v>0</v>
      </c>
      <c r="N7" s="46">
        <f t="shared" si="1"/>
        <v>4202351</v>
      </c>
      <c r="O7" s="47">
        <f t="shared" si="2"/>
        <v>188.84424571967824</v>
      </c>
      <c r="P7" s="9"/>
    </row>
    <row r="8" spans="1:133">
      <c r="A8" s="12"/>
      <c r="B8" s="44">
        <v>514</v>
      </c>
      <c r="C8" s="20" t="s">
        <v>21</v>
      </c>
      <c r="D8" s="46">
        <v>91484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91484</v>
      </c>
      <c r="O8" s="47">
        <f t="shared" si="2"/>
        <v>4.1110861456882217</v>
      </c>
      <c r="P8" s="9"/>
    </row>
    <row r="9" spans="1:133">
      <c r="A9" s="12"/>
      <c r="B9" s="44">
        <v>515</v>
      </c>
      <c r="C9" s="20" t="s">
        <v>22</v>
      </c>
      <c r="D9" s="46">
        <v>237047</v>
      </c>
      <c r="E9" s="46">
        <v>5702706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5939753</v>
      </c>
      <c r="O9" s="47">
        <f t="shared" si="2"/>
        <v>266.91920190536109</v>
      </c>
      <c r="P9" s="9"/>
    </row>
    <row r="10" spans="1:133">
      <c r="A10" s="12"/>
      <c r="B10" s="44">
        <v>519</v>
      </c>
      <c r="C10" s="20" t="s">
        <v>23</v>
      </c>
      <c r="D10" s="46">
        <v>1403241</v>
      </c>
      <c r="E10" s="46">
        <v>900</v>
      </c>
      <c r="F10" s="46">
        <v>992532</v>
      </c>
      <c r="G10" s="46">
        <v>59201</v>
      </c>
      <c r="H10" s="46">
        <v>0</v>
      </c>
      <c r="I10" s="46">
        <v>249033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2704907</v>
      </c>
      <c r="O10" s="47">
        <f t="shared" si="2"/>
        <v>121.55246483620186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SUM(D12:D15)</f>
        <v>10690051</v>
      </c>
      <c r="E11" s="31">
        <f t="shared" si="3"/>
        <v>229970</v>
      </c>
      <c r="F11" s="31">
        <f t="shared" si="3"/>
        <v>0</v>
      </c>
      <c r="G11" s="31">
        <f t="shared" si="3"/>
        <v>76006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10996027</v>
      </c>
      <c r="O11" s="43">
        <f t="shared" si="2"/>
        <v>494.13683548285627</v>
      </c>
      <c r="P11" s="10"/>
    </row>
    <row r="12" spans="1:133">
      <c r="A12" s="12"/>
      <c r="B12" s="44">
        <v>521</v>
      </c>
      <c r="C12" s="20" t="s">
        <v>25</v>
      </c>
      <c r="D12" s="46">
        <v>7086780</v>
      </c>
      <c r="E12" s="46">
        <v>229872</v>
      </c>
      <c r="F12" s="46">
        <v>0</v>
      </c>
      <c r="G12" s="46">
        <v>76006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7392658</v>
      </c>
      <c r="O12" s="47">
        <f t="shared" si="2"/>
        <v>332.20949984271783</v>
      </c>
      <c r="P12" s="9"/>
    </row>
    <row r="13" spans="1:133">
      <c r="A13" s="12"/>
      <c r="B13" s="44">
        <v>522</v>
      </c>
      <c r="C13" s="20" t="s">
        <v>26</v>
      </c>
      <c r="D13" s="46">
        <v>3041433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3041433</v>
      </c>
      <c r="O13" s="47">
        <f t="shared" si="2"/>
        <v>136.67518986204107</v>
      </c>
      <c r="P13" s="9"/>
    </row>
    <row r="14" spans="1:133">
      <c r="A14" s="12"/>
      <c r="B14" s="44">
        <v>524</v>
      </c>
      <c r="C14" s="20" t="s">
        <v>27</v>
      </c>
      <c r="D14" s="46">
        <v>561838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561838</v>
      </c>
      <c r="O14" s="47">
        <f t="shared" si="2"/>
        <v>25.247741877499664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98</v>
      </c>
      <c r="O15" s="47">
        <f t="shared" si="2"/>
        <v>4.4039005976722239E-3</v>
      </c>
      <c r="P15" s="9"/>
    </row>
    <row r="16" spans="1:133" ht="15.75">
      <c r="A16" s="28" t="s">
        <v>29</v>
      </c>
      <c r="B16" s="29"/>
      <c r="C16" s="30"/>
      <c r="D16" s="31">
        <f>SUM(D17:D25)</f>
        <v>0</v>
      </c>
      <c r="E16" s="31">
        <f t="shared" ref="E16:M16" si="4">SUM(E17:E25)</f>
        <v>533676</v>
      </c>
      <c r="F16" s="31">
        <f t="shared" si="4"/>
        <v>0</v>
      </c>
      <c r="G16" s="31">
        <f t="shared" si="4"/>
        <v>384871</v>
      </c>
      <c r="H16" s="31">
        <f t="shared" si="4"/>
        <v>0</v>
      </c>
      <c r="I16" s="31">
        <f t="shared" si="4"/>
        <v>92893988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93812535</v>
      </c>
      <c r="O16" s="43">
        <f t="shared" si="2"/>
        <v>4215.7252954657797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80589246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80589246</v>
      </c>
      <c r="O17" s="47">
        <f t="shared" si="2"/>
        <v>3621.500292095448</v>
      </c>
      <c r="P17" s="9"/>
    </row>
    <row r="18" spans="1:16">
      <c r="A18" s="12"/>
      <c r="B18" s="44">
        <v>532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7500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7500</v>
      </c>
      <c r="O18" s="47">
        <f t="shared" si="2"/>
        <v>0.33703320900552736</v>
      </c>
      <c r="P18" s="9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1238893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1238893</v>
      </c>
      <c r="O19" s="47">
        <f t="shared" si="2"/>
        <v>55.673077787264639</v>
      </c>
      <c r="P19" s="9"/>
    </row>
    <row r="20" spans="1:16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2691311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2691311</v>
      </c>
      <c r="O20" s="47">
        <f t="shared" si="2"/>
        <v>120.94149103491664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7996</v>
      </c>
      <c r="H21" s="46">
        <v>0</v>
      </c>
      <c r="I21" s="46">
        <v>3281910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3289906</v>
      </c>
      <c r="O21" s="47">
        <f t="shared" si="2"/>
        <v>147.84101020087178</v>
      </c>
      <c r="P21" s="9"/>
    </row>
    <row r="22" spans="1:16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5077560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5077560</v>
      </c>
      <c r="O22" s="47">
        <f t="shared" si="2"/>
        <v>228.17417876241404</v>
      </c>
      <c r="P22" s="9"/>
    </row>
    <row r="23" spans="1:16">
      <c r="A23" s="12"/>
      <c r="B23" s="44">
        <v>537</v>
      </c>
      <c r="C23" s="20" t="s">
        <v>35</v>
      </c>
      <c r="D23" s="46">
        <v>0</v>
      </c>
      <c r="E23" s="46">
        <v>4980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4980</v>
      </c>
      <c r="O23" s="47">
        <f t="shared" si="2"/>
        <v>0.22379005077967015</v>
      </c>
      <c r="P23" s="9"/>
    </row>
    <row r="24" spans="1:16">
      <c r="A24" s="12"/>
      <c r="B24" s="44">
        <v>538</v>
      </c>
      <c r="C24" s="20" t="s">
        <v>36</v>
      </c>
      <c r="D24" s="46">
        <v>0</v>
      </c>
      <c r="E24" s="46">
        <v>528696</v>
      </c>
      <c r="F24" s="46">
        <v>0</v>
      </c>
      <c r="G24" s="46">
        <v>349799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878495</v>
      </c>
      <c r="O24" s="47">
        <f t="shared" si="2"/>
        <v>39.477598526041433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27076</v>
      </c>
      <c r="H25" s="46">
        <v>0</v>
      </c>
      <c r="I25" s="46">
        <v>7568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34644</v>
      </c>
      <c r="O25" s="47">
        <f t="shared" si="2"/>
        <v>1.556823799038332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1635324</v>
      </c>
      <c r="E26" s="31">
        <f t="shared" si="6"/>
        <v>773741</v>
      </c>
      <c r="F26" s="31">
        <f t="shared" si="6"/>
        <v>1510060</v>
      </c>
      <c r="G26" s="31">
        <f t="shared" si="6"/>
        <v>3009905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>SUM(D26:M26)</f>
        <v>6929030</v>
      </c>
      <c r="O26" s="43">
        <f t="shared" si="2"/>
        <v>311.37509549274256</v>
      </c>
      <c r="P26" s="10"/>
    </row>
    <row r="27" spans="1:16">
      <c r="A27" s="12"/>
      <c r="B27" s="44">
        <v>541</v>
      </c>
      <c r="C27" s="20" t="s">
        <v>39</v>
      </c>
      <c r="D27" s="46">
        <v>1635324</v>
      </c>
      <c r="E27" s="46">
        <v>773741</v>
      </c>
      <c r="F27" s="46">
        <v>1510060</v>
      </c>
      <c r="G27" s="46">
        <v>3009905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6929030</v>
      </c>
      <c r="O27" s="47">
        <f t="shared" si="2"/>
        <v>311.37509549274256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29680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>SUM(D28:M28)</f>
        <v>29680</v>
      </c>
      <c r="O28" s="43">
        <f t="shared" si="2"/>
        <v>1.3337527524378736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29680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29680</v>
      </c>
      <c r="O29" s="47">
        <f t="shared" si="2"/>
        <v>1.3337527524378736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SUM(D31:D33)</f>
        <v>1094</v>
      </c>
      <c r="E30" s="31">
        <f t="shared" si="8"/>
        <v>51873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-451654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>SUM(D30:M30)</f>
        <v>-398687</v>
      </c>
      <c r="O30" s="43">
        <f t="shared" si="2"/>
        <v>-17.916101199838224</v>
      </c>
      <c r="P30" s="10"/>
    </row>
    <row r="31" spans="1:16">
      <c r="A31" s="12"/>
      <c r="B31" s="44">
        <v>562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-451654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9">SUM(D31:M31)</f>
        <v>-451654</v>
      </c>
      <c r="O31" s="47">
        <f t="shared" si="2"/>
        <v>-20.296319597357659</v>
      </c>
      <c r="P31" s="9"/>
    </row>
    <row r="32" spans="1:16">
      <c r="A32" s="12"/>
      <c r="B32" s="44">
        <v>564</v>
      </c>
      <c r="C32" s="20" t="s">
        <v>44</v>
      </c>
      <c r="D32" s="46">
        <v>0</v>
      </c>
      <c r="E32" s="46">
        <v>51873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51873</v>
      </c>
      <c r="O32" s="47">
        <f t="shared" si="2"/>
        <v>2.3310564867658292</v>
      </c>
      <c r="P32" s="9"/>
    </row>
    <row r="33" spans="1:119">
      <c r="A33" s="12"/>
      <c r="B33" s="44">
        <v>569</v>
      </c>
      <c r="C33" s="20" t="s">
        <v>88</v>
      </c>
      <c r="D33" s="46">
        <v>1094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1094</v>
      </c>
      <c r="O33" s="47">
        <f t="shared" si="2"/>
        <v>4.9161910753606257E-2</v>
      </c>
      <c r="P33" s="9"/>
    </row>
    <row r="34" spans="1:119" ht="15.75">
      <c r="A34" s="28" t="s">
        <v>45</v>
      </c>
      <c r="B34" s="29"/>
      <c r="C34" s="30"/>
      <c r="D34" s="31">
        <f t="shared" ref="D34:M34" si="10">SUM(D35:D38)</f>
        <v>2138137</v>
      </c>
      <c r="E34" s="31">
        <f t="shared" si="10"/>
        <v>591595</v>
      </c>
      <c r="F34" s="31">
        <f t="shared" si="10"/>
        <v>68222</v>
      </c>
      <c r="G34" s="31">
        <f t="shared" si="10"/>
        <v>133692</v>
      </c>
      <c r="H34" s="31">
        <f t="shared" si="10"/>
        <v>0</v>
      </c>
      <c r="I34" s="31">
        <f t="shared" si="10"/>
        <v>1733805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>SUM(D34:M34)</f>
        <v>4665451</v>
      </c>
      <c r="O34" s="43">
        <f t="shared" si="2"/>
        <v>209.65492293173955</v>
      </c>
      <c r="P34" s="9"/>
    </row>
    <row r="35" spans="1:119">
      <c r="A35" s="12"/>
      <c r="B35" s="44">
        <v>572</v>
      </c>
      <c r="C35" s="20" t="s">
        <v>46</v>
      </c>
      <c r="D35" s="46">
        <v>1431411</v>
      </c>
      <c r="E35" s="46">
        <v>0</v>
      </c>
      <c r="F35" s="46">
        <v>0</v>
      </c>
      <c r="G35" s="46">
        <v>133692</v>
      </c>
      <c r="H35" s="46">
        <v>0</v>
      </c>
      <c r="I35" s="46">
        <v>1733805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3298908</v>
      </c>
      <c r="O35" s="47">
        <f t="shared" si="2"/>
        <v>148.24553992720084</v>
      </c>
      <c r="P35" s="9"/>
    </row>
    <row r="36" spans="1:119">
      <c r="A36" s="12"/>
      <c r="B36" s="44">
        <v>574</v>
      </c>
      <c r="C36" s="20" t="s">
        <v>47</v>
      </c>
      <c r="D36" s="46">
        <v>0</v>
      </c>
      <c r="E36" s="46">
        <v>271914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271914</v>
      </c>
      <c r="O36" s="47">
        <f t="shared" si="2"/>
        <v>12.219206399137194</v>
      </c>
      <c r="P36" s="9"/>
    </row>
    <row r="37" spans="1:119">
      <c r="A37" s="12"/>
      <c r="B37" s="44">
        <v>575</v>
      </c>
      <c r="C37" s="20" t="s">
        <v>48</v>
      </c>
      <c r="D37" s="46">
        <v>618056</v>
      </c>
      <c r="E37" s="46">
        <v>319681</v>
      </c>
      <c r="F37" s="46">
        <v>68222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1005959</v>
      </c>
      <c r="O37" s="47">
        <f t="shared" si="2"/>
        <v>45.205545319732174</v>
      </c>
      <c r="P37" s="9"/>
    </row>
    <row r="38" spans="1:119">
      <c r="A38" s="12"/>
      <c r="B38" s="44">
        <v>579</v>
      </c>
      <c r="C38" s="20" t="s">
        <v>49</v>
      </c>
      <c r="D38" s="46">
        <v>88670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88670</v>
      </c>
      <c r="O38" s="47">
        <f t="shared" si="2"/>
        <v>3.984631285669348</v>
      </c>
      <c r="P38" s="9"/>
    </row>
    <row r="39" spans="1:119" ht="15.75">
      <c r="A39" s="28" t="s">
        <v>52</v>
      </c>
      <c r="B39" s="29"/>
      <c r="C39" s="30"/>
      <c r="D39" s="31">
        <f t="shared" ref="D39:M39" si="11">SUM(D40:D41)</f>
        <v>2643200</v>
      </c>
      <c r="E39" s="31">
        <f t="shared" si="11"/>
        <v>2325227</v>
      </c>
      <c r="F39" s="31">
        <f t="shared" si="11"/>
        <v>0</v>
      </c>
      <c r="G39" s="31">
        <f t="shared" si="11"/>
        <v>95000</v>
      </c>
      <c r="H39" s="31">
        <f t="shared" si="11"/>
        <v>0</v>
      </c>
      <c r="I39" s="31">
        <f t="shared" si="11"/>
        <v>3954479</v>
      </c>
      <c r="J39" s="31">
        <f t="shared" si="11"/>
        <v>11153056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>SUM(D39:M39)</f>
        <v>20170962</v>
      </c>
      <c r="O39" s="43">
        <f t="shared" si="2"/>
        <v>906.43787354513995</v>
      </c>
      <c r="P39" s="9"/>
    </row>
    <row r="40" spans="1:119">
      <c r="A40" s="12"/>
      <c r="B40" s="44">
        <v>581</v>
      </c>
      <c r="C40" s="20" t="s">
        <v>50</v>
      </c>
      <c r="D40" s="46">
        <v>2643200</v>
      </c>
      <c r="E40" s="46">
        <v>2325227</v>
      </c>
      <c r="F40" s="46">
        <v>0</v>
      </c>
      <c r="G40" s="46">
        <v>95000</v>
      </c>
      <c r="H40" s="46">
        <v>0</v>
      </c>
      <c r="I40" s="46">
        <v>3954479</v>
      </c>
      <c r="J40" s="46">
        <v>153000</v>
      </c>
      <c r="K40" s="46">
        <v>0</v>
      </c>
      <c r="L40" s="46">
        <v>0</v>
      </c>
      <c r="M40" s="46">
        <v>0</v>
      </c>
      <c r="N40" s="46">
        <f>SUM(D40:M40)</f>
        <v>9170906</v>
      </c>
      <c r="O40" s="47">
        <f t="shared" si="2"/>
        <v>412.11998382240597</v>
      </c>
      <c r="P40" s="9"/>
    </row>
    <row r="41" spans="1:119" ht="15.75" thickBot="1">
      <c r="A41" s="12"/>
      <c r="B41" s="44">
        <v>591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11000056</v>
      </c>
      <c r="K41" s="46">
        <v>0</v>
      </c>
      <c r="L41" s="46">
        <v>0</v>
      </c>
      <c r="M41" s="46">
        <v>0</v>
      </c>
      <c r="N41" s="46">
        <f>SUM(D41:M41)</f>
        <v>11000056</v>
      </c>
      <c r="O41" s="47">
        <f t="shared" si="2"/>
        <v>494.31788972273404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2">SUM(D5,D11,D16,D26,D28,D30,D34,D39)</f>
        <v>19358591</v>
      </c>
      <c r="E42" s="15">
        <f t="shared" si="12"/>
        <v>10209688</v>
      </c>
      <c r="F42" s="15">
        <f t="shared" si="12"/>
        <v>2570814</v>
      </c>
      <c r="G42" s="15">
        <f t="shared" si="12"/>
        <v>3758675</v>
      </c>
      <c r="H42" s="15">
        <f t="shared" si="12"/>
        <v>0</v>
      </c>
      <c r="I42" s="15">
        <f t="shared" si="12"/>
        <v>98409331</v>
      </c>
      <c r="J42" s="15">
        <f t="shared" si="12"/>
        <v>11153056</v>
      </c>
      <c r="K42" s="15">
        <f t="shared" si="12"/>
        <v>3842786</v>
      </c>
      <c r="L42" s="15">
        <f t="shared" si="12"/>
        <v>0</v>
      </c>
      <c r="M42" s="15">
        <f t="shared" si="12"/>
        <v>0</v>
      </c>
      <c r="N42" s="15">
        <f>SUM(D42:M42)</f>
        <v>149302941</v>
      </c>
      <c r="O42" s="37">
        <f t="shared" si="2"/>
        <v>6709.3399092257223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89</v>
      </c>
      <c r="M44" s="93"/>
      <c r="N44" s="93"/>
      <c r="O44" s="41">
        <v>22253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63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110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107</v>
      </c>
      <c r="N4" s="34" t="s">
        <v>5</v>
      </c>
      <c r="O4" s="34" t="s">
        <v>108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2325456</v>
      </c>
      <c r="E5" s="26">
        <f t="shared" si="0"/>
        <v>1148565</v>
      </c>
      <c r="F5" s="26">
        <f t="shared" si="0"/>
        <v>0</v>
      </c>
      <c r="G5" s="26">
        <f t="shared" si="0"/>
        <v>287006</v>
      </c>
      <c r="H5" s="26">
        <f t="shared" si="0"/>
        <v>0</v>
      </c>
      <c r="I5" s="26">
        <f t="shared" si="0"/>
        <v>447420</v>
      </c>
      <c r="J5" s="26">
        <f t="shared" si="0"/>
        <v>0</v>
      </c>
      <c r="K5" s="26">
        <f t="shared" si="0"/>
        <v>8231729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12440176</v>
      </c>
      <c r="P5" s="32">
        <f t="shared" ref="P5:P41" si="1">(O5/P$43)</f>
        <v>515.93297942932975</v>
      </c>
      <c r="Q5" s="6"/>
    </row>
    <row r="6" spans="1:134">
      <c r="A6" s="12"/>
      <c r="B6" s="44">
        <v>511</v>
      </c>
      <c r="C6" s="20" t="s">
        <v>19</v>
      </c>
      <c r="D6" s="46">
        <v>644444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644444</v>
      </c>
      <c r="P6" s="47">
        <f t="shared" si="1"/>
        <v>26.727106834771067</v>
      </c>
      <c r="Q6" s="9"/>
    </row>
    <row r="7" spans="1:134">
      <c r="A7" s="12"/>
      <c r="B7" s="44">
        <v>513</v>
      </c>
      <c r="C7" s="20" t="s">
        <v>20</v>
      </c>
      <c r="D7" s="46">
        <v>377132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8231729</v>
      </c>
      <c r="L7" s="46">
        <v>0</v>
      </c>
      <c r="M7" s="46">
        <v>0</v>
      </c>
      <c r="N7" s="46">
        <v>0</v>
      </c>
      <c r="O7" s="46">
        <f t="shared" ref="O7:O10" si="2">SUM(D7:N7)</f>
        <v>8608861</v>
      </c>
      <c r="P7" s="47">
        <f t="shared" si="1"/>
        <v>357.03637193098871</v>
      </c>
      <c r="Q7" s="9"/>
    </row>
    <row r="8" spans="1:134">
      <c r="A8" s="12"/>
      <c r="B8" s="44">
        <v>514</v>
      </c>
      <c r="C8" s="20" t="s">
        <v>21</v>
      </c>
      <c r="D8" s="46">
        <v>543979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543979</v>
      </c>
      <c r="P8" s="47">
        <f t="shared" si="1"/>
        <v>22.560509289980093</v>
      </c>
      <c r="Q8" s="9"/>
    </row>
    <row r="9" spans="1:134">
      <c r="A9" s="12"/>
      <c r="B9" s="44">
        <v>515</v>
      </c>
      <c r="C9" s="20" t="s">
        <v>22</v>
      </c>
      <c r="D9" s="46">
        <v>370758</v>
      </c>
      <c r="E9" s="46">
        <v>1138965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1509723</v>
      </c>
      <c r="P9" s="47">
        <f t="shared" si="1"/>
        <v>62.612931320504316</v>
      </c>
      <c r="Q9" s="9"/>
    </row>
    <row r="10" spans="1:134">
      <c r="A10" s="12"/>
      <c r="B10" s="44">
        <v>519</v>
      </c>
      <c r="C10" s="20" t="s">
        <v>23</v>
      </c>
      <c r="D10" s="46">
        <v>389143</v>
      </c>
      <c r="E10" s="46">
        <v>9600</v>
      </c>
      <c r="F10" s="46">
        <v>0</v>
      </c>
      <c r="G10" s="46">
        <v>287006</v>
      </c>
      <c r="H10" s="46">
        <v>0</v>
      </c>
      <c r="I10" s="46">
        <v>447420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1133169</v>
      </c>
      <c r="P10" s="47">
        <f t="shared" si="1"/>
        <v>46.9960600530856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SUM(D12:D15)</f>
        <v>13444317</v>
      </c>
      <c r="E11" s="31">
        <f t="shared" si="3"/>
        <v>1457253</v>
      </c>
      <c r="F11" s="31">
        <f t="shared" si="3"/>
        <v>0</v>
      </c>
      <c r="G11" s="31">
        <f t="shared" si="3"/>
        <v>2229612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>SUM(D11:N11)</f>
        <v>17131182</v>
      </c>
      <c r="P11" s="43">
        <f t="shared" si="1"/>
        <v>710.48365958858665</v>
      </c>
      <c r="Q11" s="10"/>
    </row>
    <row r="12" spans="1:134">
      <c r="A12" s="12"/>
      <c r="B12" s="44">
        <v>521</v>
      </c>
      <c r="C12" s="20" t="s">
        <v>25</v>
      </c>
      <c r="D12" s="46">
        <v>9488899</v>
      </c>
      <c r="E12" s="46">
        <v>1294923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10783822</v>
      </c>
      <c r="P12" s="47">
        <f t="shared" si="1"/>
        <v>447.238802256138</v>
      </c>
      <c r="Q12" s="9"/>
    </row>
    <row r="13" spans="1:134">
      <c r="A13" s="12"/>
      <c r="B13" s="44">
        <v>522</v>
      </c>
      <c r="C13" s="20" t="s">
        <v>26</v>
      </c>
      <c r="D13" s="46">
        <v>3231058</v>
      </c>
      <c r="E13" s="46">
        <v>0</v>
      </c>
      <c r="F13" s="46">
        <v>0</v>
      </c>
      <c r="G13" s="46">
        <v>2229612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5" si="4">SUM(D13:N13)</f>
        <v>5460670</v>
      </c>
      <c r="P13" s="47">
        <f t="shared" si="1"/>
        <v>226.4710517584605</v>
      </c>
      <c r="Q13" s="9"/>
    </row>
    <row r="14" spans="1:134">
      <c r="A14" s="12"/>
      <c r="B14" s="44">
        <v>524</v>
      </c>
      <c r="C14" s="20" t="s">
        <v>27</v>
      </c>
      <c r="D14" s="46">
        <v>724360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724360</v>
      </c>
      <c r="P14" s="47">
        <f t="shared" si="1"/>
        <v>30.041473125414733</v>
      </c>
      <c r="Q14" s="9"/>
    </row>
    <row r="15" spans="1:134">
      <c r="A15" s="12"/>
      <c r="B15" s="44">
        <v>525</v>
      </c>
      <c r="C15" s="20" t="s">
        <v>28</v>
      </c>
      <c r="D15" s="46">
        <v>0</v>
      </c>
      <c r="E15" s="46">
        <v>162330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162330</v>
      </c>
      <c r="P15" s="47">
        <f t="shared" si="1"/>
        <v>6.7323324485733247</v>
      </c>
      <c r="Q15" s="9"/>
    </row>
    <row r="16" spans="1:134" ht="15.75">
      <c r="A16" s="28" t="s">
        <v>29</v>
      </c>
      <c r="B16" s="29"/>
      <c r="C16" s="30"/>
      <c r="D16" s="31">
        <f t="shared" ref="D16:N16" si="5">SUM(D17:D25)</f>
        <v>108118</v>
      </c>
      <c r="E16" s="31">
        <f t="shared" si="5"/>
        <v>1290542</v>
      </c>
      <c r="F16" s="31">
        <f t="shared" si="5"/>
        <v>0</v>
      </c>
      <c r="G16" s="31">
        <f t="shared" si="5"/>
        <v>559486</v>
      </c>
      <c r="H16" s="31">
        <f t="shared" si="5"/>
        <v>0</v>
      </c>
      <c r="I16" s="31">
        <f t="shared" si="5"/>
        <v>115028115</v>
      </c>
      <c r="J16" s="31">
        <f t="shared" si="5"/>
        <v>0</v>
      </c>
      <c r="K16" s="31">
        <f t="shared" si="5"/>
        <v>0</v>
      </c>
      <c r="L16" s="31">
        <f>SUM(L17:L25)</f>
        <v>0</v>
      </c>
      <c r="M16" s="31">
        <f t="shared" si="5"/>
        <v>0</v>
      </c>
      <c r="N16" s="31">
        <f t="shared" si="5"/>
        <v>0</v>
      </c>
      <c r="O16" s="42">
        <f>SUM(D16:N16)</f>
        <v>116986261</v>
      </c>
      <c r="P16" s="43">
        <f t="shared" si="1"/>
        <v>4851.7858742534836</v>
      </c>
      <c r="Q16" s="10"/>
    </row>
    <row r="17" spans="1:17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97435441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97435441</v>
      </c>
      <c r="P17" s="47">
        <f t="shared" si="1"/>
        <v>4040.9522644326476</v>
      </c>
      <c r="Q17" s="9"/>
    </row>
    <row r="18" spans="1:17">
      <c r="A18" s="12"/>
      <c r="B18" s="44">
        <v>532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2280019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2280019</v>
      </c>
      <c r="P18" s="47">
        <f t="shared" si="1"/>
        <v>94.559513934970141</v>
      </c>
      <c r="Q18" s="9"/>
    </row>
    <row r="19" spans="1:17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1648171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7" si="6">SUM(D19:N19)</f>
        <v>1648171</v>
      </c>
      <c r="P19" s="47">
        <f t="shared" si="1"/>
        <v>68.354802587923032</v>
      </c>
      <c r="Q19" s="9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3821009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3821009</v>
      </c>
      <c r="P20" s="47">
        <f t="shared" si="1"/>
        <v>158.46918546781686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250530</v>
      </c>
      <c r="H21" s="46">
        <v>0</v>
      </c>
      <c r="I21" s="46">
        <v>5358566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5609096</v>
      </c>
      <c r="P21" s="47">
        <f t="shared" si="1"/>
        <v>232.62674187126743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247957</v>
      </c>
      <c r="F22" s="46">
        <v>0</v>
      </c>
      <c r="G22" s="46">
        <v>0</v>
      </c>
      <c r="H22" s="46">
        <v>0</v>
      </c>
      <c r="I22" s="46">
        <v>4483635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4731592</v>
      </c>
      <c r="P22" s="47">
        <f t="shared" si="1"/>
        <v>196.23390842733909</v>
      </c>
      <c r="Q22" s="9"/>
    </row>
    <row r="23" spans="1:17">
      <c r="A23" s="12"/>
      <c r="B23" s="44">
        <v>537</v>
      </c>
      <c r="C23" s="20" t="s">
        <v>35</v>
      </c>
      <c r="D23" s="46">
        <v>0</v>
      </c>
      <c r="E23" s="46">
        <v>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12</v>
      </c>
      <c r="P23" s="47">
        <f t="shared" si="1"/>
        <v>4.976775049767751E-4</v>
      </c>
      <c r="Q23" s="9"/>
    </row>
    <row r="24" spans="1:17">
      <c r="A24" s="12"/>
      <c r="B24" s="44">
        <v>538</v>
      </c>
      <c r="C24" s="20" t="s">
        <v>36</v>
      </c>
      <c r="D24" s="46">
        <v>0</v>
      </c>
      <c r="E24" s="46">
        <v>1042573</v>
      </c>
      <c r="F24" s="46">
        <v>0</v>
      </c>
      <c r="G24" s="46">
        <v>308956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1351529</v>
      </c>
      <c r="P24" s="47">
        <f t="shared" si="1"/>
        <v>56.052131718646315</v>
      </c>
      <c r="Q24" s="9"/>
    </row>
    <row r="25" spans="1:17">
      <c r="A25" s="12"/>
      <c r="B25" s="44">
        <v>539</v>
      </c>
      <c r="C25" s="20" t="s">
        <v>37</v>
      </c>
      <c r="D25" s="46">
        <v>108118</v>
      </c>
      <c r="E25" s="46">
        <v>0</v>
      </c>
      <c r="F25" s="46">
        <v>0</v>
      </c>
      <c r="G25" s="46">
        <v>0</v>
      </c>
      <c r="H25" s="46">
        <v>0</v>
      </c>
      <c r="I25" s="46">
        <v>1274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109392</v>
      </c>
      <c r="P25" s="47">
        <f t="shared" si="1"/>
        <v>4.5368281353682818</v>
      </c>
      <c r="Q25" s="9"/>
    </row>
    <row r="26" spans="1:17" ht="15.75">
      <c r="A26" s="28" t="s">
        <v>38</v>
      </c>
      <c r="B26" s="29"/>
      <c r="C26" s="30"/>
      <c r="D26" s="31">
        <f t="shared" ref="D26:N26" si="7">SUM(D27:D27)</f>
        <v>1699202</v>
      </c>
      <c r="E26" s="31">
        <f t="shared" si="7"/>
        <v>348078</v>
      </c>
      <c r="F26" s="31">
        <f t="shared" si="7"/>
        <v>0</v>
      </c>
      <c r="G26" s="31">
        <f t="shared" si="7"/>
        <v>107564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2154844</v>
      </c>
      <c r="P26" s="43">
        <f t="shared" si="1"/>
        <v>89.368115461181148</v>
      </c>
      <c r="Q26" s="10"/>
    </row>
    <row r="27" spans="1:17">
      <c r="A27" s="12"/>
      <c r="B27" s="44">
        <v>541</v>
      </c>
      <c r="C27" s="20" t="s">
        <v>39</v>
      </c>
      <c r="D27" s="46">
        <v>1699202</v>
      </c>
      <c r="E27" s="46">
        <v>348078</v>
      </c>
      <c r="F27" s="46">
        <v>0</v>
      </c>
      <c r="G27" s="46">
        <v>107564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2154844</v>
      </c>
      <c r="P27" s="47">
        <f t="shared" si="1"/>
        <v>89.368115461181148</v>
      </c>
      <c r="Q27" s="9"/>
    </row>
    <row r="28" spans="1:17" ht="15.75">
      <c r="A28" s="28" t="s">
        <v>40</v>
      </c>
      <c r="B28" s="29"/>
      <c r="C28" s="30"/>
      <c r="D28" s="31">
        <f t="shared" ref="D28:N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4458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4458</v>
      </c>
      <c r="P28" s="43">
        <f t="shared" si="1"/>
        <v>0.18488719309887194</v>
      </c>
      <c r="Q28" s="10"/>
    </row>
    <row r="29" spans="1:17">
      <c r="A29" s="13"/>
      <c r="B29" s="45">
        <v>552</v>
      </c>
      <c r="C29" s="21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4458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4458</v>
      </c>
      <c r="P29" s="47">
        <f t="shared" si="1"/>
        <v>0.18488719309887194</v>
      </c>
      <c r="Q29" s="9"/>
    </row>
    <row r="30" spans="1:17" ht="15.75">
      <c r="A30" s="28" t="s">
        <v>42</v>
      </c>
      <c r="B30" s="29"/>
      <c r="C30" s="30"/>
      <c r="D30" s="31">
        <f t="shared" ref="D30:N30" si="9">SUM(D31:D32)</f>
        <v>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79666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6"/>
        <v>79666</v>
      </c>
      <c r="P30" s="43">
        <f t="shared" si="1"/>
        <v>3.3039980092899799</v>
      </c>
      <c r="Q30" s="10"/>
    </row>
    <row r="31" spans="1:17">
      <c r="A31" s="12"/>
      <c r="B31" s="44">
        <v>562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34763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34763</v>
      </c>
      <c r="P31" s="47">
        <f t="shared" si="1"/>
        <v>1.4417302587923027</v>
      </c>
      <c r="Q31" s="9"/>
    </row>
    <row r="32" spans="1:17">
      <c r="A32" s="12"/>
      <c r="B32" s="44">
        <v>564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44903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44903</v>
      </c>
      <c r="P32" s="47">
        <f t="shared" si="1"/>
        <v>1.8622677504976775</v>
      </c>
      <c r="Q32" s="9"/>
    </row>
    <row r="33" spans="1:120" ht="15.75">
      <c r="A33" s="28" t="s">
        <v>45</v>
      </c>
      <c r="B33" s="29"/>
      <c r="C33" s="30"/>
      <c r="D33" s="31">
        <f t="shared" ref="D33:N33" si="10">SUM(D34:D37)</f>
        <v>3710616</v>
      </c>
      <c r="E33" s="31">
        <f t="shared" si="10"/>
        <v>4535709</v>
      </c>
      <c r="F33" s="31">
        <f t="shared" si="10"/>
        <v>0</v>
      </c>
      <c r="G33" s="31">
        <f t="shared" si="10"/>
        <v>4500</v>
      </c>
      <c r="H33" s="31">
        <f t="shared" si="10"/>
        <v>0</v>
      </c>
      <c r="I33" s="31">
        <f t="shared" si="10"/>
        <v>2322140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10572965</v>
      </c>
      <c r="P33" s="43">
        <f t="shared" si="1"/>
        <v>438.49390345056406</v>
      </c>
      <c r="Q33" s="9"/>
    </row>
    <row r="34" spans="1:120">
      <c r="A34" s="12"/>
      <c r="B34" s="44">
        <v>572</v>
      </c>
      <c r="C34" s="20" t="s">
        <v>46</v>
      </c>
      <c r="D34" s="46">
        <v>2327769</v>
      </c>
      <c r="E34" s="46">
        <v>4345997</v>
      </c>
      <c r="F34" s="46">
        <v>0</v>
      </c>
      <c r="G34" s="46">
        <v>4500</v>
      </c>
      <c r="H34" s="46">
        <v>0</v>
      </c>
      <c r="I34" s="46">
        <v>2322140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9000406</v>
      </c>
      <c r="P34" s="47">
        <f t="shared" si="1"/>
        <v>373.27496682149967</v>
      </c>
      <c r="Q34" s="9"/>
    </row>
    <row r="35" spans="1:120">
      <c r="A35" s="12"/>
      <c r="B35" s="44">
        <v>574</v>
      </c>
      <c r="C35" s="20" t="s">
        <v>47</v>
      </c>
      <c r="D35" s="46">
        <v>81108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81108</v>
      </c>
      <c r="P35" s="47">
        <f t="shared" si="1"/>
        <v>3.3638022561380225</v>
      </c>
      <c r="Q35" s="9"/>
    </row>
    <row r="36" spans="1:120">
      <c r="A36" s="12"/>
      <c r="B36" s="44">
        <v>575</v>
      </c>
      <c r="C36" s="20" t="s">
        <v>48</v>
      </c>
      <c r="D36" s="46">
        <v>1152097</v>
      </c>
      <c r="E36" s="46">
        <v>189712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1341809</v>
      </c>
      <c r="P36" s="47">
        <f t="shared" si="1"/>
        <v>55.649012939615126</v>
      </c>
      <c r="Q36" s="9"/>
    </row>
    <row r="37" spans="1:120">
      <c r="A37" s="12"/>
      <c r="B37" s="44">
        <v>579</v>
      </c>
      <c r="C37" s="20" t="s">
        <v>49</v>
      </c>
      <c r="D37" s="46">
        <v>149642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149642</v>
      </c>
      <c r="P37" s="47">
        <f t="shared" si="1"/>
        <v>6.206121433311214</v>
      </c>
      <c r="Q37" s="9"/>
    </row>
    <row r="38" spans="1:120" ht="15.75">
      <c r="A38" s="28" t="s">
        <v>52</v>
      </c>
      <c r="B38" s="29"/>
      <c r="C38" s="30"/>
      <c r="D38" s="31">
        <f t="shared" ref="D38:N38" si="11">SUM(D39:D40)</f>
        <v>5767596</v>
      </c>
      <c r="E38" s="31">
        <f t="shared" si="11"/>
        <v>514366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4376290</v>
      </c>
      <c r="J38" s="31">
        <f t="shared" si="11"/>
        <v>12147902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22806154</v>
      </c>
      <c r="P38" s="43">
        <f t="shared" si="1"/>
        <v>945.84248506967481</v>
      </c>
      <c r="Q38" s="9"/>
    </row>
    <row r="39" spans="1:120">
      <c r="A39" s="12"/>
      <c r="B39" s="44">
        <v>581</v>
      </c>
      <c r="C39" s="20" t="s">
        <v>109</v>
      </c>
      <c r="D39" s="46">
        <v>5767596</v>
      </c>
      <c r="E39" s="46">
        <v>514366</v>
      </c>
      <c r="F39" s="46">
        <v>0</v>
      </c>
      <c r="G39" s="46">
        <v>0</v>
      </c>
      <c r="H39" s="46">
        <v>0</v>
      </c>
      <c r="I39" s="46">
        <v>4376290</v>
      </c>
      <c r="J39" s="46">
        <v>70000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10728252</v>
      </c>
      <c r="P39" s="47">
        <f t="shared" si="1"/>
        <v>444.93414067684142</v>
      </c>
      <c r="Q39" s="9"/>
    </row>
    <row r="40" spans="1:120" ht="15.75" thickBot="1">
      <c r="A40" s="12"/>
      <c r="B40" s="44">
        <v>591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12077902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" si="12">SUM(D40:N40)</f>
        <v>12077902</v>
      </c>
      <c r="P40" s="47">
        <f t="shared" si="1"/>
        <v>500.90834439283344</v>
      </c>
      <c r="Q40" s="9"/>
    </row>
    <row r="41" spans="1:120" ht="16.5" thickBot="1">
      <c r="A41" s="14" t="s">
        <v>10</v>
      </c>
      <c r="B41" s="23"/>
      <c r="C41" s="22"/>
      <c r="D41" s="15">
        <f>SUM(D5,D11,D16,D26,D28,D30,D33,D38)</f>
        <v>27055305</v>
      </c>
      <c r="E41" s="15">
        <f t="shared" ref="E41:N41" si="13">SUM(E5,E11,E16,E26,E28,E30,E33,E38)</f>
        <v>9294513</v>
      </c>
      <c r="F41" s="15">
        <f t="shared" si="13"/>
        <v>0</v>
      </c>
      <c r="G41" s="15">
        <f t="shared" si="13"/>
        <v>3188168</v>
      </c>
      <c r="H41" s="15">
        <f t="shared" si="13"/>
        <v>0</v>
      </c>
      <c r="I41" s="15">
        <f t="shared" si="13"/>
        <v>122258089</v>
      </c>
      <c r="J41" s="15">
        <f t="shared" si="13"/>
        <v>12147902</v>
      </c>
      <c r="K41" s="15">
        <f t="shared" si="13"/>
        <v>8231729</v>
      </c>
      <c r="L41" s="15">
        <f t="shared" si="13"/>
        <v>0</v>
      </c>
      <c r="M41" s="15">
        <f t="shared" si="13"/>
        <v>0</v>
      </c>
      <c r="N41" s="15">
        <f t="shared" si="13"/>
        <v>0</v>
      </c>
      <c r="O41" s="15">
        <f>SUM(D41:N41)</f>
        <v>182175706</v>
      </c>
      <c r="P41" s="37">
        <f t="shared" si="1"/>
        <v>7555.3959024552087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93" t="s">
        <v>111</v>
      </c>
      <c r="N43" s="93"/>
      <c r="O43" s="93"/>
      <c r="P43" s="41">
        <v>24112</v>
      </c>
    </row>
    <row r="44" spans="1:120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1:120" ht="15.75" customHeight="1" thickBot="1">
      <c r="A45" s="97" t="s">
        <v>63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9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107</v>
      </c>
      <c r="N4" s="34" t="s">
        <v>5</v>
      </c>
      <c r="O4" s="34" t="s">
        <v>108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2134790</v>
      </c>
      <c r="E5" s="26">
        <f t="shared" si="0"/>
        <v>1301454</v>
      </c>
      <c r="F5" s="26">
        <f t="shared" si="0"/>
        <v>0</v>
      </c>
      <c r="G5" s="26">
        <f t="shared" si="0"/>
        <v>1007712</v>
      </c>
      <c r="H5" s="26">
        <f t="shared" si="0"/>
        <v>0</v>
      </c>
      <c r="I5" s="26">
        <f t="shared" si="0"/>
        <v>437311</v>
      </c>
      <c r="J5" s="26">
        <f t="shared" si="0"/>
        <v>0</v>
      </c>
      <c r="K5" s="26">
        <f t="shared" si="0"/>
        <v>8010698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8" si="1">SUM(D5:N5)</f>
        <v>12891965</v>
      </c>
      <c r="P5" s="32">
        <f t="shared" ref="P5:P41" si="2">(O5/P$43)</f>
        <v>535.49179646936659</v>
      </c>
      <c r="Q5" s="6"/>
    </row>
    <row r="6" spans="1:134">
      <c r="A6" s="12"/>
      <c r="B6" s="44">
        <v>511</v>
      </c>
      <c r="C6" s="20" t="s">
        <v>19</v>
      </c>
      <c r="D6" s="46">
        <v>170253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170253</v>
      </c>
      <c r="P6" s="47">
        <f t="shared" si="2"/>
        <v>7.0717757009345794</v>
      </c>
      <c r="Q6" s="9"/>
    </row>
    <row r="7" spans="1:134">
      <c r="A7" s="12"/>
      <c r="B7" s="44">
        <v>513</v>
      </c>
      <c r="C7" s="20" t="s">
        <v>20</v>
      </c>
      <c r="D7" s="46">
        <v>374480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8010698</v>
      </c>
      <c r="L7" s="46">
        <v>0</v>
      </c>
      <c r="M7" s="46">
        <v>0</v>
      </c>
      <c r="N7" s="46">
        <v>0</v>
      </c>
      <c r="O7" s="46">
        <f t="shared" si="1"/>
        <v>8385178</v>
      </c>
      <c r="P7" s="47">
        <f t="shared" si="2"/>
        <v>348.29399792315678</v>
      </c>
      <c r="Q7" s="9"/>
    </row>
    <row r="8" spans="1:134">
      <c r="A8" s="12"/>
      <c r="B8" s="44">
        <v>514</v>
      </c>
      <c r="C8" s="20" t="s">
        <v>21</v>
      </c>
      <c r="D8" s="46">
        <v>383641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383641</v>
      </c>
      <c r="P8" s="47">
        <f t="shared" si="2"/>
        <v>15.935244029075804</v>
      </c>
      <c r="Q8" s="9"/>
    </row>
    <row r="9" spans="1:134">
      <c r="A9" s="12"/>
      <c r="B9" s="44">
        <v>515</v>
      </c>
      <c r="C9" s="20" t="s">
        <v>22</v>
      </c>
      <c r="D9" s="46">
        <v>353466</v>
      </c>
      <c r="E9" s="46">
        <v>1293525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1646991</v>
      </c>
      <c r="P9" s="47">
        <f t="shared" si="2"/>
        <v>68.410841121495324</v>
      </c>
      <c r="Q9" s="9"/>
    </row>
    <row r="10" spans="1:134">
      <c r="A10" s="12"/>
      <c r="B10" s="44">
        <v>519</v>
      </c>
      <c r="C10" s="20" t="s">
        <v>23</v>
      </c>
      <c r="D10" s="46">
        <v>852950</v>
      </c>
      <c r="E10" s="46">
        <v>7929</v>
      </c>
      <c r="F10" s="46">
        <v>0</v>
      </c>
      <c r="G10" s="46">
        <v>1007712</v>
      </c>
      <c r="H10" s="46">
        <v>0</v>
      </c>
      <c r="I10" s="46">
        <v>437311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2305902</v>
      </c>
      <c r="P10" s="47">
        <f t="shared" si="2"/>
        <v>95.779937694704046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SUM(D12:D15)</f>
        <v>13425950</v>
      </c>
      <c r="E11" s="31">
        <f t="shared" si="3"/>
        <v>1552128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14978078</v>
      </c>
      <c r="P11" s="43">
        <f t="shared" si="2"/>
        <v>622.14238836967809</v>
      </c>
      <c r="Q11" s="10"/>
    </row>
    <row r="12" spans="1:134">
      <c r="A12" s="12"/>
      <c r="B12" s="44">
        <v>521</v>
      </c>
      <c r="C12" s="20" t="s">
        <v>25</v>
      </c>
      <c r="D12" s="46">
        <v>9552061</v>
      </c>
      <c r="E12" s="46">
        <v>1437415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10989476</v>
      </c>
      <c r="P12" s="47">
        <f t="shared" si="2"/>
        <v>456.46836967808929</v>
      </c>
      <c r="Q12" s="9"/>
    </row>
    <row r="13" spans="1:134">
      <c r="A13" s="12"/>
      <c r="B13" s="44">
        <v>522</v>
      </c>
      <c r="C13" s="20" t="s">
        <v>26</v>
      </c>
      <c r="D13" s="46">
        <v>3198357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3198357</v>
      </c>
      <c r="P13" s="47">
        <f t="shared" si="2"/>
        <v>132.84971962616822</v>
      </c>
      <c r="Q13" s="9"/>
    </row>
    <row r="14" spans="1:134">
      <c r="A14" s="12"/>
      <c r="B14" s="44">
        <v>524</v>
      </c>
      <c r="C14" s="20" t="s">
        <v>27</v>
      </c>
      <c r="D14" s="46">
        <v>675532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675532</v>
      </c>
      <c r="P14" s="47">
        <f t="shared" si="2"/>
        <v>28.059480789200414</v>
      </c>
      <c r="Q14" s="9"/>
    </row>
    <row r="15" spans="1:134">
      <c r="A15" s="12"/>
      <c r="B15" s="44">
        <v>525</v>
      </c>
      <c r="C15" s="20" t="s">
        <v>28</v>
      </c>
      <c r="D15" s="46">
        <v>0</v>
      </c>
      <c r="E15" s="46">
        <v>114713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114713</v>
      </c>
      <c r="P15" s="47">
        <f t="shared" si="2"/>
        <v>4.7648182762201454</v>
      </c>
      <c r="Q15" s="9"/>
    </row>
    <row r="16" spans="1:134" ht="15.75">
      <c r="A16" s="28" t="s">
        <v>29</v>
      </c>
      <c r="B16" s="29"/>
      <c r="C16" s="30"/>
      <c r="D16" s="31">
        <f t="shared" ref="D16:N16" si="4">SUM(D17:D25)</f>
        <v>74338</v>
      </c>
      <c r="E16" s="31">
        <f t="shared" si="4"/>
        <v>201</v>
      </c>
      <c r="F16" s="31">
        <f t="shared" si="4"/>
        <v>0</v>
      </c>
      <c r="G16" s="31">
        <f t="shared" si="4"/>
        <v>127845</v>
      </c>
      <c r="H16" s="31">
        <f t="shared" si="4"/>
        <v>0</v>
      </c>
      <c r="I16" s="31">
        <f t="shared" si="4"/>
        <v>91068145</v>
      </c>
      <c r="J16" s="31">
        <f t="shared" si="4"/>
        <v>0</v>
      </c>
      <c r="K16" s="31">
        <f t="shared" si="4"/>
        <v>0</v>
      </c>
      <c r="L16" s="31">
        <f>SUM(L17:L25)</f>
        <v>0</v>
      </c>
      <c r="M16" s="31">
        <f t="shared" si="4"/>
        <v>0</v>
      </c>
      <c r="N16" s="31">
        <f t="shared" si="4"/>
        <v>0</v>
      </c>
      <c r="O16" s="42">
        <f t="shared" si="1"/>
        <v>91270529</v>
      </c>
      <c r="P16" s="43">
        <f t="shared" si="2"/>
        <v>3791.0915472481829</v>
      </c>
      <c r="Q16" s="10"/>
    </row>
    <row r="17" spans="1:17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74444376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74444376</v>
      </c>
      <c r="P17" s="47">
        <f t="shared" si="2"/>
        <v>3092.1859190031155</v>
      </c>
      <c r="Q17" s="9"/>
    </row>
    <row r="18" spans="1:17">
      <c r="A18" s="12"/>
      <c r="B18" s="44">
        <v>532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1461999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1461999</v>
      </c>
      <c r="P18" s="47">
        <f t="shared" si="2"/>
        <v>60.726853582554519</v>
      </c>
      <c r="Q18" s="9"/>
    </row>
    <row r="19" spans="1:17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1969810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5" si="5">SUM(D19:N19)</f>
        <v>1969810</v>
      </c>
      <c r="P19" s="47">
        <f t="shared" si="2"/>
        <v>81.81973001038422</v>
      </c>
      <c r="Q19" s="9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3701799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3701799</v>
      </c>
      <c r="P20" s="47">
        <f t="shared" si="2"/>
        <v>153.7611214953271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107345</v>
      </c>
      <c r="H21" s="46">
        <v>0</v>
      </c>
      <c r="I21" s="46">
        <v>3857262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3964607</v>
      </c>
      <c r="P21" s="47">
        <f t="shared" si="2"/>
        <v>164.67734164070612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12482</v>
      </c>
      <c r="H22" s="46">
        <v>0</v>
      </c>
      <c r="I22" s="46">
        <v>5631902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5644384</v>
      </c>
      <c r="P22" s="47">
        <f t="shared" si="2"/>
        <v>234.450010384216</v>
      </c>
      <c r="Q22" s="9"/>
    </row>
    <row r="23" spans="1:17">
      <c r="A23" s="12"/>
      <c r="B23" s="44">
        <v>537</v>
      </c>
      <c r="C23" s="20" t="s">
        <v>35</v>
      </c>
      <c r="D23" s="46">
        <v>0</v>
      </c>
      <c r="E23" s="46">
        <v>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12</v>
      </c>
      <c r="P23" s="47">
        <f t="shared" si="2"/>
        <v>4.9844236760124608E-4</v>
      </c>
      <c r="Q23" s="9"/>
    </row>
    <row r="24" spans="1:17">
      <c r="A24" s="12"/>
      <c r="B24" s="44">
        <v>538</v>
      </c>
      <c r="C24" s="20" t="s">
        <v>36</v>
      </c>
      <c r="D24" s="46">
        <v>0</v>
      </c>
      <c r="E24" s="46">
        <v>189</v>
      </c>
      <c r="F24" s="46">
        <v>0</v>
      </c>
      <c r="G24" s="46">
        <v>8018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8207</v>
      </c>
      <c r="P24" s="47">
        <f t="shared" si="2"/>
        <v>0.34089304257528558</v>
      </c>
      <c r="Q24" s="9"/>
    </row>
    <row r="25" spans="1:17">
      <c r="A25" s="12"/>
      <c r="B25" s="44">
        <v>539</v>
      </c>
      <c r="C25" s="20" t="s">
        <v>37</v>
      </c>
      <c r="D25" s="46">
        <v>74338</v>
      </c>
      <c r="E25" s="46">
        <v>0</v>
      </c>
      <c r="F25" s="46">
        <v>0</v>
      </c>
      <c r="G25" s="46">
        <v>0</v>
      </c>
      <c r="H25" s="46">
        <v>0</v>
      </c>
      <c r="I25" s="46">
        <v>997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75335</v>
      </c>
      <c r="P25" s="47">
        <f t="shared" si="2"/>
        <v>3.1291796469366564</v>
      </c>
      <c r="Q25" s="9"/>
    </row>
    <row r="26" spans="1:17" ht="15.75">
      <c r="A26" s="28" t="s">
        <v>38</v>
      </c>
      <c r="B26" s="29"/>
      <c r="C26" s="30"/>
      <c r="D26" s="31">
        <f t="shared" ref="D26:N26" si="6">SUM(D27:D27)</f>
        <v>1625021</v>
      </c>
      <c r="E26" s="31">
        <f t="shared" si="6"/>
        <v>1007136</v>
      </c>
      <c r="F26" s="31">
        <f t="shared" si="6"/>
        <v>0</v>
      </c>
      <c r="G26" s="31">
        <f t="shared" si="6"/>
        <v>75708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>SUM(D26:N26)</f>
        <v>2707865</v>
      </c>
      <c r="P26" s="43">
        <f t="shared" si="2"/>
        <v>112.47622014537902</v>
      </c>
      <c r="Q26" s="10"/>
    </row>
    <row r="27" spans="1:17">
      <c r="A27" s="12"/>
      <c r="B27" s="44">
        <v>541</v>
      </c>
      <c r="C27" s="20" t="s">
        <v>39</v>
      </c>
      <c r="D27" s="46">
        <v>1625021</v>
      </c>
      <c r="E27" s="46">
        <v>1007136</v>
      </c>
      <c r="F27" s="46">
        <v>0</v>
      </c>
      <c r="G27" s="46">
        <v>75708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2707865</v>
      </c>
      <c r="P27" s="47">
        <f t="shared" si="2"/>
        <v>112.47622014537902</v>
      </c>
      <c r="Q27" s="9"/>
    </row>
    <row r="28" spans="1:17" ht="15.75">
      <c r="A28" s="28" t="s">
        <v>40</v>
      </c>
      <c r="B28" s="29"/>
      <c r="C28" s="30"/>
      <c r="D28" s="31">
        <f t="shared" ref="D28:N28" si="7">SUM(D29:D29)</f>
        <v>0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-5512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>SUM(D28:N28)</f>
        <v>-5512</v>
      </c>
      <c r="P28" s="43">
        <f t="shared" si="2"/>
        <v>-0.22895119418483906</v>
      </c>
      <c r="Q28" s="10"/>
    </row>
    <row r="29" spans="1:17">
      <c r="A29" s="13"/>
      <c r="B29" s="45">
        <v>552</v>
      </c>
      <c r="C29" s="21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-5512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-5512</v>
      </c>
      <c r="P29" s="47">
        <f t="shared" si="2"/>
        <v>-0.22895119418483906</v>
      </c>
      <c r="Q29" s="9"/>
    </row>
    <row r="30" spans="1:17" ht="15.75">
      <c r="A30" s="28" t="s">
        <v>42</v>
      </c>
      <c r="B30" s="29"/>
      <c r="C30" s="30"/>
      <c r="D30" s="31">
        <f t="shared" ref="D30:N30" si="8">SUM(D31:D32)</f>
        <v>0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92361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>SUM(D30:N30)</f>
        <v>92361</v>
      </c>
      <c r="P30" s="43">
        <f t="shared" si="2"/>
        <v>3.8363862928348911</v>
      </c>
      <c r="Q30" s="10"/>
    </row>
    <row r="31" spans="1:17">
      <c r="A31" s="12"/>
      <c r="B31" s="44">
        <v>562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35830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9">SUM(D31:N31)</f>
        <v>35830</v>
      </c>
      <c r="P31" s="47">
        <f t="shared" si="2"/>
        <v>1.4882658359293874</v>
      </c>
      <c r="Q31" s="9"/>
    </row>
    <row r="32" spans="1:17">
      <c r="A32" s="12"/>
      <c r="B32" s="44">
        <v>564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56531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56531</v>
      </c>
      <c r="P32" s="47">
        <f t="shared" si="2"/>
        <v>2.3481204569055034</v>
      </c>
      <c r="Q32" s="9"/>
    </row>
    <row r="33" spans="1:120" ht="15.75">
      <c r="A33" s="28" t="s">
        <v>45</v>
      </c>
      <c r="B33" s="29"/>
      <c r="C33" s="30"/>
      <c r="D33" s="31">
        <f t="shared" ref="D33:N33" si="10">SUM(D34:D37)</f>
        <v>3246413</v>
      </c>
      <c r="E33" s="31">
        <f t="shared" si="10"/>
        <v>305894</v>
      </c>
      <c r="F33" s="31">
        <f t="shared" si="10"/>
        <v>0</v>
      </c>
      <c r="G33" s="31">
        <f t="shared" si="10"/>
        <v>78016</v>
      </c>
      <c r="H33" s="31">
        <f t="shared" si="10"/>
        <v>0</v>
      </c>
      <c r="I33" s="31">
        <f t="shared" si="10"/>
        <v>2321606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5951929</v>
      </c>
      <c r="P33" s="43">
        <f t="shared" si="2"/>
        <v>247.22446521287642</v>
      </c>
      <c r="Q33" s="9"/>
    </row>
    <row r="34" spans="1:120">
      <c r="A34" s="12"/>
      <c r="B34" s="44">
        <v>572</v>
      </c>
      <c r="C34" s="20" t="s">
        <v>46</v>
      </c>
      <c r="D34" s="46">
        <v>2200639</v>
      </c>
      <c r="E34" s="46">
        <v>214529</v>
      </c>
      <c r="F34" s="46">
        <v>0</v>
      </c>
      <c r="G34" s="46">
        <v>78016</v>
      </c>
      <c r="H34" s="46">
        <v>0</v>
      </c>
      <c r="I34" s="46">
        <v>2321606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4814790</v>
      </c>
      <c r="P34" s="47">
        <f t="shared" si="2"/>
        <v>199.99127725856698</v>
      </c>
      <c r="Q34" s="9"/>
    </row>
    <row r="35" spans="1:120">
      <c r="A35" s="12"/>
      <c r="B35" s="44">
        <v>574</v>
      </c>
      <c r="C35" s="20" t="s">
        <v>47</v>
      </c>
      <c r="D35" s="46">
        <v>83838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83838</v>
      </c>
      <c r="P35" s="47">
        <f t="shared" si="2"/>
        <v>3.4823676012461058</v>
      </c>
      <c r="Q35" s="9"/>
    </row>
    <row r="36" spans="1:120">
      <c r="A36" s="12"/>
      <c r="B36" s="44">
        <v>575</v>
      </c>
      <c r="C36" s="20" t="s">
        <v>48</v>
      </c>
      <c r="D36" s="46">
        <v>820391</v>
      </c>
      <c r="E36" s="46">
        <v>91365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911756</v>
      </c>
      <c r="P36" s="47">
        <f t="shared" si="2"/>
        <v>37.871484942886809</v>
      </c>
      <c r="Q36" s="9"/>
    </row>
    <row r="37" spans="1:120">
      <c r="A37" s="12"/>
      <c r="B37" s="44">
        <v>579</v>
      </c>
      <c r="C37" s="20" t="s">
        <v>49</v>
      </c>
      <c r="D37" s="46">
        <v>141545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141545</v>
      </c>
      <c r="P37" s="47">
        <f t="shared" si="2"/>
        <v>5.8793354101765321</v>
      </c>
      <c r="Q37" s="9"/>
    </row>
    <row r="38" spans="1:120" ht="15.75">
      <c r="A38" s="28" t="s">
        <v>52</v>
      </c>
      <c r="B38" s="29"/>
      <c r="C38" s="30"/>
      <c r="D38" s="31">
        <f t="shared" ref="D38:N38" si="11">SUM(D39:D40)</f>
        <v>4015000</v>
      </c>
      <c r="E38" s="31">
        <f t="shared" si="11"/>
        <v>514366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4466654</v>
      </c>
      <c r="J38" s="31">
        <f t="shared" si="11"/>
        <v>12082094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21078114</v>
      </c>
      <c r="P38" s="43">
        <f t="shared" si="2"/>
        <v>875.51875389408099</v>
      </c>
      <c r="Q38" s="9"/>
    </row>
    <row r="39" spans="1:120">
      <c r="A39" s="12"/>
      <c r="B39" s="44">
        <v>581</v>
      </c>
      <c r="C39" s="20" t="s">
        <v>109</v>
      </c>
      <c r="D39" s="46">
        <v>4015000</v>
      </c>
      <c r="E39" s="46">
        <v>514366</v>
      </c>
      <c r="F39" s="46">
        <v>0</v>
      </c>
      <c r="G39" s="46">
        <v>0</v>
      </c>
      <c r="H39" s="46">
        <v>0</v>
      </c>
      <c r="I39" s="46">
        <v>4466654</v>
      </c>
      <c r="J39" s="46">
        <v>70000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9066020</v>
      </c>
      <c r="P39" s="47">
        <f t="shared" si="2"/>
        <v>376.57403946002074</v>
      </c>
      <c r="Q39" s="9"/>
    </row>
    <row r="40" spans="1:120" ht="15.75" thickBot="1">
      <c r="A40" s="12"/>
      <c r="B40" s="44">
        <v>591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12012094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12012094</v>
      </c>
      <c r="P40" s="47">
        <f t="shared" si="2"/>
        <v>498.94471443406024</v>
      </c>
      <c r="Q40" s="9"/>
    </row>
    <row r="41" spans="1:120" ht="16.5" thickBot="1">
      <c r="A41" s="14" t="s">
        <v>10</v>
      </c>
      <c r="B41" s="23"/>
      <c r="C41" s="22"/>
      <c r="D41" s="15">
        <f>SUM(D5,D11,D16,D26,D28,D30,D33,D38)</f>
        <v>24521512</v>
      </c>
      <c r="E41" s="15">
        <f t="shared" ref="E41:N41" si="12">SUM(E5,E11,E16,E26,E28,E30,E33,E38)</f>
        <v>4681179</v>
      </c>
      <c r="F41" s="15">
        <f t="shared" si="12"/>
        <v>0</v>
      </c>
      <c r="G41" s="15">
        <f t="shared" si="12"/>
        <v>1289281</v>
      </c>
      <c r="H41" s="15">
        <f t="shared" si="12"/>
        <v>0</v>
      </c>
      <c r="I41" s="15">
        <f t="shared" si="12"/>
        <v>98380565</v>
      </c>
      <c r="J41" s="15">
        <f t="shared" si="12"/>
        <v>12082094</v>
      </c>
      <c r="K41" s="15">
        <f t="shared" si="12"/>
        <v>8010698</v>
      </c>
      <c r="L41" s="15">
        <f t="shared" si="12"/>
        <v>0</v>
      </c>
      <c r="M41" s="15">
        <f t="shared" si="12"/>
        <v>0</v>
      </c>
      <c r="N41" s="15">
        <f t="shared" si="12"/>
        <v>0</v>
      </c>
      <c r="O41" s="15">
        <f>SUM(D41:N41)</f>
        <v>148965329</v>
      </c>
      <c r="P41" s="37">
        <f t="shared" si="2"/>
        <v>6187.5526064382138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93" t="s">
        <v>105</v>
      </c>
      <c r="N43" s="93"/>
      <c r="O43" s="93"/>
      <c r="P43" s="41">
        <v>24075</v>
      </c>
    </row>
    <row r="44" spans="1:120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1:120" ht="15.75" customHeight="1" thickBot="1">
      <c r="A45" s="97" t="s">
        <v>63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9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102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2148695</v>
      </c>
      <c r="E5" s="26">
        <f t="shared" si="0"/>
        <v>6653493</v>
      </c>
      <c r="F5" s="26">
        <f t="shared" si="0"/>
        <v>0</v>
      </c>
      <c r="G5" s="26">
        <f t="shared" si="0"/>
        <v>1026405</v>
      </c>
      <c r="H5" s="26">
        <f t="shared" si="0"/>
        <v>0</v>
      </c>
      <c r="I5" s="26">
        <f t="shared" si="0"/>
        <v>779313</v>
      </c>
      <c r="J5" s="26">
        <f t="shared" si="0"/>
        <v>0</v>
      </c>
      <c r="K5" s="26">
        <f t="shared" si="0"/>
        <v>8344009</v>
      </c>
      <c r="L5" s="26">
        <f t="shared" si="0"/>
        <v>0</v>
      </c>
      <c r="M5" s="26">
        <f t="shared" si="0"/>
        <v>0</v>
      </c>
      <c r="N5" s="27">
        <f t="shared" ref="N5:N18" si="1">SUM(D5:M5)</f>
        <v>18951915</v>
      </c>
      <c r="O5" s="32">
        <f t="shared" ref="O5:O41" si="2">(N5/O$43)</f>
        <v>810.11862015901511</v>
      </c>
      <c r="P5" s="6"/>
    </row>
    <row r="6" spans="1:133">
      <c r="A6" s="12"/>
      <c r="B6" s="44">
        <v>511</v>
      </c>
      <c r="C6" s="20" t="s">
        <v>19</v>
      </c>
      <c r="D6" s="46">
        <v>166776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166776</v>
      </c>
      <c r="O6" s="47">
        <f t="shared" si="2"/>
        <v>7.1290074378045656</v>
      </c>
      <c r="P6" s="9"/>
    </row>
    <row r="7" spans="1:133">
      <c r="A7" s="12"/>
      <c r="B7" s="44">
        <v>513</v>
      </c>
      <c r="C7" s="20" t="s">
        <v>20</v>
      </c>
      <c r="D7" s="46">
        <v>371551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8344009</v>
      </c>
      <c r="L7" s="46">
        <v>0</v>
      </c>
      <c r="M7" s="46">
        <v>0</v>
      </c>
      <c r="N7" s="46">
        <f t="shared" si="1"/>
        <v>8715560</v>
      </c>
      <c r="O7" s="47">
        <f t="shared" si="2"/>
        <v>372.55535607420705</v>
      </c>
      <c r="P7" s="9"/>
    </row>
    <row r="8" spans="1:133">
      <c r="A8" s="12"/>
      <c r="B8" s="44">
        <v>514</v>
      </c>
      <c r="C8" s="20" t="s">
        <v>21</v>
      </c>
      <c r="D8" s="46">
        <v>405342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405342</v>
      </c>
      <c r="O8" s="47">
        <f t="shared" si="2"/>
        <v>17.326750448833035</v>
      </c>
      <c r="P8" s="9"/>
    </row>
    <row r="9" spans="1:133">
      <c r="A9" s="12"/>
      <c r="B9" s="44">
        <v>515</v>
      </c>
      <c r="C9" s="20" t="s">
        <v>22</v>
      </c>
      <c r="D9" s="46">
        <v>344961</v>
      </c>
      <c r="E9" s="46">
        <v>6648276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6993237</v>
      </c>
      <c r="O9" s="47">
        <f t="shared" si="2"/>
        <v>298.9329315209028</v>
      </c>
      <c r="P9" s="9"/>
    </row>
    <row r="10" spans="1:133">
      <c r="A10" s="12"/>
      <c r="B10" s="44">
        <v>519</v>
      </c>
      <c r="C10" s="20" t="s">
        <v>72</v>
      </c>
      <c r="D10" s="46">
        <v>860065</v>
      </c>
      <c r="E10" s="46">
        <v>5217</v>
      </c>
      <c r="F10" s="46">
        <v>0</v>
      </c>
      <c r="G10" s="46">
        <v>1026405</v>
      </c>
      <c r="H10" s="46">
        <v>0</v>
      </c>
      <c r="I10" s="46">
        <v>779313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2671000</v>
      </c>
      <c r="O10" s="47">
        <f t="shared" si="2"/>
        <v>114.17457467726767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SUM(D12:D15)</f>
        <v>14380816</v>
      </c>
      <c r="E11" s="31">
        <f t="shared" si="3"/>
        <v>1050153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15430969</v>
      </c>
      <c r="O11" s="43">
        <f t="shared" si="2"/>
        <v>659.61225100453112</v>
      </c>
      <c r="P11" s="10"/>
    </row>
    <row r="12" spans="1:133">
      <c r="A12" s="12"/>
      <c r="B12" s="44">
        <v>521</v>
      </c>
      <c r="C12" s="20" t="s">
        <v>25</v>
      </c>
      <c r="D12" s="46">
        <v>9406977</v>
      </c>
      <c r="E12" s="46">
        <v>1049620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10456597</v>
      </c>
      <c r="O12" s="47">
        <f t="shared" si="2"/>
        <v>446.97772933230743</v>
      </c>
      <c r="P12" s="9"/>
    </row>
    <row r="13" spans="1:133">
      <c r="A13" s="12"/>
      <c r="B13" s="44">
        <v>522</v>
      </c>
      <c r="C13" s="20" t="s">
        <v>26</v>
      </c>
      <c r="D13" s="46">
        <v>4280668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4280668</v>
      </c>
      <c r="O13" s="47">
        <f t="shared" si="2"/>
        <v>182.98144823459006</v>
      </c>
      <c r="P13" s="9"/>
    </row>
    <row r="14" spans="1:133">
      <c r="A14" s="12"/>
      <c r="B14" s="44">
        <v>524</v>
      </c>
      <c r="C14" s="20" t="s">
        <v>27</v>
      </c>
      <c r="D14" s="46">
        <v>693171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693171</v>
      </c>
      <c r="O14" s="47">
        <f t="shared" si="2"/>
        <v>29.630289817902025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533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533</v>
      </c>
      <c r="O15" s="47">
        <f t="shared" si="2"/>
        <v>2.2783619731555099E-2</v>
      </c>
      <c r="P15" s="9"/>
    </row>
    <row r="16" spans="1:133" ht="15.75">
      <c r="A16" s="28" t="s">
        <v>29</v>
      </c>
      <c r="B16" s="29"/>
      <c r="C16" s="30"/>
      <c r="D16" s="31">
        <f>SUM(D17:D25)</f>
        <v>66494</v>
      </c>
      <c r="E16" s="31">
        <f t="shared" ref="E16:M16" si="4">SUM(E17:E25)</f>
        <v>122063</v>
      </c>
      <c r="F16" s="31">
        <f t="shared" si="4"/>
        <v>0</v>
      </c>
      <c r="G16" s="31">
        <f t="shared" si="4"/>
        <v>145167</v>
      </c>
      <c r="H16" s="31">
        <f t="shared" si="4"/>
        <v>0</v>
      </c>
      <c r="I16" s="31">
        <f t="shared" si="4"/>
        <v>87442910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87776634</v>
      </c>
      <c r="O16" s="43">
        <f t="shared" si="2"/>
        <v>3752.1002821236216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70749618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70749618</v>
      </c>
      <c r="O17" s="47">
        <f t="shared" si="2"/>
        <v>3024.2634008720183</v>
      </c>
      <c r="P17" s="9"/>
    </row>
    <row r="18" spans="1:16">
      <c r="A18" s="12"/>
      <c r="B18" s="44">
        <v>532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1293531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1293531</v>
      </c>
      <c r="O18" s="47">
        <f t="shared" si="2"/>
        <v>55.293280328289306</v>
      </c>
      <c r="P18" s="9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2135036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2135036</v>
      </c>
      <c r="O19" s="47">
        <f t="shared" si="2"/>
        <v>91.264255792083446</v>
      </c>
      <c r="P19" s="9"/>
    </row>
    <row r="20" spans="1:16">
      <c r="A20" s="12"/>
      <c r="B20" s="44">
        <v>534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3652177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3652177</v>
      </c>
      <c r="O20" s="47">
        <f t="shared" si="2"/>
        <v>156.11596990681372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4241</v>
      </c>
      <c r="H21" s="46">
        <v>0</v>
      </c>
      <c r="I21" s="46">
        <v>2556034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2560275</v>
      </c>
      <c r="O21" s="47">
        <f t="shared" si="2"/>
        <v>109.44152346755578</v>
      </c>
      <c r="P21" s="9"/>
    </row>
    <row r="22" spans="1:16">
      <c r="A22" s="12"/>
      <c r="B22" s="44">
        <v>536</v>
      </c>
      <c r="C22" s="20" t="s">
        <v>75</v>
      </c>
      <c r="D22" s="46">
        <v>0</v>
      </c>
      <c r="E22" s="46">
        <v>0</v>
      </c>
      <c r="F22" s="46">
        <v>0</v>
      </c>
      <c r="G22" s="46">
        <v>140926</v>
      </c>
      <c r="H22" s="46">
        <v>0</v>
      </c>
      <c r="I22" s="46">
        <v>7045763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7186689</v>
      </c>
      <c r="O22" s="47">
        <f t="shared" si="2"/>
        <v>307.20223134136955</v>
      </c>
      <c r="P22" s="9"/>
    </row>
    <row r="23" spans="1:16">
      <c r="A23" s="12"/>
      <c r="B23" s="44">
        <v>537</v>
      </c>
      <c r="C23" s="20" t="s">
        <v>76</v>
      </c>
      <c r="D23" s="46">
        <v>0</v>
      </c>
      <c r="E23" s="46">
        <v>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</v>
      </c>
      <c r="O23" s="47">
        <f t="shared" si="2"/>
        <v>3.4196802598956998E-4</v>
      </c>
      <c r="P23" s="9"/>
    </row>
    <row r="24" spans="1:16">
      <c r="A24" s="12"/>
      <c r="B24" s="44">
        <v>538</v>
      </c>
      <c r="C24" s="20" t="s">
        <v>77</v>
      </c>
      <c r="D24" s="46">
        <v>0</v>
      </c>
      <c r="E24" s="46">
        <v>122055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122055</v>
      </c>
      <c r="O24" s="47">
        <f t="shared" si="2"/>
        <v>5.2173634265196203</v>
      </c>
      <c r="P24" s="9"/>
    </row>
    <row r="25" spans="1:16">
      <c r="A25" s="12"/>
      <c r="B25" s="44">
        <v>539</v>
      </c>
      <c r="C25" s="20" t="s">
        <v>37</v>
      </c>
      <c r="D25" s="46">
        <v>66494</v>
      </c>
      <c r="E25" s="46">
        <v>0</v>
      </c>
      <c r="F25" s="46">
        <v>0</v>
      </c>
      <c r="G25" s="46">
        <v>0</v>
      </c>
      <c r="H25" s="46">
        <v>0</v>
      </c>
      <c r="I25" s="46">
        <v>10751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77245</v>
      </c>
      <c r="O25" s="47">
        <f t="shared" si="2"/>
        <v>3.3019150209455415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1625627</v>
      </c>
      <c r="E26" s="31">
        <f t="shared" si="6"/>
        <v>99749</v>
      </c>
      <c r="F26" s="31">
        <f t="shared" si="6"/>
        <v>0</v>
      </c>
      <c r="G26" s="31">
        <f t="shared" si="6"/>
        <v>92952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>SUM(D26:M26)</f>
        <v>1818328</v>
      </c>
      <c r="O26" s="43">
        <f t="shared" si="2"/>
        <v>77.726254595195343</v>
      </c>
      <c r="P26" s="10"/>
    </row>
    <row r="27" spans="1:16">
      <c r="A27" s="12"/>
      <c r="B27" s="44">
        <v>541</v>
      </c>
      <c r="C27" s="20" t="s">
        <v>78</v>
      </c>
      <c r="D27" s="46">
        <v>1625627</v>
      </c>
      <c r="E27" s="46">
        <v>99749</v>
      </c>
      <c r="F27" s="46">
        <v>0</v>
      </c>
      <c r="G27" s="46">
        <v>92952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1818328</v>
      </c>
      <c r="O27" s="47">
        <f t="shared" si="2"/>
        <v>77.726254595195343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10059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>SUM(D28:M28)</f>
        <v>10059</v>
      </c>
      <c r="O28" s="43">
        <f t="shared" si="2"/>
        <v>0.42998204667863554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10059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10059</v>
      </c>
      <c r="O29" s="47">
        <f t="shared" si="2"/>
        <v>0.42998204667863554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0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139119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>SUM(D30:M30)</f>
        <v>139119</v>
      </c>
      <c r="O30" s="43">
        <f t="shared" si="2"/>
        <v>5.9467812259553732</v>
      </c>
      <c r="P30" s="10"/>
    </row>
    <row r="31" spans="1:16">
      <c r="A31" s="12"/>
      <c r="B31" s="44">
        <v>562</v>
      </c>
      <c r="C31" s="20" t="s">
        <v>79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32906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9">SUM(D31:M31)</f>
        <v>32906</v>
      </c>
      <c r="O31" s="47">
        <f t="shared" si="2"/>
        <v>1.4065999829015987</v>
      </c>
      <c r="P31" s="9"/>
    </row>
    <row r="32" spans="1:16">
      <c r="A32" s="12"/>
      <c r="B32" s="44">
        <v>564</v>
      </c>
      <c r="C32" s="20" t="s">
        <v>80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106213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106213</v>
      </c>
      <c r="O32" s="47">
        <f t="shared" si="2"/>
        <v>4.5401812430537749</v>
      </c>
      <c r="P32" s="9"/>
    </row>
    <row r="33" spans="1:119" ht="15.75">
      <c r="A33" s="28" t="s">
        <v>45</v>
      </c>
      <c r="B33" s="29"/>
      <c r="C33" s="30"/>
      <c r="D33" s="31">
        <f t="shared" ref="D33:M33" si="10">SUM(D34:D37)</f>
        <v>3188538</v>
      </c>
      <c r="E33" s="31">
        <f t="shared" si="10"/>
        <v>15156</v>
      </c>
      <c r="F33" s="31">
        <f t="shared" si="10"/>
        <v>0</v>
      </c>
      <c r="G33" s="31">
        <f t="shared" si="10"/>
        <v>67922</v>
      </c>
      <c r="H33" s="31">
        <f t="shared" si="10"/>
        <v>0</v>
      </c>
      <c r="I33" s="31">
        <f t="shared" si="10"/>
        <v>2171413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5443029</v>
      </c>
      <c r="O33" s="43">
        <f t="shared" si="2"/>
        <v>232.66773531674789</v>
      </c>
      <c r="P33" s="9"/>
    </row>
    <row r="34" spans="1:119">
      <c r="A34" s="12"/>
      <c r="B34" s="44">
        <v>572</v>
      </c>
      <c r="C34" s="20" t="s">
        <v>81</v>
      </c>
      <c r="D34" s="46">
        <v>2231968</v>
      </c>
      <c r="E34" s="46">
        <v>0</v>
      </c>
      <c r="F34" s="46">
        <v>0</v>
      </c>
      <c r="G34" s="46">
        <v>67922</v>
      </c>
      <c r="H34" s="46">
        <v>0</v>
      </c>
      <c r="I34" s="46">
        <v>2171413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4471303</v>
      </c>
      <c r="O34" s="47">
        <f t="shared" si="2"/>
        <v>191.13033256390528</v>
      </c>
      <c r="P34" s="9"/>
    </row>
    <row r="35" spans="1:119">
      <c r="A35" s="12"/>
      <c r="B35" s="44">
        <v>574</v>
      </c>
      <c r="C35" s="20" t="s">
        <v>47</v>
      </c>
      <c r="D35" s="46">
        <v>63867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63867</v>
      </c>
      <c r="O35" s="47">
        <f t="shared" si="2"/>
        <v>2.7300589894844833</v>
      </c>
      <c r="P35" s="9"/>
    </row>
    <row r="36" spans="1:119">
      <c r="A36" s="12"/>
      <c r="B36" s="44">
        <v>575</v>
      </c>
      <c r="C36" s="20" t="s">
        <v>82</v>
      </c>
      <c r="D36" s="46">
        <v>772250</v>
      </c>
      <c r="E36" s="46">
        <v>15156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787406</v>
      </c>
      <c r="O36" s="47">
        <f t="shared" si="2"/>
        <v>33.658459434042918</v>
      </c>
      <c r="P36" s="9"/>
    </row>
    <row r="37" spans="1:119">
      <c r="A37" s="12"/>
      <c r="B37" s="44">
        <v>579</v>
      </c>
      <c r="C37" s="20" t="s">
        <v>49</v>
      </c>
      <c r="D37" s="46">
        <v>120453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120453</v>
      </c>
      <c r="O37" s="47">
        <f t="shared" si="2"/>
        <v>5.1488843293152087</v>
      </c>
      <c r="P37" s="9"/>
    </row>
    <row r="38" spans="1:119" ht="15.75">
      <c r="A38" s="28" t="s">
        <v>83</v>
      </c>
      <c r="B38" s="29"/>
      <c r="C38" s="30"/>
      <c r="D38" s="31">
        <f t="shared" ref="D38:M38" si="11">SUM(D39:D40)</f>
        <v>3385800</v>
      </c>
      <c r="E38" s="31">
        <f t="shared" si="11"/>
        <v>514366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4410417</v>
      </c>
      <c r="J38" s="31">
        <f t="shared" si="11"/>
        <v>12056426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20367009</v>
      </c>
      <c r="O38" s="43">
        <f t="shared" si="2"/>
        <v>870.60823288022573</v>
      </c>
      <c r="P38" s="9"/>
    </row>
    <row r="39" spans="1:119">
      <c r="A39" s="12"/>
      <c r="B39" s="44">
        <v>581</v>
      </c>
      <c r="C39" s="20" t="s">
        <v>84</v>
      </c>
      <c r="D39" s="46">
        <v>3385800</v>
      </c>
      <c r="E39" s="46">
        <v>514366</v>
      </c>
      <c r="F39" s="46">
        <v>0</v>
      </c>
      <c r="G39" s="46">
        <v>0</v>
      </c>
      <c r="H39" s="46">
        <v>0</v>
      </c>
      <c r="I39" s="46">
        <v>4410417</v>
      </c>
      <c r="J39" s="46">
        <v>70000</v>
      </c>
      <c r="K39" s="46">
        <v>0</v>
      </c>
      <c r="L39" s="46">
        <v>0</v>
      </c>
      <c r="M39" s="46">
        <v>0</v>
      </c>
      <c r="N39" s="46">
        <f>SUM(D39:M39)</f>
        <v>8380583</v>
      </c>
      <c r="O39" s="47">
        <f t="shared" si="2"/>
        <v>358.23642814396857</v>
      </c>
      <c r="P39" s="9"/>
    </row>
    <row r="40" spans="1:119" ht="15.75" thickBot="1">
      <c r="A40" s="12"/>
      <c r="B40" s="44">
        <v>591</v>
      </c>
      <c r="C40" s="20" t="s">
        <v>85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11986426</v>
      </c>
      <c r="K40" s="46">
        <v>0</v>
      </c>
      <c r="L40" s="46">
        <v>0</v>
      </c>
      <c r="M40" s="46">
        <v>0</v>
      </c>
      <c r="N40" s="46">
        <f>SUM(D40:M40)</f>
        <v>11986426</v>
      </c>
      <c r="O40" s="47">
        <f t="shared" si="2"/>
        <v>512.3718047362571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2">SUM(D5,D11,D16,D26,D28,D30,D33,D38)</f>
        <v>24795970</v>
      </c>
      <c r="E41" s="15">
        <f t="shared" si="12"/>
        <v>8454980</v>
      </c>
      <c r="F41" s="15">
        <f t="shared" si="12"/>
        <v>0</v>
      </c>
      <c r="G41" s="15">
        <f t="shared" si="12"/>
        <v>1332446</v>
      </c>
      <c r="H41" s="15">
        <f t="shared" si="12"/>
        <v>0</v>
      </c>
      <c r="I41" s="15">
        <f t="shared" si="12"/>
        <v>94953231</v>
      </c>
      <c r="J41" s="15">
        <f t="shared" si="12"/>
        <v>12056426</v>
      </c>
      <c r="K41" s="15">
        <f t="shared" si="12"/>
        <v>8344009</v>
      </c>
      <c r="L41" s="15">
        <f t="shared" si="12"/>
        <v>0</v>
      </c>
      <c r="M41" s="15">
        <f t="shared" si="12"/>
        <v>0</v>
      </c>
      <c r="N41" s="15">
        <f>SUM(D41:M41)</f>
        <v>149937062</v>
      </c>
      <c r="O41" s="37">
        <f t="shared" si="2"/>
        <v>6409.2101393519706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103</v>
      </c>
      <c r="M43" s="93"/>
      <c r="N43" s="93"/>
      <c r="O43" s="41">
        <v>23394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63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100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1998044</v>
      </c>
      <c r="E5" s="26">
        <f t="shared" si="0"/>
        <v>6370197</v>
      </c>
      <c r="F5" s="26">
        <f t="shared" si="0"/>
        <v>0</v>
      </c>
      <c r="G5" s="26">
        <f t="shared" si="0"/>
        <v>1228849</v>
      </c>
      <c r="H5" s="26">
        <f t="shared" si="0"/>
        <v>0</v>
      </c>
      <c r="I5" s="26">
        <f t="shared" si="0"/>
        <v>316800</v>
      </c>
      <c r="J5" s="26">
        <f t="shared" si="0"/>
        <v>0</v>
      </c>
      <c r="K5" s="26">
        <f t="shared" si="0"/>
        <v>7773800</v>
      </c>
      <c r="L5" s="26">
        <f t="shared" si="0"/>
        <v>0</v>
      </c>
      <c r="M5" s="26">
        <f t="shared" si="0"/>
        <v>0</v>
      </c>
      <c r="N5" s="27">
        <f t="shared" ref="N5:N19" si="1">SUM(D5:M5)</f>
        <v>17687690</v>
      </c>
      <c r="O5" s="32">
        <f t="shared" ref="O5:O40" si="2">(N5/O$42)</f>
        <v>757.43790681740325</v>
      </c>
      <c r="P5" s="6"/>
    </row>
    <row r="6" spans="1:133">
      <c r="A6" s="12"/>
      <c r="B6" s="44">
        <v>511</v>
      </c>
      <c r="C6" s="20" t="s">
        <v>19</v>
      </c>
      <c r="D6" s="46">
        <v>157727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157727</v>
      </c>
      <c r="O6" s="47">
        <f t="shared" si="2"/>
        <v>6.7543251113395</v>
      </c>
      <c r="P6" s="9"/>
    </row>
    <row r="7" spans="1:133">
      <c r="A7" s="12"/>
      <c r="B7" s="44">
        <v>513</v>
      </c>
      <c r="C7" s="20" t="s">
        <v>20</v>
      </c>
      <c r="D7" s="46">
        <v>338400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788488</v>
      </c>
      <c r="L7" s="46">
        <v>0</v>
      </c>
      <c r="M7" s="46">
        <v>0</v>
      </c>
      <c r="N7" s="46">
        <f t="shared" si="1"/>
        <v>1126888</v>
      </c>
      <c r="O7" s="47">
        <f t="shared" si="2"/>
        <v>48.256594724220626</v>
      </c>
      <c r="P7" s="9"/>
    </row>
    <row r="8" spans="1:133">
      <c r="A8" s="12"/>
      <c r="B8" s="44">
        <v>514</v>
      </c>
      <c r="C8" s="20" t="s">
        <v>21</v>
      </c>
      <c r="D8" s="46">
        <v>436680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436680</v>
      </c>
      <c r="O8" s="47">
        <f t="shared" si="2"/>
        <v>18.699897225077081</v>
      </c>
      <c r="P8" s="9"/>
    </row>
    <row r="9" spans="1:133">
      <c r="A9" s="12"/>
      <c r="B9" s="44">
        <v>515</v>
      </c>
      <c r="C9" s="20" t="s">
        <v>22</v>
      </c>
      <c r="D9" s="46">
        <v>236617</v>
      </c>
      <c r="E9" s="46">
        <v>6259019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6495636</v>
      </c>
      <c r="O9" s="47">
        <f t="shared" si="2"/>
        <v>278.16187050359713</v>
      </c>
      <c r="P9" s="9"/>
    </row>
    <row r="10" spans="1:133">
      <c r="A10" s="12"/>
      <c r="B10" s="44">
        <v>518</v>
      </c>
      <c r="C10" s="20" t="s">
        <v>93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6985312</v>
      </c>
      <c r="L10" s="46">
        <v>0</v>
      </c>
      <c r="M10" s="46">
        <v>0</v>
      </c>
      <c r="N10" s="46">
        <f t="shared" si="1"/>
        <v>6985312</v>
      </c>
      <c r="O10" s="47">
        <f t="shared" si="2"/>
        <v>299.13120931825966</v>
      </c>
      <c r="P10" s="9"/>
    </row>
    <row r="11" spans="1:133">
      <c r="A11" s="12"/>
      <c r="B11" s="44">
        <v>519</v>
      </c>
      <c r="C11" s="20" t="s">
        <v>72</v>
      </c>
      <c r="D11" s="46">
        <v>828620</v>
      </c>
      <c r="E11" s="46">
        <v>111178</v>
      </c>
      <c r="F11" s="46">
        <v>0</v>
      </c>
      <c r="G11" s="46">
        <v>1228849</v>
      </c>
      <c r="H11" s="46">
        <v>0</v>
      </c>
      <c r="I11" s="46">
        <v>316800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2485447</v>
      </c>
      <c r="O11" s="47">
        <f t="shared" si="2"/>
        <v>106.43400993490921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SUM(D13:D16)</f>
        <v>14054654</v>
      </c>
      <c r="E12" s="31">
        <f t="shared" si="3"/>
        <v>1032232</v>
      </c>
      <c r="F12" s="31">
        <f t="shared" si="3"/>
        <v>0</v>
      </c>
      <c r="G12" s="31">
        <f t="shared" si="3"/>
        <v>479518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15566404</v>
      </c>
      <c r="O12" s="43">
        <f t="shared" si="2"/>
        <v>666.59832134292571</v>
      </c>
      <c r="P12" s="10"/>
    </row>
    <row r="13" spans="1:133">
      <c r="A13" s="12"/>
      <c r="B13" s="44">
        <v>521</v>
      </c>
      <c r="C13" s="20" t="s">
        <v>25</v>
      </c>
      <c r="D13" s="46">
        <v>9323577</v>
      </c>
      <c r="E13" s="46">
        <v>1030902</v>
      </c>
      <c r="F13" s="46">
        <v>0</v>
      </c>
      <c r="G13" s="46">
        <v>80774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10435253</v>
      </c>
      <c r="O13" s="47">
        <f t="shared" si="2"/>
        <v>446.86763446385748</v>
      </c>
      <c r="P13" s="9"/>
    </row>
    <row r="14" spans="1:133">
      <c r="A14" s="12"/>
      <c r="B14" s="44">
        <v>522</v>
      </c>
      <c r="C14" s="20" t="s">
        <v>26</v>
      </c>
      <c r="D14" s="46">
        <v>4123090</v>
      </c>
      <c r="E14" s="46">
        <v>0</v>
      </c>
      <c r="F14" s="46">
        <v>0</v>
      </c>
      <c r="G14" s="46">
        <v>398744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4521834</v>
      </c>
      <c r="O14" s="47">
        <f t="shared" si="2"/>
        <v>193.63797533401851</v>
      </c>
      <c r="P14" s="9"/>
    </row>
    <row r="15" spans="1:133">
      <c r="A15" s="12"/>
      <c r="B15" s="44">
        <v>524</v>
      </c>
      <c r="C15" s="20" t="s">
        <v>27</v>
      </c>
      <c r="D15" s="46">
        <v>607987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607987</v>
      </c>
      <c r="O15" s="47">
        <f t="shared" si="2"/>
        <v>26.035757108598837</v>
      </c>
      <c r="P15" s="9"/>
    </row>
    <row r="16" spans="1:133">
      <c r="A16" s="12"/>
      <c r="B16" s="44">
        <v>525</v>
      </c>
      <c r="C16" s="20" t="s">
        <v>28</v>
      </c>
      <c r="D16" s="46">
        <v>0</v>
      </c>
      <c r="E16" s="46">
        <v>1330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1330</v>
      </c>
      <c r="O16" s="47">
        <f t="shared" si="2"/>
        <v>5.6954436450839328E-2</v>
      </c>
      <c r="P16" s="9"/>
    </row>
    <row r="17" spans="1:16" ht="15.75">
      <c r="A17" s="28" t="s">
        <v>29</v>
      </c>
      <c r="B17" s="29"/>
      <c r="C17" s="30"/>
      <c r="D17" s="31">
        <f>SUM(D18:D26)</f>
        <v>89463</v>
      </c>
      <c r="E17" s="31">
        <f t="shared" ref="E17:M17" si="4">SUM(E18:E26)</f>
        <v>279096</v>
      </c>
      <c r="F17" s="31">
        <f t="shared" si="4"/>
        <v>0</v>
      </c>
      <c r="G17" s="31">
        <f t="shared" si="4"/>
        <v>46459</v>
      </c>
      <c r="H17" s="31">
        <f t="shared" si="4"/>
        <v>0</v>
      </c>
      <c r="I17" s="31">
        <f t="shared" si="4"/>
        <v>89831736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90246754</v>
      </c>
      <c r="O17" s="43">
        <f t="shared" si="2"/>
        <v>3864.6263275094211</v>
      </c>
      <c r="P17" s="10"/>
    </row>
    <row r="18" spans="1:16">
      <c r="A18" s="12"/>
      <c r="B18" s="44">
        <v>531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73644171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73644171</v>
      </c>
      <c r="O18" s="47">
        <f t="shared" si="2"/>
        <v>3153.6558324768757</v>
      </c>
      <c r="P18" s="9"/>
    </row>
    <row r="19" spans="1:16">
      <c r="A19" s="12"/>
      <c r="B19" s="44">
        <v>532</v>
      </c>
      <c r="C19" s="20" t="s">
        <v>57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1592891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1592891</v>
      </c>
      <c r="O19" s="47">
        <f t="shared" si="2"/>
        <v>68.212187392942795</v>
      </c>
      <c r="P19" s="9"/>
    </row>
    <row r="20" spans="1:16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2089007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5">SUM(D20:M20)</f>
        <v>2089007</v>
      </c>
      <c r="O20" s="47">
        <f t="shared" si="2"/>
        <v>89.457305584104148</v>
      </c>
      <c r="P20" s="9"/>
    </row>
    <row r="21" spans="1:16">
      <c r="A21" s="12"/>
      <c r="B21" s="44">
        <v>534</v>
      </c>
      <c r="C21" s="20" t="s">
        <v>74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3554290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3554290</v>
      </c>
      <c r="O21" s="47">
        <f t="shared" si="2"/>
        <v>152.20495032545392</v>
      </c>
      <c r="P21" s="9"/>
    </row>
    <row r="22" spans="1:16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5965</v>
      </c>
      <c r="H22" s="46">
        <v>0</v>
      </c>
      <c r="I22" s="46">
        <v>2777728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2783693</v>
      </c>
      <c r="O22" s="47">
        <f t="shared" si="2"/>
        <v>119.20576396026037</v>
      </c>
      <c r="P22" s="9"/>
    </row>
    <row r="23" spans="1:16">
      <c r="A23" s="12"/>
      <c r="B23" s="44">
        <v>536</v>
      </c>
      <c r="C23" s="20" t="s">
        <v>75</v>
      </c>
      <c r="D23" s="46">
        <v>0</v>
      </c>
      <c r="E23" s="46">
        <v>0</v>
      </c>
      <c r="F23" s="46">
        <v>0</v>
      </c>
      <c r="G23" s="46">
        <v>817</v>
      </c>
      <c r="H23" s="46">
        <v>0</v>
      </c>
      <c r="I23" s="46">
        <v>6166208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6167025</v>
      </c>
      <c r="O23" s="47">
        <f t="shared" si="2"/>
        <v>264.08979958890029</v>
      </c>
      <c r="P23" s="9"/>
    </row>
    <row r="24" spans="1:16">
      <c r="A24" s="12"/>
      <c r="B24" s="44">
        <v>537</v>
      </c>
      <c r="C24" s="20" t="s">
        <v>76</v>
      </c>
      <c r="D24" s="46">
        <v>0</v>
      </c>
      <c r="E24" s="46">
        <v>3008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3008</v>
      </c>
      <c r="O24" s="47">
        <f t="shared" si="2"/>
        <v>0.1288112367249058</v>
      </c>
      <c r="P24" s="9"/>
    </row>
    <row r="25" spans="1:16">
      <c r="A25" s="12"/>
      <c r="B25" s="44">
        <v>538</v>
      </c>
      <c r="C25" s="20" t="s">
        <v>77</v>
      </c>
      <c r="D25" s="46">
        <v>0</v>
      </c>
      <c r="E25" s="46">
        <v>276088</v>
      </c>
      <c r="F25" s="46">
        <v>0</v>
      </c>
      <c r="G25" s="46">
        <v>39677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315765</v>
      </c>
      <c r="O25" s="47">
        <f t="shared" si="2"/>
        <v>13.521968139773895</v>
      </c>
      <c r="P25" s="9"/>
    </row>
    <row r="26" spans="1:16">
      <c r="A26" s="12"/>
      <c r="B26" s="44">
        <v>539</v>
      </c>
      <c r="C26" s="20" t="s">
        <v>37</v>
      </c>
      <c r="D26" s="46">
        <v>89463</v>
      </c>
      <c r="E26" s="46">
        <v>0</v>
      </c>
      <c r="F26" s="46">
        <v>0</v>
      </c>
      <c r="G26" s="46">
        <v>0</v>
      </c>
      <c r="H26" s="46">
        <v>0</v>
      </c>
      <c r="I26" s="46">
        <v>7441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96904</v>
      </c>
      <c r="O26" s="47">
        <f t="shared" si="2"/>
        <v>4.149708804385063</v>
      </c>
      <c r="P26" s="9"/>
    </row>
    <row r="27" spans="1:16" ht="15.75">
      <c r="A27" s="28" t="s">
        <v>38</v>
      </c>
      <c r="B27" s="29"/>
      <c r="C27" s="30"/>
      <c r="D27" s="31">
        <f t="shared" ref="D27:M27" si="6">SUM(D28:D28)</f>
        <v>1641199</v>
      </c>
      <c r="E27" s="31">
        <f t="shared" si="6"/>
        <v>332513</v>
      </c>
      <c r="F27" s="31">
        <f t="shared" si="6"/>
        <v>494310</v>
      </c>
      <c r="G27" s="31">
        <f t="shared" si="6"/>
        <v>1104992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>SUM(D27:M27)</f>
        <v>3573014</v>
      </c>
      <c r="O27" s="43">
        <f t="shared" si="2"/>
        <v>153.00676601575881</v>
      </c>
      <c r="P27" s="10"/>
    </row>
    <row r="28" spans="1:16">
      <c r="A28" s="12"/>
      <c r="B28" s="44">
        <v>541</v>
      </c>
      <c r="C28" s="20" t="s">
        <v>78</v>
      </c>
      <c r="D28" s="46">
        <v>1641199</v>
      </c>
      <c r="E28" s="46">
        <v>332513</v>
      </c>
      <c r="F28" s="46">
        <v>494310</v>
      </c>
      <c r="G28" s="46">
        <v>1104992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3573014</v>
      </c>
      <c r="O28" s="47">
        <f t="shared" si="2"/>
        <v>153.00676601575881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SUM(D30:D30)</f>
        <v>0</v>
      </c>
      <c r="E29" s="31">
        <f t="shared" si="7"/>
        <v>0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59044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>SUM(D29:M29)</f>
        <v>59044</v>
      </c>
      <c r="O29" s="43">
        <f t="shared" si="2"/>
        <v>2.5284343953408701</v>
      </c>
      <c r="P29" s="10"/>
    </row>
    <row r="30" spans="1:16">
      <c r="A30" s="12"/>
      <c r="B30" s="44">
        <v>562</v>
      </c>
      <c r="C30" s="20" t="s">
        <v>79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59044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8">SUM(D30:M30)</f>
        <v>59044</v>
      </c>
      <c r="O30" s="47">
        <f t="shared" si="2"/>
        <v>2.5284343953408701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3180337</v>
      </c>
      <c r="E31" s="31">
        <f t="shared" si="9"/>
        <v>149567</v>
      </c>
      <c r="F31" s="31">
        <f t="shared" si="9"/>
        <v>0</v>
      </c>
      <c r="G31" s="31">
        <f t="shared" si="9"/>
        <v>159213</v>
      </c>
      <c r="H31" s="31">
        <f t="shared" si="9"/>
        <v>0</v>
      </c>
      <c r="I31" s="31">
        <f t="shared" si="9"/>
        <v>1877803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>SUM(D31:M31)</f>
        <v>5366920</v>
      </c>
      <c r="O31" s="43">
        <f t="shared" si="2"/>
        <v>229.82699554641999</v>
      </c>
      <c r="P31" s="9"/>
    </row>
    <row r="32" spans="1:16">
      <c r="A32" s="12"/>
      <c r="B32" s="44">
        <v>572</v>
      </c>
      <c r="C32" s="20" t="s">
        <v>81</v>
      </c>
      <c r="D32" s="46">
        <v>2180636</v>
      </c>
      <c r="E32" s="46">
        <v>16015</v>
      </c>
      <c r="F32" s="46">
        <v>0</v>
      </c>
      <c r="G32" s="46">
        <v>159213</v>
      </c>
      <c r="H32" s="46">
        <v>0</v>
      </c>
      <c r="I32" s="46">
        <v>1877803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4233667</v>
      </c>
      <c r="O32" s="47">
        <f t="shared" si="2"/>
        <v>181.2978331620418</v>
      </c>
      <c r="P32" s="9"/>
    </row>
    <row r="33" spans="1:119">
      <c r="A33" s="12"/>
      <c r="B33" s="44">
        <v>574</v>
      </c>
      <c r="C33" s="20" t="s">
        <v>47</v>
      </c>
      <c r="D33" s="46">
        <v>61048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61048</v>
      </c>
      <c r="O33" s="47">
        <f t="shared" si="2"/>
        <v>2.6142514559780747</v>
      </c>
      <c r="P33" s="9"/>
    </row>
    <row r="34" spans="1:119">
      <c r="A34" s="12"/>
      <c r="B34" s="44">
        <v>575</v>
      </c>
      <c r="C34" s="20" t="s">
        <v>82</v>
      </c>
      <c r="D34" s="46">
        <v>810831</v>
      </c>
      <c r="E34" s="46">
        <v>133552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944383</v>
      </c>
      <c r="O34" s="47">
        <f t="shared" si="2"/>
        <v>40.441204179513534</v>
      </c>
      <c r="P34" s="9"/>
    </row>
    <row r="35" spans="1:119">
      <c r="A35" s="12"/>
      <c r="B35" s="44">
        <v>579</v>
      </c>
      <c r="C35" s="20" t="s">
        <v>49</v>
      </c>
      <c r="D35" s="46">
        <v>127822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127822</v>
      </c>
      <c r="O35" s="47">
        <f t="shared" si="2"/>
        <v>5.4737067488866051</v>
      </c>
      <c r="P35" s="9"/>
    </row>
    <row r="36" spans="1:119" ht="15.75">
      <c r="A36" s="28" t="s">
        <v>83</v>
      </c>
      <c r="B36" s="29"/>
      <c r="C36" s="30"/>
      <c r="D36" s="31">
        <f t="shared" ref="D36:M36" si="10">SUM(D37:D39)</f>
        <v>1895000</v>
      </c>
      <c r="E36" s="31">
        <f t="shared" si="10"/>
        <v>1034826</v>
      </c>
      <c r="F36" s="31">
        <f t="shared" si="10"/>
        <v>0</v>
      </c>
      <c r="G36" s="31">
        <f t="shared" si="10"/>
        <v>9455</v>
      </c>
      <c r="H36" s="31">
        <f t="shared" si="10"/>
        <v>0</v>
      </c>
      <c r="I36" s="31">
        <f t="shared" si="10"/>
        <v>4810218</v>
      </c>
      <c r="J36" s="31">
        <f t="shared" si="10"/>
        <v>12038434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>SUM(D36:M36)</f>
        <v>19787933</v>
      </c>
      <c r="O36" s="43">
        <f t="shared" si="2"/>
        <v>847.37637033230556</v>
      </c>
      <c r="P36" s="9"/>
    </row>
    <row r="37" spans="1:119">
      <c r="A37" s="12"/>
      <c r="B37" s="44">
        <v>581</v>
      </c>
      <c r="C37" s="20" t="s">
        <v>84</v>
      </c>
      <c r="D37" s="46">
        <v>1895000</v>
      </c>
      <c r="E37" s="46">
        <v>1034826</v>
      </c>
      <c r="F37" s="46">
        <v>0</v>
      </c>
      <c r="G37" s="46">
        <v>9455</v>
      </c>
      <c r="H37" s="46">
        <v>0</v>
      </c>
      <c r="I37" s="46">
        <v>4310218</v>
      </c>
      <c r="J37" s="46">
        <v>50000</v>
      </c>
      <c r="K37" s="46">
        <v>0</v>
      </c>
      <c r="L37" s="46">
        <v>0</v>
      </c>
      <c r="M37" s="46">
        <v>0</v>
      </c>
      <c r="N37" s="46">
        <f>SUM(D37:M37)</f>
        <v>7299499</v>
      </c>
      <c r="O37" s="47">
        <f t="shared" si="2"/>
        <v>312.58560294621446</v>
      </c>
      <c r="P37" s="9"/>
    </row>
    <row r="38" spans="1:119">
      <c r="A38" s="12"/>
      <c r="B38" s="44">
        <v>588</v>
      </c>
      <c r="C38" s="20" t="s">
        <v>94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500000</v>
      </c>
      <c r="J38" s="46">
        <v>691480</v>
      </c>
      <c r="K38" s="46">
        <v>0</v>
      </c>
      <c r="L38" s="46">
        <v>0</v>
      </c>
      <c r="M38" s="46">
        <v>0</v>
      </c>
      <c r="N38" s="46">
        <f>SUM(D38:M38)</f>
        <v>1191480</v>
      </c>
      <c r="O38" s="47">
        <f t="shared" si="2"/>
        <v>51.022610483042136</v>
      </c>
      <c r="P38" s="9"/>
    </row>
    <row r="39" spans="1:119" ht="15.75" thickBot="1">
      <c r="A39" s="12"/>
      <c r="B39" s="44">
        <v>591</v>
      </c>
      <c r="C39" s="20" t="s">
        <v>85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11296954</v>
      </c>
      <c r="K39" s="46">
        <v>0</v>
      </c>
      <c r="L39" s="46">
        <v>0</v>
      </c>
      <c r="M39" s="46">
        <v>0</v>
      </c>
      <c r="N39" s="46">
        <f>SUM(D39:M39)</f>
        <v>11296954</v>
      </c>
      <c r="O39" s="47">
        <f t="shared" si="2"/>
        <v>483.76815690304898</v>
      </c>
      <c r="P39" s="9"/>
    </row>
    <row r="40" spans="1:119" ht="16.5" thickBot="1">
      <c r="A40" s="14" t="s">
        <v>10</v>
      </c>
      <c r="B40" s="23"/>
      <c r="C40" s="22"/>
      <c r="D40" s="15">
        <f>SUM(D5,D12,D17,D27,D29,D31,D36)</f>
        <v>22858697</v>
      </c>
      <c r="E40" s="15">
        <f t="shared" ref="E40:M40" si="11">SUM(E5,E12,E17,E27,E29,E31,E36)</f>
        <v>9198431</v>
      </c>
      <c r="F40" s="15">
        <f t="shared" si="11"/>
        <v>494310</v>
      </c>
      <c r="G40" s="15">
        <f t="shared" si="11"/>
        <v>3028486</v>
      </c>
      <c r="H40" s="15">
        <f t="shared" si="11"/>
        <v>0</v>
      </c>
      <c r="I40" s="15">
        <f t="shared" si="11"/>
        <v>96895601</v>
      </c>
      <c r="J40" s="15">
        <f t="shared" si="11"/>
        <v>12038434</v>
      </c>
      <c r="K40" s="15">
        <f t="shared" si="11"/>
        <v>7773800</v>
      </c>
      <c r="L40" s="15">
        <f t="shared" si="11"/>
        <v>0</v>
      </c>
      <c r="M40" s="15">
        <f t="shared" si="11"/>
        <v>0</v>
      </c>
      <c r="N40" s="15">
        <f>SUM(D40:M40)</f>
        <v>152287759</v>
      </c>
      <c r="O40" s="37">
        <f t="shared" si="2"/>
        <v>6521.401121959575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101</v>
      </c>
      <c r="M42" s="93"/>
      <c r="N42" s="93"/>
      <c r="O42" s="41">
        <v>23352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63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1912574</v>
      </c>
      <c r="E5" s="26">
        <f t="shared" si="0"/>
        <v>4330332</v>
      </c>
      <c r="F5" s="26">
        <f t="shared" si="0"/>
        <v>0</v>
      </c>
      <c r="G5" s="26">
        <f t="shared" si="0"/>
        <v>746976</v>
      </c>
      <c r="H5" s="26">
        <f t="shared" si="0"/>
        <v>0</v>
      </c>
      <c r="I5" s="26">
        <f t="shared" si="0"/>
        <v>352556</v>
      </c>
      <c r="J5" s="26">
        <f t="shared" si="0"/>
        <v>0</v>
      </c>
      <c r="K5" s="26">
        <f t="shared" si="0"/>
        <v>7232701</v>
      </c>
      <c r="L5" s="26">
        <f t="shared" si="0"/>
        <v>0</v>
      </c>
      <c r="M5" s="26">
        <f t="shared" si="0"/>
        <v>0</v>
      </c>
      <c r="N5" s="27">
        <f t="shared" ref="N5:N18" si="1">SUM(D5:M5)</f>
        <v>14575139</v>
      </c>
      <c r="O5" s="32">
        <f t="shared" ref="O5:O40" si="2">(N5/O$42)</f>
        <v>620.37707499787177</v>
      </c>
      <c r="P5" s="6"/>
    </row>
    <row r="6" spans="1:133">
      <c r="A6" s="12"/>
      <c r="B6" s="44">
        <v>511</v>
      </c>
      <c r="C6" s="20" t="s">
        <v>19</v>
      </c>
      <c r="D6" s="46">
        <v>163139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163139</v>
      </c>
      <c r="O6" s="47">
        <f t="shared" si="2"/>
        <v>6.9438580062994806</v>
      </c>
      <c r="P6" s="9"/>
    </row>
    <row r="7" spans="1:133">
      <c r="A7" s="12"/>
      <c r="B7" s="44">
        <v>513</v>
      </c>
      <c r="C7" s="20" t="s">
        <v>20</v>
      </c>
      <c r="D7" s="46">
        <v>303423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7232701</v>
      </c>
      <c r="L7" s="46">
        <v>0</v>
      </c>
      <c r="M7" s="46">
        <v>0</v>
      </c>
      <c r="N7" s="46">
        <f t="shared" si="1"/>
        <v>7536124</v>
      </c>
      <c r="O7" s="47">
        <f t="shared" si="2"/>
        <v>320.76802587894781</v>
      </c>
      <c r="P7" s="9"/>
    </row>
    <row r="8" spans="1:133">
      <c r="A8" s="12"/>
      <c r="B8" s="44">
        <v>514</v>
      </c>
      <c r="C8" s="20" t="s">
        <v>21</v>
      </c>
      <c r="D8" s="46">
        <v>279401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279401</v>
      </c>
      <c r="O8" s="47">
        <f t="shared" si="2"/>
        <v>11.892440623137823</v>
      </c>
      <c r="P8" s="9"/>
    </row>
    <row r="9" spans="1:133">
      <c r="A9" s="12"/>
      <c r="B9" s="44">
        <v>515</v>
      </c>
      <c r="C9" s="20" t="s">
        <v>22</v>
      </c>
      <c r="D9" s="46">
        <v>224988</v>
      </c>
      <c r="E9" s="46">
        <v>4327679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4552667</v>
      </c>
      <c r="O9" s="47">
        <f t="shared" si="2"/>
        <v>193.77998637950114</v>
      </c>
      <c r="P9" s="9"/>
    </row>
    <row r="10" spans="1:133">
      <c r="A10" s="12"/>
      <c r="B10" s="44">
        <v>519</v>
      </c>
      <c r="C10" s="20" t="s">
        <v>72</v>
      </c>
      <c r="D10" s="46">
        <v>941623</v>
      </c>
      <c r="E10" s="46">
        <v>2653</v>
      </c>
      <c r="F10" s="46">
        <v>0</v>
      </c>
      <c r="G10" s="46">
        <v>746976</v>
      </c>
      <c r="H10" s="46">
        <v>0</v>
      </c>
      <c r="I10" s="46">
        <v>352556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2043808</v>
      </c>
      <c r="O10" s="47">
        <f t="shared" si="2"/>
        <v>86.992764109985529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SUM(D12:D15)</f>
        <v>12911662</v>
      </c>
      <c r="E11" s="31">
        <f t="shared" si="3"/>
        <v>1554892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14466554</v>
      </c>
      <c r="O11" s="43">
        <f t="shared" si="2"/>
        <v>615.75525666127521</v>
      </c>
      <c r="P11" s="10"/>
    </row>
    <row r="12" spans="1:133">
      <c r="A12" s="12"/>
      <c r="B12" s="44">
        <v>521</v>
      </c>
      <c r="C12" s="20" t="s">
        <v>25</v>
      </c>
      <c r="D12" s="46">
        <v>8572607</v>
      </c>
      <c r="E12" s="46">
        <v>1554213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10126820</v>
      </c>
      <c r="O12" s="47">
        <f t="shared" si="2"/>
        <v>431.03856303737126</v>
      </c>
      <c r="P12" s="9"/>
    </row>
    <row r="13" spans="1:133">
      <c r="A13" s="12"/>
      <c r="B13" s="44">
        <v>522</v>
      </c>
      <c r="C13" s="20" t="s">
        <v>26</v>
      </c>
      <c r="D13" s="46">
        <v>3760909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3760909</v>
      </c>
      <c r="O13" s="47">
        <f t="shared" si="2"/>
        <v>160.07955222610028</v>
      </c>
      <c r="P13" s="9"/>
    </row>
    <row r="14" spans="1:133">
      <c r="A14" s="12"/>
      <c r="B14" s="44">
        <v>524</v>
      </c>
      <c r="C14" s="20" t="s">
        <v>27</v>
      </c>
      <c r="D14" s="46">
        <v>578146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578146</v>
      </c>
      <c r="O14" s="47">
        <f t="shared" si="2"/>
        <v>24.608240401804718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679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679</v>
      </c>
      <c r="O15" s="47">
        <f t="shared" si="2"/>
        <v>2.8900995998978461E-2</v>
      </c>
      <c r="P15" s="9"/>
    </row>
    <row r="16" spans="1:133" ht="15.75">
      <c r="A16" s="28" t="s">
        <v>29</v>
      </c>
      <c r="B16" s="29"/>
      <c r="C16" s="30"/>
      <c r="D16" s="31">
        <f>SUM(D17:D25)</f>
        <v>102659</v>
      </c>
      <c r="E16" s="31">
        <f t="shared" ref="E16:M16" si="4">SUM(E17:E25)</f>
        <v>493800</v>
      </c>
      <c r="F16" s="31">
        <f t="shared" si="4"/>
        <v>0</v>
      </c>
      <c r="G16" s="31">
        <f t="shared" si="4"/>
        <v>35844</v>
      </c>
      <c r="H16" s="31">
        <f t="shared" si="4"/>
        <v>0</v>
      </c>
      <c r="I16" s="31">
        <f t="shared" si="4"/>
        <v>92774922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93407225</v>
      </c>
      <c r="O16" s="43">
        <f t="shared" si="2"/>
        <v>3975.7906273942285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75833676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75833676</v>
      </c>
      <c r="O17" s="47">
        <f t="shared" si="2"/>
        <v>3227.7890525240487</v>
      </c>
      <c r="P17" s="9"/>
    </row>
    <row r="18" spans="1:16">
      <c r="A18" s="12"/>
      <c r="B18" s="44">
        <v>532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1611080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1611080</v>
      </c>
      <c r="O18" s="47">
        <f t="shared" si="2"/>
        <v>68.574104026559979</v>
      </c>
      <c r="P18" s="9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1292867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1292867</v>
      </c>
      <c r="O19" s="47">
        <f t="shared" si="2"/>
        <v>55.029667149059335</v>
      </c>
      <c r="P19" s="9"/>
    </row>
    <row r="20" spans="1:16">
      <c r="A20" s="12"/>
      <c r="B20" s="44">
        <v>534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3970986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3970986</v>
      </c>
      <c r="O20" s="47">
        <f t="shared" si="2"/>
        <v>169.02128202945434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8745</v>
      </c>
      <c r="H21" s="46">
        <v>0</v>
      </c>
      <c r="I21" s="46">
        <v>2750655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2759400</v>
      </c>
      <c r="O21" s="47">
        <f t="shared" si="2"/>
        <v>117.45126415254958</v>
      </c>
      <c r="P21" s="9"/>
    </row>
    <row r="22" spans="1:16">
      <c r="A22" s="12"/>
      <c r="B22" s="44">
        <v>536</v>
      </c>
      <c r="C22" s="20" t="s">
        <v>75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7312452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7312452</v>
      </c>
      <c r="O22" s="47">
        <f t="shared" si="2"/>
        <v>311.24763769473054</v>
      </c>
      <c r="P22" s="9"/>
    </row>
    <row r="23" spans="1:16">
      <c r="A23" s="12"/>
      <c r="B23" s="44">
        <v>537</v>
      </c>
      <c r="C23" s="20" t="s">
        <v>76</v>
      </c>
      <c r="D23" s="46">
        <v>0</v>
      </c>
      <c r="E23" s="46">
        <v>3390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3390</v>
      </c>
      <c r="O23" s="47">
        <f t="shared" si="2"/>
        <v>0.14429215970034903</v>
      </c>
      <c r="P23" s="9"/>
    </row>
    <row r="24" spans="1:16">
      <c r="A24" s="12"/>
      <c r="B24" s="44">
        <v>538</v>
      </c>
      <c r="C24" s="20" t="s">
        <v>77</v>
      </c>
      <c r="D24" s="46">
        <v>0</v>
      </c>
      <c r="E24" s="46">
        <v>490410</v>
      </c>
      <c r="F24" s="46">
        <v>0</v>
      </c>
      <c r="G24" s="46">
        <v>27099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517509</v>
      </c>
      <c r="O24" s="47">
        <f t="shared" si="2"/>
        <v>22.027283561760449</v>
      </c>
      <c r="P24" s="9"/>
    </row>
    <row r="25" spans="1:16">
      <c r="A25" s="12"/>
      <c r="B25" s="44">
        <v>539</v>
      </c>
      <c r="C25" s="20" t="s">
        <v>37</v>
      </c>
      <c r="D25" s="46">
        <v>102659</v>
      </c>
      <c r="E25" s="46">
        <v>0</v>
      </c>
      <c r="F25" s="46">
        <v>0</v>
      </c>
      <c r="G25" s="46">
        <v>0</v>
      </c>
      <c r="H25" s="46">
        <v>0</v>
      </c>
      <c r="I25" s="46">
        <v>3206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105865</v>
      </c>
      <c r="O25" s="47">
        <f t="shared" si="2"/>
        <v>4.506044096365029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1541836</v>
      </c>
      <c r="E26" s="31">
        <f t="shared" si="6"/>
        <v>111578</v>
      </c>
      <c r="F26" s="31">
        <f t="shared" si="6"/>
        <v>1001773</v>
      </c>
      <c r="G26" s="31">
        <f t="shared" si="6"/>
        <v>418640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>SUM(D26:M26)</f>
        <v>3073827</v>
      </c>
      <c r="O26" s="43">
        <f t="shared" si="2"/>
        <v>130.83455350302205</v>
      </c>
      <c r="P26" s="10"/>
    </row>
    <row r="27" spans="1:16">
      <c r="A27" s="12"/>
      <c r="B27" s="44">
        <v>541</v>
      </c>
      <c r="C27" s="20" t="s">
        <v>78</v>
      </c>
      <c r="D27" s="46">
        <v>1541836</v>
      </c>
      <c r="E27" s="46">
        <v>111578</v>
      </c>
      <c r="F27" s="46">
        <v>1001773</v>
      </c>
      <c r="G27" s="46">
        <v>418640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3073827</v>
      </c>
      <c r="O27" s="47">
        <f t="shared" si="2"/>
        <v>130.83455350302205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11340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>SUM(D28:M28)</f>
        <v>11340</v>
      </c>
      <c r="O28" s="43">
        <f t="shared" si="2"/>
        <v>0.48267642802417637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11340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11340</v>
      </c>
      <c r="O29" s="47">
        <f t="shared" si="2"/>
        <v>0.48267642802417637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SUM(D31:D31)</f>
        <v>0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174772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>SUM(D30:M30)</f>
        <v>174772</v>
      </c>
      <c r="O30" s="43">
        <f t="shared" si="2"/>
        <v>7.4390057035838941</v>
      </c>
      <c r="P30" s="10"/>
    </row>
    <row r="31" spans="1:16">
      <c r="A31" s="12"/>
      <c r="B31" s="44">
        <v>562</v>
      </c>
      <c r="C31" s="20" t="s">
        <v>79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174772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9">SUM(D31:M31)</f>
        <v>174772</v>
      </c>
      <c r="O31" s="47">
        <f t="shared" si="2"/>
        <v>7.4390057035838941</v>
      </c>
      <c r="P31" s="9"/>
    </row>
    <row r="32" spans="1:16" ht="15.75">
      <c r="A32" s="28" t="s">
        <v>45</v>
      </c>
      <c r="B32" s="29"/>
      <c r="C32" s="30"/>
      <c r="D32" s="31">
        <f t="shared" ref="D32:M32" si="10">SUM(D33:D36)</f>
        <v>2993150</v>
      </c>
      <c r="E32" s="31">
        <f t="shared" si="10"/>
        <v>1658331</v>
      </c>
      <c r="F32" s="31">
        <f t="shared" si="10"/>
        <v>0</v>
      </c>
      <c r="G32" s="31">
        <f t="shared" si="10"/>
        <v>570759</v>
      </c>
      <c r="H32" s="31">
        <f t="shared" si="10"/>
        <v>0</v>
      </c>
      <c r="I32" s="31">
        <f t="shared" si="10"/>
        <v>962856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>SUM(D32:M32)</f>
        <v>6185096</v>
      </c>
      <c r="O32" s="43">
        <f t="shared" si="2"/>
        <v>263.26279049970208</v>
      </c>
      <c r="P32" s="9"/>
    </row>
    <row r="33" spans="1:119">
      <c r="A33" s="12"/>
      <c r="B33" s="44">
        <v>572</v>
      </c>
      <c r="C33" s="20" t="s">
        <v>81</v>
      </c>
      <c r="D33" s="46">
        <v>1992819</v>
      </c>
      <c r="E33" s="46">
        <v>1058212</v>
      </c>
      <c r="F33" s="46">
        <v>0</v>
      </c>
      <c r="G33" s="46">
        <v>570759</v>
      </c>
      <c r="H33" s="46">
        <v>0</v>
      </c>
      <c r="I33" s="46">
        <v>962856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4584646</v>
      </c>
      <c r="O33" s="47">
        <f t="shared" si="2"/>
        <v>195.14114241934112</v>
      </c>
      <c r="P33" s="9"/>
    </row>
    <row r="34" spans="1:119">
      <c r="A34" s="12"/>
      <c r="B34" s="44">
        <v>574</v>
      </c>
      <c r="C34" s="20" t="s">
        <v>47</v>
      </c>
      <c r="D34" s="46">
        <v>83123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83123</v>
      </c>
      <c r="O34" s="47">
        <f t="shared" si="2"/>
        <v>3.5380522686643396</v>
      </c>
      <c r="P34" s="9"/>
    </row>
    <row r="35" spans="1:119">
      <c r="A35" s="12"/>
      <c r="B35" s="44">
        <v>575</v>
      </c>
      <c r="C35" s="20" t="s">
        <v>82</v>
      </c>
      <c r="D35" s="46">
        <v>781954</v>
      </c>
      <c r="E35" s="46">
        <v>600119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1382073</v>
      </c>
      <c r="O35" s="47">
        <f t="shared" si="2"/>
        <v>58.826636588065035</v>
      </c>
      <c r="P35" s="9"/>
    </row>
    <row r="36" spans="1:119">
      <c r="A36" s="12"/>
      <c r="B36" s="44">
        <v>579</v>
      </c>
      <c r="C36" s="20" t="s">
        <v>49</v>
      </c>
      <c r="D36" s="46">
        <v>135254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135254</v>
      </c>
      <c r="O36" s="47">
        <f t="shared" si="2"/>
        <v>5.7569592236315659</v>
      </c>
      <c r="P36" s="9"/>
    </row>
    <row r="37" spans="1:119" ht="15.75">
      <c r="A37" s="28" t="s">
        <v>83</v>
      </c>
      <c r="B37" s="29"/>
      <c r="C37" s="30"/>
      <c r="D37" s="31">
        <f t="shared" ref="D37:M37" si="11">SUM(D38:D39)</f>
        <v>1704000</v>
      </c>
      <c r="E37" s="31">
        <f t="shared" si="11"/>
        <v>2019966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4472326</v>
      </c>
      <c r="J37" s="31">
        <f t="shared" si="11"/>
        <v>11587202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19783494</v>
      </c>
      <c r="O37" s="43">
        <f t="shared" si="2"/>
        <v>842.0658040350728</v>
      </c>
      <c r="P37" s="9"/>
    </row>
    <row r="38" spans="1:119">
      <c r="A38" s="12"/>
      <c r="B38" s="44">
        <v>581</v>
      </c>
      <c r="C38" s="20" t="s">
        <v>84</v>
      </c>
      <c r="D38" s="46">
        <v>1704000</v>
      </c>
      <c r="E38" s="46">
        <v>2019966</v>
      </c>
      <c r="F38" s="46">
        <v>0</v>
      </c>
      <c r="G38" s="46">
        <v>0</v>
      </c>
      <c r="H38" s="46">
        <v>0</v>
      </c>
      <c r="I38" s="46">
        <v>4472326</v>
      </c>
      <c r="J38" s="46">
        <v>50000</v>
      </c>
      <c r="K38" s="46">
        <v>0</v>
      </c>
      <c r="L38" s="46">
        <v>0</v>
      </c>
      <c r="M38" s="46">
        <v>0</v>
      </c>
      <c r="N38" s="46">
        <f>SUM(D38:M38)</f>
        <v>8246292</v>
      </c>
      <c r="O38" s="47">
        <f t="shared" si="2"/>
        <v>350.99565846599131</v>
      </c>
      <c r="P38" s="9"/>
    </row>
    <row r="39" spans="1:119" ht="15.75" thickBot="1">
      <c r="A39" s="12"/>
      <c r="B39" s="44">
        <v>591</v>
      </c>
      <c r="C39" s="20" t="s">
        <v>85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11537202</v>
      </c>
      <c r="K39" s="46">
        <v>0</v>
      </c>
      <c r="L39" s="46">
        <v>0</v>
      </c>
      <c r="M39" s="46">
        <v>0</v>
      </c>
      <c r="N39" s="46">
        <f>SUM(D39:M39)</f>
        <v>11537202</v>
      </c>
      <c r="O39" s="47">
        <f t="shared" si="2"/>
        <v>491.07014556908149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2">SUM(D5,D11,D16,D26,D28,D30,D32,D37)</f>
        <v>21165881</v>
      </c>
      <c r="E40" s="15">
        <f t="shared" si="12"/>
        <v>10168899</v>
      </c>
      <c r="F40" s="15">
        <f t="shared" si="12"/>
        <v>1001773</v>
      </c>
      <c r="G40" s="15">
        <f t="shared" si="12"/>
        <v>1772219</v>
      </c>
      <c r="H40" s="15">
        <f t="shared" si="12"/>
        <v>0</v>
      </c>
      <c r="I40" s="15">
        <f t="shared" si="12"/>
        <v>98748772</v>
      </c>
      <c r="J40" s="15">
        <f t="shared" si="12"/>
        <v>11587202</v>
      </c>
      <c r="K40" s="15">
        <f t="shared" si="12"/>
        <v>7232701</v>
      </c>
      <c r="L40" s="15">
        <f t="shared" si="12"/>
        <v>0</v>
      </c>
      <c r="M40" s="15">
        <f t="shared" si="12"/>
        <v>0</v>
      </c>
      <c r="N40" s="15">
        <f>SUM(D40:M40)</f>
        <v>151677447</v>
      </c>
      <c r="O40" s="37">
        <f t="shared" si="2"/>
        <v>6456.00778922278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99</v>
      </c>
      <c r="M42" s="93"/>
      <c r="N42" s="93"/>
      <c r="O42" s="41">
        <v>23494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63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1896166</v>
      </c>
      <c r="E5" s="26">
        <f t="shared" si="0"/>
        <v>7813639</v>
      </c>
      <c r="F5" s="26">
        <f t="shared" si="0"/>
        <v>0</v>
      </c>
      <c r="G5" s="26">
        <f t="shared" si="0"/>
        <v>1646179</v>
      </c>
      <c r="H5" s="26">
        <f t="shared" si="0"/>
        <v>0</v>
      </c>
      <c r="I5" s="26">
        <f t="shared" si="0"/>
        <v>225481</v>
      </c>
      <c r="J5" s="26">
        <f t="shared" si="0"/>
        <v>0</v>
      </c>
      <c r="K5" s="26">
        <f t="shared" si="0"/>
        <v>7179585</v>
      </c>
      <c r="L5" s="26">
        <f t="shared" si="0"/>
        <v>0</v>
      </c>
      <c r="M5" s="26">
        <f t="shared" si="0"/>
        <v>0</v>
      </c>
      <c r="N5" s="27">
        <f t="shared" ref="N5:N18" si="1">SUM(D5:M5)</f>
        <v>18761050</v>
      </c>
      <c r="O5" s="32">
        <f t="shared" ref="O5:O40" si="2">(N5/O$42)</f>
        <v>798.24065012977064</v>
      </c>
      <c r="P5" s="6"/>
    </row>
    <row r="6" spans="1:133">
      <c r="A6" s="12"/>
      <c r="B6" s="44">
        <v>511</v>
      </c>
      <c r="C6" s="20" t="s">
        <v>19</v>
      </c>
      <c r="D6" s="46">
        <v>153945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153945</v>
      </c>
      <c r="O6" s="47">
        <f t="shared" si="2"/>
        <v>6.5500148917159509</v>
      </c>
      <c r="P6" s="9"/>
    </row>
    <row r="7" spans="1:133">
      <c r="A7" s="12"/>
      <c r="B7" s="44">
        <v>513</v>
      </c>
      <c r="C7" s="20" t="s">
        <v>20</v>
      </c>
      <c r="D7" s="46">
        <v>288191</v>
      </c>
      <c r="E7" s="46">
        <v>452047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7179585</v>
      </c>
      <c r="L7" s="46">
        <v>0</v>
      </c>
      <c r="M7" s="46">
        <v>0</v>
      </c>
      <c r="N7" s="46">
        <f t="shared" si="1"/>
        <v>7919823</v>
      </c>
      <c r="O7" s="47">
        <f t="shared" si="2"/>
        <v>336.970727141216</v>
      </c>
      <c r="P7" s="9"/>
    </row>
    <row r="8" spans="1:133">
      <c r="A8" s="12"/>
      <c r="B8" s="44">
        <v>514</v>
      </c>
      <c r="C8" s="20" t="s">
        <v>21</v>
      </c>
      <c r="D8" s="46">
        <v>309939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309939</v>
      </c>
      <c r="O8" s="47">
        <f t="shared" si="2"/>
        <v>13.187210143385951</v>
      </c>
      <c r="P8" s="9"/>
    </row>
    <row r="9" spans="1:133">
      <c r="A9" s="12"/>
      <c r="B9" s="44">
        <v>515</v>
      </c>
      <c r="C9" s="20" t="s">
        <v>22</v>
      </c>
      <c r="D9" s="46">
        <v>218533</v>
      </c>
      <c r="E9" s="46">
        <v>7361592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7580125</v>
      </c>
      <c r="O9" s="47">
        <f t="shared" si="2"/>
        <v>322.51733821214316</v>
      </c>
      <c r="P9" s="9"/>
    </row>
    <row r="10" spans="1:133">
      <c r="A10" s="12"/>
      <c r="B10" s="44">
        <v>519</v>
      </c>
      <c r="C10" s="20" t="s">
        <v>72</v>
      </c>
      <c r="D10" s="46">
        <v>925558</v>
      </c>
      <c r="E10" s="46">
        <v>0</v>
      </c>
      <c r="F10" s="46">
        <v>0</v>
      </c>
      <c r="G10" s="46">
        <v>1646179</v>
      </c>
      <c r="H10" s="46">
        <v>0</v>
      </c>
      <c r="I10" s="46">
        <v>225481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2797218</v>
      </c>
      <c r="O10" s="47">
        <f t="shared" si="2"/>
        <v>119.01535974130962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SUM(D12:D15)</f>
        <v>12457063</v>
      </c>
      <c r="E11" s="31">
        <f t="shared" si="3"/>
        <v>1127112</v>
      </c>
      <c r="F11" s="31">
        <f t="shared" si="3"/>
        <v>0</v>
      </c>
      <c r="G11" s="31">
        <f t="shared" si="3"/>
        <v>716005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14300180</v>
      </c>
      <c r="O11" s="43">
        <f t="shared" si="2"/>
        <v>608.44062460111479</v>
      </c>
      <c r="P11" s="10"/>
    </row>
    <row r="12" spans="1:133">
      <c r="A12" s="12"/>
      <c r="B12" s="44">
        <v>521</v>
      </c>
      <c r="C12" s="20" t="s">
        <v>25</v>
      </c>
      <c r="D12" s="46">
        <v>8177823</v>
      </c>
      <c r="E12" s="46">
        <v>1096799</v>
      </c>
      <c r="F12" s="46">
        <v>0</v>
      </c>
      <c r="G12" s="46">
        <v>716005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9990627</v>
      </c>
      <c r="O12" s="47">
        <f t="shared" si="2"/>
        <v>425.07879845126155</v>
      </c>
      <c r="P12" s="9"/>
    </row>
    <row r="13" spans="1:133">
      <c r="A13" s="12"/>
      <c r="B13" s="44">
        <v>522</v>
      </c>
      <c r="C13" s="20" t="s">
        <v>26</v>
      </c>
      <c r="D13" s="46">
        <v>3717723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3717723</v>
      </c>
      <c r="O13" s="47">
        <f t="shared" si="2"/>
        <v>158.18078543164702</v>
      </c>
      <c r="P13" s="9"/>
    </row>
    <row r="14" spans="1:133">
      <c r="A14" s="12"/>
      <c r="B14" s="44">
        <v>524</v>
      </c>
      <c r="C14" s="20" t="s">
        <v>27</v>
      </c>
      <c r="D14" s="46">
        <v>561517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561517</v>
      </c>
      <c r="O14" s="47">
        <f t="shared" si="2"/>
        <v>23.891290473556566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30313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30313</v>
      </c>
      <c r="O15" s="47">
        <f t="shared" si="2"/>
        <v>1.2897502446496192</v>
      </c>
      <c r="P15" s="9"/>
    </row>
    <row r="16" spans="1:133" ht="15.75">
      <c r="A16" s="28" t="s">
        <v>29</v>
      </c>
      <c r="B16" s="29"/>
      <c r="C16" s="30"/>
      <c r="D16" s="31">
        <f>SUM(D17:D25)</f>
        <v>69622</v>
      </c>
      <c r="E16" s="31">
        <f t="shared" ref="E16:M16" si="4">SUM(E17:E25)</f>
        <v>6975</v>
      </c>
      <c r="F16" s="31">
        <f t="shared" si="4"/>
        <v>0</v>
      </c>
      <c r="G16" s="31">
        <f t="shared" si="4"/>
        <v>18600</v>
      </c>
      <c r="H16" s="31">
        <f t="shared" si="4"/>
        <v>0</v>
      </c>
      <c r="I16" s="31">
        <f t="shared" si="4"/>
        <v>93317180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93412377</v>
      </c>
      <c r="O16" s="43">
        <f t="shared" si="2"/>
        <v>3974.4873845892012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75770902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75770902</v>
      </c>
      <c r="O17" s="47">
        <f t="shared" si="2"/>
        <v>3223.8821427051867</v>
      </c>
      <c r="P17" s="9"/>
    </row>
    <row r="18" spans="1:16">
      <c r="A18" s="12"/>
      <c r="B18" s="44">
        <v>532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1506489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1506489</v>
      </c>
      <c r="O18" s="47">
        <f t="shared" si="2"/>
        <v>64.097732204399435</v>
      </c>
      <c r="P18" s="9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1320152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1320152</v>
      </c>
      <c r="O19" s="47">
        <f t="shared" si="2"/>
        <v>56.169510275284004</v>
      </c>
      <c r="P19" s="9"/>
    </row>
    <row r="20" spans="1:16">
      <c r="A20" s="12"/>
      <c r="B20" s="44">
        <v>534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5203263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5203263</v>
      </c>
      <c r="O20" s="47">
        <f t="shared" si="2"/>
        <v>221.38718461473005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11255</v>
      </c>
      <c r="H21" s="46">
        <v>0</v>
      </c>
      <c r="I21" s="46">
        <v>2954270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2965525</v>
      </c>
      <c r="O21" s="47">
        <f t="shared" si="2"/>
        <v>126.17644556014126</v>
      </c>
      <c r="P21" s="9"/>
    </row>
    <row r="22" spans="1:16">
      <c r="A22" s="12"/>
      <c r="B22" s="44">
        <v>536</v>
      </c>
      <c r="C22" s="20" t="s">
        <v>75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6556060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6556060</v>
      </c>
      <c r="O22" s="47">
        <f t="shared" si="2"/>
        <v>278.94566651065821</v>
      </c>
      <c r="P22" s="9"/>
    </row>
    <row r="23" spans="1:16">
      <c r="A23" s="12"/>
      <c r="B23" s="44">
        <v>537</v>
      </c>
      <c r="C23" s="20" t="s">
        <v>76</v>
      </c>
      <c r="D23" s="46">
        <v>0</v>
      </c>
      <c r="E23" s="46">
        <v>152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152</v>
      </c>
      <c r="O23" s="47">
        <f t="shared" si="2"/>
        <v>6.4672594987873885E-3</v>
      </c>
      <c r="P23" s="9"/>
    </row>
    <row r="24" spans="1:16">
      <c r="A24" s="12"/>
      <c r="B24" s="44">
        <v>538</v>
      </c>
      <c r="C24" s="20" t="s">
        <v>77</v>
      </c>
      <c r="D24" s="46">
        <v>0</v>
      </c>
      <c r="E24" s="46">
        <v>6823</v>
      </c>
      <c r="F24" s="46">
        <v>0</v>
      </c>
      <c r="G24" s="46">
        <v>7345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14168</v>
      </c>
      <c r="O24" s="47">
        <f t="shared" si="2"/>
        <v>0.60281666170276138</v>
      </c>
      <c r="P24" s="9"/>
    </row>
    <row r="25" spans="1:16">
      <c r="A25" s="12"/>
      <c r="B25" s="44">
        <v>539</v>
      </c>
      <c r="C25" s="20" t="s">
        <v>37</v>
      </c>
      <c r="D25" s="46">
        <v>69622</v>
      </c>
      <c r="E25" s="46">
        <v>0</v>
      </c>
      <c r="F25" s="46">
        <v>0</v>
      </c>
      <c r="G25" s="46">
        <v>0</v>
      </c>
      <c r="H25" s="46">
        <v>0</v>
      </c>
      <c r="I25" s="46">
        <v>6044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75666</v>
      </c>
      <c r="O25" s="47">
        <f t="shared" si="2"/>
        <v>3.2194187976003064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1592585</v>
      </c>
      <c r="E26" s="31">
        <f t="shared" si="6"/>
        <v>135412</v>
      </c>
      <c r="F26" s="31">
        <f t="shared" si="6"/>
        <v>993722</v>
      </c>
      <c r="G26" s="31">
        <f t="shared" si="6"/>
        <v>45668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>SUM(D26:M26)</f>
        <v>2767387</v>
      </c>
      <c r="O26" s="43">
        <f t="shared" si="2"/>
        <v>117.74611751691273</v>
      </c>
      <c r="P26" s="10"/>
    </row>
    <row r="27" spans="1:16">
      <c r="A27" s="12"/>
      <c r="B27" s="44">
        <v>541</v>
      </c>
      <c r="C27" s="20" t="s">
        <v>78</v>
      </c>
      <c r="D27" s="46">
        <v>1592585</v>
      </c>
      <c r="E27" s="46">
        <v>135412</v>
      </c>
      <c r="F27" s="46">
        <v>993722</v>
      </c>
      <c r="G27" s="46">
        <v>45668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2767387</v>
      </c>
      <c r="O27" s="47">
        <f t="shared" si="2"/>
        <v>117.74611751691273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3715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>SUM(D28:M28)</f>
        <v>3715</v>
      </c>
      <c r="O28" s="43">
        <f t="shared" si="2"/>
        <v>0.15806492788154702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3715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3715</v>
      </c>
      <c r="O29" s="47">
        <f t="shared" si="2"/>
        <v>0.15806492788154702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SUM(D31:D31)</f>
        <v>0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189658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>SUM(D30:M30)</f>
        <v>189658</v>
      </c>
      <c r="O30" s="43">
        <f t="shared" si="2"/>
        <v>8.0695230396119637</v>
      </c>
      <c r="P30" s="10"/>
    </row>
    <row r="31" spans="1:16">
      <c r="A31" s="12"/>
      <c r="B31" s="44">
        <v>562</v>
      </c>
      <c r="C31" s="20" t="s">
        <v>79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189658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9">SUM(D31:M31)</f>
        <v>189658</v>
      </c>
      <c r="O31" s="47">
        <f t="shared" si="2"/>
        <v>8.0695230396119637</v>
      </c>
      <c r="P31" s="9"/>
    </row>
    <row r="32" spans="1:16" ht="15.75">
      <c r="A32" s="28" t="s">
        <v>45</v>
      </c>
      <c r="B32" s="29"/>
      <c r="C32" s="30"/>
      <c r="D32" s="31">
        <f t="shared" ref="D32:M32" si="10">SUM(D33:D36)</f>
        <v>2750965</v>
      </c>
      <c r="E32" s="31">
        <f t="shared" si="10"/>
        <v>139621</v>
      </c>
      <c r="F32" s="31">
        <f t="shared" si="10"/>
        <v>0</v>
      </c>
      <c r="G32" s="31">
        <f t="shared" si="10"/>
        <v>37332</v>
      </c>
      <c r="H32" s="31">
        <f t="shared" si="10"/>
        <v>0</v>
      </c>
      <c r="I32" s="31">
        <f t="shared" si="10"/>
        <v>1309024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>SUM(D32:M32)</f>
        <v>4236942</v>
      </c>
      <c r="O32" s="43">
        <f t="shared" si="2"/>
        <v>180.27239075862656</v>
      </c>
      <c r="P32" s="9"/>
    </row>
    <row r="33" spans="1:119">
      <c r="A33" s="12"/>
      <c r="B33" s="44">
        <v>572</v>
      </c>
      <c r="C33" s="20" t="s">
        <v>81</v>
      </c>
      <c r="D33" s="46">
        <v>1942975</v>
      </c>
      <c r="E33" s="46">
        <v>0</v>
      </c>
      <c r="F33" s="46">
        <v>0</v>
      </c>
      <c r="G33" s="46">
        <v>37332</v>
      </c>
      <c r="H33" s="46">
        <v>0</v>
      </c>
      <c r="I33" s="46">
        <v>1309024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3289331</v>
      </c>
      <c r="O33" s="47">
        <f t="shared" si="2"/>
        <v>139.95366548951199</v>
      </c>
      <c r="P33" s="9"/>
    </row>
    <row r="34" spans="1:119">
      <c r="A34" s="12"/>
      <c r="B34" s="44">
        <v>574</v>
      </c>
      <c r="C34" s="20" t="s">
        <v>47</v>
      </c>
      <c r="D34" s="46">
        <v>8120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8120</v>
      </c>
      <c r="O34" s="47">
        <f t="shared" si="2"/>
        <v>0.34548781006679996</v>
      </c>
      <c r="P34" s="9"/>
    </row>
    <row r="35" spans="1:119">
      <c r="A35" s="12"/>
      <c r="B35" s="44">
        <v>575</v>
      </c>
      <c r="C35" s="20" t="s">
        <v>82</v>
      </c>
      <c r="D35" s="46">
        <v>665746</v>
      </c>
      <c r="E35" s="46">
        <v>139621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805367</v>
      </c>
      <c r="O35" s="47">
        <f t="shared" si="2"/>
        <v>34.266561715525675</v>
      </c>
      <c r="P35" s="9"/>
    </row>
    <row r="36" spans="1:119">
      <c r="A36" s="12"/>
      <c r="B36" s="44">
        <v>579</v>
      </c>
      <c r="C36" s="20" t="s">
        <v>49</v>
      </c>
      <c r="D36" s="46">
        <v>134124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134124</v>
      </c>
      <c r="O36" s="47">
        <f t="shared" si="2"/>
        <v>5.7066757435221032</v>
      </c>
      <c r="P36" s="9"/>
    </row>
    <row r="37" spans="1:119" ht="15.75">
      <c r="A37" s="28" t="s">
        <v>83</v>
      </c>
      <c r="B37" s="29"/>
      <c r="C37" s="30"/>
      <c r="D37" s="31">
        <f t="shared" ref="D37:M37" si="11">SUM(D38:D39)</f>
        <v>1758849</v>
      </c>
      <c r="E37" s="31">
        <f t="shared" si="11"/>
        <v>1561711</v>
      </c>
      <c r="F37" s="31">
        <f t="shared" si="11"/>
        <v>0</v>
      </c>
      <c r="G37" s="31">
        <f t="shared" si="11"/>
        <v>15000</v>
      </c>
      <c r="H37" s="31">
        <f t="shared" si="11"/>
        <v>0</v>
      </c>
      <c r="I37" s="31">
        <f t="shared" si="11"/>
        <v>4337837</v>
      </c>
      <c r="J37" s="31">
        <f t="shared" si="11"/>
        <v>11529514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19202911</v>
      </c>
      <c r="O37" s="43">
        <f t="shared" si="2"/>
        <v>817.040845849466</v>
      </c>
      <c r="P37" s="9"/>
    </row>
    <row r="38" spans="1:119">
      <c r="A38" s="12"/>
      <c r="B38" s="44">
        <v>581</v>
      </c>
      <c r="C38" s="20" t="s">
        <v>84</v>
      </c>
      <c r="D38" s="46">
        <v>1758849</v>
      </c>
      <c r="E38" s="46">
        <v>1561711</v>
      </c>
      <c r="F38" s="46">
        <v>0</v>
      </c>
      <c r="G38" s="46">
        <v>15000</v>
      </c>
      <c r="H38" s="46">
        <v>0</v>
      </c>
      <c r="I38" s="46">
        <v>4337837</v>
      </c>
      <c r="J38" s="46">
        <v>326776</v>
      </c>
      <c r="K38" s="46">
        <v>0</v>
      </c>
      <c r="L38" s="46">
        <v>0</v>
      </c>
      <c r="M38" s="46">
        <v>0</v>
      </c>
      <c r="N38" s="46">
        <f>SUM(D38:M38)</f>
        <v>8000173</v>
      </c>
      <c r="O38" s="47">
        <f t="shared" si="2"/>
        <v>340.38943964600264</v>
      </c>
      <c r="P38" s="9"/>
    </row>
    <row r="39" spans="1:119" ht="15.75" thickBot="1">
      <c r="A39" s="12"/>
      <c r="B39" s="44">
        <v>591</v>
      </c>
      <c r="C39" s="20" t="s">
        <v>85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11202738</v>
      </c>
      <c r="K39" s="46">
        <v>0</v>
      </c>
      <c r="L39" s="46">
        <v>0</v>
      </c>
      <c r="M39" s="46">
        <v>0</v>
      </c>
      <c r="N39" s="46">
        <f>SUM(D39:M39)</f>
        <v>11202738</v>
      </c>
      <c r="O39" s="47">
        <f t="shared" si="2"/>
        <v>476.65140620346341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2">SUM(D5,D11,D16,D26,D28,D30,D32,D37)</f>
        <v>20525250</v>
      </c>
      <c r="E40" s="15">
        <f t="shared" si="12"/>
        <v>10784470</v>
      </c>
      <c r="F40" s="15">
        <f t="shared" si="12"/>
        <v>993722</v>
      </c>
      <c r="G40" s="15">
        <f t="shared" si="12"/>
        <v>2478784</v>
      </c>
      <c r="H40" s="15">
        <f t="shared" si="12"/>
        <v>0</v>
      </c>
      <c r="I40" s="15">
        <f t="shared" si="12"/>
        <v>99382895</v>
      </c>
      <c r="J40" s="15">
        <f t="shared" si="12"/>
        <v>11529514</v>
      </c>
      <c r="K40" s="15">
        <f t="shared" si="12"/>
        <v>7179585</v>
      </c>
      <c r="L40" s="15">
        <f t="shared" si="12"/>
        <v>0</v>
      </c>
      <c r="M40" s="15">
        <f t="shared" si="12"/>
        <v>0</v>
      </c>
      <c r="N40" s="15">
        <f>SUM(D40:M40)</f>
        <v>152874220</v>
      </c>
      <c r="O40" s="37">
        <f t="shared" si="2"/>
        <v>6504.4556014125856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97</v>
      </c>
      <c r="M42" s="93"/>
      <c r="N42" s="93"/>
      <c r="O42" s="41">
        <v>23503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63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1925647</v>
      </c>
      <c r="E5" s="26">
        <f t="shared" si="0"/>
        <v>5305413</v>
      </c>
      <c r="F5" s="26">
        <f t="shared" si="0"/>
        <v>0</v>
      </c>
      <c r="G5" s="26">
        <f t="shared" si="0"/>
        <v>654320</v>
      </c>
      <c r="H5" s="26">
        <f t="shared" si="0"/>
        <v>0</v>
      </c>
      <c r="I5" s="26">
        <f t="shared" si="0"/>
        <v>638010</v>
      </c>
      <c r="J5" s="26">
        <f t="shared" si="0"/>
        <v>0</v>
      </c>
      <c r="K5" s="26">
        <f t="shared" si="0"/>
        <v>6692757</v>
      </c>
      <c r="L5" s="26">
        <f t="shared" si="0"/>
        <v>0</v>
      </c>
      <c r="M5" s="26">
        <f t="shared" si="0"/>
        <v>0</v>
      </c>
      <c r="N5" s="27">
        <f t="shared" ref="N5:N19" si="1">SUM(D5:M5)</f>
        <v>15216147</v>
      </c>
      <c r="O5" s="32">
        <f t="shared" ref="O5:O41" si="2">(N5/O$43)</f>
        <v>653.39002919958773</v>
      </c>
      <c r="P5" s="6"/>
    </row>
    <row r="6" spans="1:133">
      <c r="A6" s="12"/>
      <c r="B6" s="44">
        <v>511</v>
      </c>
      <c r="C6" s="20" t="s">
        <v>19</v>
      </c>
      <c r="D6" s="46">
        <v>156149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156149</v>
      </c>
      <c r="O6" s="47">
        <f t="shared" si="2"/>
        <v>6.7051271040879419</v>
      </c>
      <c r="P6" s="9"/>
    </row>
    <row r="7" spans="1:133">
      <c r="A7" s="12"/>
      <c r="B7" s="44">
        <v>513</v>
      </c>
      <c r="C7" s="20" t="s">
        <v>20</v>
      </c>
      <c r="D7" s="46">
        <v>268056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458361</v>
      </c>
      <c r="L7" s="46">
        <v>0</v>
      </c>
      <c r="M7" s="46">
        <v>0</v>
      </c>
      <c r="N7" s="46">
        <f t="shared" si="1"/>
        <v>726417</v>
      </c>
      <c r="O7" s="47">
        <f t="shared" si="2"/>
        <v>31.192760219855721</v>
      </c>
      <c r="P7" s="9"/>
    </row>
    <row r="8" spans="1:133">
      <c r="A8" s="12"/>
      <c r="B8" s="44">
        <v>514</v>
      </c>
      <c r="C8" s="20" t="s">
        <v>21</v>
      </c>
      <c r="D8" s="46">
        <v>203276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203276</v>
      </c>
      <c r="O8" s="47">
        <f t="shared" si="2"/>
        <v>8.7287873582961186</v>
      </c>
      <c r="P8" s="9"/>
    </row>
    <row r="9" spans="1:133">
      <c r="A9" s="12"/>
      <c r="B9" s="44">
        <v>515</v>
      </c>
      <c r="C9" s="20" t="s">
        <v>22</v>
      </c>
      <c r="D9" s="46">
        <v>206889</v>
      </c>
      <c r="E9" s="46">
        <v>5304911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5511800</v>
      </c>
      <c r="O9" s="47">
        <f t="shared" si="2"/>
        <v>236.67983510821023</v>
      </c>
      <c r="P9" s="9"/>
    </row>
    <row r="10" spans="1:133">
      <c r="A10" s="12"/>
      <c r="B10" s="44">
        <v>518</v>
      </c>
      <c r="C10" s="20" t="s">
        <v>93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6234396</v>
      </c>
      <c r="L10" s="46">
        <v>0</v>
      </c>
      <c r="M10" s="46">
        <v>0</v>
      </c>
      <c r="N10" s="46">
        <f t="shared" si="1"/>
        <v>6234396</v>
      </c>
      <c r="O10" s="47">
        <f t="shared" si="2"/>
        <v>267.70851940913775</v>
      </c>
      <c r="P10" s="9"/>
    </row>
    <row r="11" spans="1:133">
      <c r="A11" s="12"/>
      <c r="B11" s="44">
        <v>519</v>
      </c>
      <c r="C11" s="20" t="s">
        <v>72</v>
      </c>
      <c r="D11" s="46">
        <v>1091277</v>
      </c>
      <c r="E11" s="46">
        <v>502</v>
      </c>
      <c r="F11" s="46">
        <v>0</v>
      </c>
      <c r="G11" s="46">
        <v>654320</v>
      </c>
      <c r="H11" s="46">
        <v>0</v>
      </c>
      <c r="I11" s="46">
        <v>638010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2384109</v>
      </c>
      <c r="O11" s="47">
        <f t="shared" si="2"/>
        <v>102.375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SUM(D13:D16)</f>
        <v>11970308</v>
      </c>
      <c r="E12" s="31">
        <f t="shared" si="3"/>
        <v>934080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12904388</v>
      </c>
      <c r="O12" s="43">
        <f t="shared" si="2"/>
        <v>554.12177945723124</v>
      </c>
      <c r="P12" s="10"/>
    </row>
    <row r="13" spans="1:133">
      <c r="A13" s="12"/>
      <c r="B13" s="44">
        <v>521</v>
      </c>
      <c r="C13" s="20" t="s">
        <v>25</v>
      </c>
      <c r="D13" s="46">
        <v>7729620</v>
      </c>
      <c r="E13" s="46">
        <v>932955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8662575</v>
      </c>
      <c r="O13" s="47">
        <f t="shared" si="2"/>
        <v>371.97591034008934</v>
      </c>
      <c r="P13" s="9"/>
    </row>
    <row r="14" spans="1:133">
      <c r="A14" s="12"/>
      <c r="B14" s="44">
        <v>522</v>
      </c>
      <c r="C14" s="20" t="s">
        <v>26</v>
      </c>
      <c r="D14" s="46">
        <v>3705944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3705944</v>
      </c>
      <c r="O14" s="47">
        <f t="shared" si="2"/>
        <v>159.13534867743044</v>
      </c>
      <c r="P14" s="9"/>
    </row>
    <row r="15" spans="1:133">
      <c r="A15" s="12"/>
      <c r="B15" s="44">
        <v>524</v>
      </c>
      <c r="C15" s="20" t="s">
        <v>27</v>
      </c>
      <c r="D15" s="46">
        <v>534744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534744</v>
      </c>
      <c r="O15" s="47">
        <f t="shared" si="2"/>
        <v>22.96221229817932</v>
      </c>
      <c r="P15" s="9"/>
    </row>
    <row r="16" spans="1:133">
      <c r="A16" s="12"/>
      <c r="B16" s="44">
        <v>525</v>
      </c>
      <c r="C16" s="20" t="s">
        <v>28</v>
      </c>
      <c r="D16" s="46">
        <v>0</v>
      </c>
      <c r="E16" s="46">
        <v>1125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1125</v>
      </c>
      <c r="O16" s="47">
        <f t="shared" si="2"/>
        <v>4.8308141532119549E-2</v>
      </c>
      <c r="P16" s="9"/>
    </row>
    <row r="17" spans="1:16" ht="15.75">
      <c r="A17" s="28" t="s">
        <v>29</v>
      </c>
      <c r="B17" s="29"/>
      <c r="C17" s="30"/>
      <c r="D17" s="31">
        <f t="shared" ref="D17:M17" si="4">SUM(D18:D25)</f>
        <v>0</v>
      </c>
      <c r="E17" s="31">
        <f t="shared" si="4"/>
        <v>22</v>
      </c>
      <c r="F17" s="31">
        <f t="shared" si="4"/>
        <v>0</v>
      </c>
      <c r="G17" s="31">
        <f t="shared" si="4"/>
        <v>9629</v>
      </c>
      <c r="H17" s="31">
        <f t="shared" si="4"/>
        <v>0</v>
      </c>
      <c r="I17" s="31">
        <f t="shared" si="4"/>
        <v>89031392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89041043</v>
      </c>
      <c r="O17" s="43">
        <f t="shared" si="2"/>
        <v>3823.4731621435931</v>
      </c>
      <c r="P17" s="10"/>
    </row>
    <row r="18" spans="1:16">
      <c r="A18" s="12"/>
      <c r="B18" s="44">
        <v>531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74203490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74203490</v>
      </c>
      <c r="O18" s="47">
        <f t="shared" si="2"/>
        <v>3186.3401751975266</v>
      </c>
      <c r="P18" s="9"/>
    </row>
    <row r="19" spans="1:16">
      <c r="A19" s="12"/>
      <c r="B19" s="44">
        <v>532</v>
      </c>
      <c r="C19" s="20" t="s">
        <v>57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1201665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1201665</v>
      </c>
      <c r="O19" s="47">
        <f t="shared" si="2"/>
        <v>51.60018035039505</v>
      </c>
      <c r="P19" s="9"/>
    </row>
    <row r="20" spans="1:16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1136457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1136457</v>
      </c>
      <c r="O20" s="47">
        <f t="shared" si="2"/>
        <v>48.800111645482652</v>
      </c>
      <c r="P20" s="9"/>
    </row>
    <row r="21" spans="1:16">
      <c r="A21" s="12"/>
      <c r="B21" s="44">
        <v>534</v>
      </c>
      <c r="C21" s="20" t="s">
        <v>74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3362128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3362128</v>
      </c>
      <c r="O21" s="47">
        <f t="shared" si="2"/>
        <v>144.37169357609068</v>
      </c>
      <c r="P21" s="9"/>
    </row>
    <row r="22" spans="1:16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9629</v>
      </c>
      <c r="H22" s="46">
        <v>0</v>
      </c>
      <c r="I22" s="46">
        <v>2794799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2804428</v>
      </c>
      <c r="O22" s="47">
        <f t="shared" si="2"/>
        <v>120.42373754723462</v>
      </c>
      <c r="P22" s="9"/>
    </row>
    <row r="23" spans="1:16">
      <c r="A23" s="12"/>
      <c r="B23" s="44">
        <v>536</v>
      </c>
      <c r="C23" s="20" t="s">
        <v>75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6326555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6326555</v>
      </c>
      <c r="O23" s="47">
        <f t="shared" si="2"/>
        <v>271.66587942287873</v>
      </c>
      <c r="P23" s="9"/>
    </row>
    <row r="24" spans="1:16">
      <c r="A24" s="12"/>
      <c r="B24" s="44">
        <v>537</v>
      </c>
      <c r="C24" s="20" t="s">
        <v>76</v>
      </c>
      <c r="D24" s="46">
        <v>0</v>
      </c>
      <c r="E24" s="46">
        <v>22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22</v>
      </c>
      <c r="O24" s="47">
        <f t="shared" si="2"/>
        <v>9.4469254551700441E-4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6298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6298</v>
      </c>
      <c r="O25" s="47">
        <f t="shared" si="2"/>
        <v>0.2704397114393679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1475859</v>
      </c>
      <c r="E26" s="31">
        <f t="shared" si="6"/>
        <v>148947</v>
      </c>
      <c r="F26" s="31">
        <f t="shared" si="6"/>
        <v>990074</v>
      </c>
      <c r="G26" s="31">
        <f t="shared" si="6"/>
        <v>10924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>SUM(D26:M26)</f>
        <v>2625804</v>
      </c>
      <c r="O26" s="43">
        <f t="shared" si="2"/>
        <v>112.75352112676056</v>
      </c>
      <c r="P26" s="10"/>
    </row>
    <row r="27" spans="1:16">
      <c r="A27" s="12"/>
      <c r="B27" s="44">
        <v>541</v>
      </c>
      <c r="C27" s="20" t="s">
        <v>78</v>
      </c>
      <c r="D27" s="46">
        <v>1475859</v>
      </c>
      <c r="E27" s="46">
        <v>148947</v>
      </c>
      <c r="F27" s="46">
        <v>990074</v>
      </c>
      <c r="G27" s="46">
        <v>10924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2625804</v>
      </c>
      <c r="O27" s="47">
        <f t="shared" si="2"/>
        <v>112.75352112676056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5299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>SUM(D28:M28)</f>
        <v>5299</v>
      </c>
      <c r="O28" s="43">
        <f t="shared" si="2"/>
        <v>0.22754208175884577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5299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5299</v>
      </c>
      <c r="O29" s="47">
        <f t="shared" si="2"/>
        <v>0.22754208175884577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SUM(D31:D31)</f>
        <v>0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-376267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>SUM(D30:M30)</f>
        <v>-376267</v>
      </c>
      <c r="O30" s="43">
        <f t="shared" si="2"/>
        <v>-16.157119546547577</v>
      </c>
      <c r="P30" s="10"/>
    </row>
    <row r="31" spans="1:16">
      <c r="A31" s="12"/>
      <c r="B31" s="44">
        <v>562</v>
      </c>
      <c r="C31" s="20" t="s">
        <v>79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-376267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9">SUM(D31:M31)</f>
        <v>-376267</v>
      </c>
      <c r="O31" s="47">
        <f t="shared" si="2"/>
        <v>-16.157119546547577</v>
      </c>
      <c r="P31" s="9"/>
    </row>
    <row r="32" spans="1:16" ht="15.75">
      <c r="A32" s="28" t="s">
        <v>45</v>
      </c>
      <c r="B32" s="29"/>
      <c r="C32" s="30"/>
      <c r="D32" s="31">
        <f t="shared" ref="D32:M32" si="10">SUM(D33:D36)</f>
        <v>2661545</v>
      </c>
      <c r="E32" s="31">
        <f t="shared" si="10"/>
        <v>117204</v>
      </c>
      <c r="F32" s="31">
        <f t="shared" si="10"/>
        <v>0</v>
      </c>
      <c r="G32" s="31">
        <f t="shared" si="10"/>
        <v>17999</v>
      </c>
      <c r="H32" s="31">
        <f t="shared" si="10"/>
        <v>0</v>
      </c>
      <c r="I32" s="31">
        <f t="shared" si="10"/>
        <v>1254801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>SUM(D32:M32)</f>
        <v>4051549</v>
      </c>
      <c r="O32" s="43">
        <f t="shared" si="2"/>
        <v>173.97582445894881</v>
      </c>
      <c r="P32" s="9"/>
    </row>
    <row r="33" spans="1:119">
      <c r="A33" s="12"/>
      <c r="B33" s="44">
        <v>572</v>
      </c>
      <c r="C33" s="20" t="s">
        <v>81</v>
      </c>
      <c r="D33" s="46">
        <v>1824717</v>
      </c>
      <c r="E33" s="46">
        <v>0</v>
      </c>
      <c r="F33" s="46">
        <v>0</v>
      </c>
      <c r="G33" s="46">
        <v>17999</v>
      </c>
      <c r="H33" s="46">
        <v>0</v>
      </c>
      <c r="I33" s="46">
        <v>1254801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3097517</v>
      </c>
      <c r="O33" s="47">
        <f t="shared" si="2"/>
        <v>133.00914634146341</v>
      </c>
      <c r="P33" s="9"/>
    </row>
    <row r="34" spans="1:119">
      <c r="A34" s="12"/>
      <c r="B34" s="44">
        <v>574</v>
      </c>
      <c r="C34" s="20" t="s">
        <v>47</v>
      </c>
      <c r="D34" s="46">
        <v>99219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99219</v>
      </c>
      <c r="O34" s="47">
        <f t="shared" si="2"/>
        <v>4.2605204397114393</v>
      </c>
      <c r="P34" s="9"/>
    </row>
    <row r="35" spans="1:119">
      <c r="A35" s="12"/>
      <c r="B35" s="44">
        <v>575</v>
      </c>
      <c r="C35" s="20" t="s">
        <v>82</v>
      </c>
      <c r="D35" s="46">
        <v>635881</v>
      </c>
      <c r="E35" s="46">
        <v>117204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753085</v>
      </c>
      <c r="O35" s="47">
        <f t="shared" si="2"/>
        <v>32.337899347303335</v>
      </c>
      <c r="P35" s="9"/>
    </row>
    <row r="36" spans="1:119">
      <c r="A36" s="12"/>
      <c r="B36" s="44">
        <v>579</v>
      </c>
      <c r="C36" s="20" t="s">
        <v>49</v>
      </c>
      <c r="D36" s="46">
        <v>101728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101728</v>
      </c>
      <c r="O36" s="47">
        <f t="shared" si="2"/>
        <v>4.3682583304706286</v>
      </c>
      <c r="P36" s="9"/>
    </row>
    <row r="37" spans="1:119" ht="15.75">
      <c r="A37" s="28" t="s">
        <v>83</v>
      </c>
      <c r="B37" s="29"/>
      <c r="C37" s="30"/>
      <c r="D37" s="31">
        <f t="shared" ref="D37:M37" si="11">SUM(D38:D40)</f>
        <v>1478857</v>
      </c>
      <c r="E37" s="31">
        <f t="shared" si="11"/>
        <v>1831885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6048696</v>
      </c>
      <c r="J37" s="31">
        <f t="shared" si="11"/>
        <v>11566977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20926415</v>
      </c>
      <c r="O37" s="43">
        <f t="shared" si="2"/>
        <v>898.59219340432844</v>
      </c>
      <c r="P37" s="9"/>
    </row>
    <row r="38" spans="1:119">
      <c r="A38" s="12"/>
      <c r="B38" s="44">
        <v>581</v>
      </c>
      <c r="C38" s="20" t="s">
        <v>84</v>
      </c>
      <c r="D38" s="46">
        <v>1478857</v>
      </c>
      <c r="E38" s="46">
        <v>1831885</v>
      </c>
      <c r="F38" s="46">
        <v>0</v>
      </c>
      <c r="G38" s="46">
        <v>0</v>
      </c>
      <c r="H38" s="46">
        <v>0</v>
      </c>
      <c r="I38" s="46">
        <v>4531323</v>
      </c>
      <c r="J38" s="46">
        <v>50000</v>
      </c>
      <c r="K38" s="46">
        <v>0</v>
      </c>
      <c r="L38" s="46">
        <v>0</v>
      </c>
      <c r="M38" s="46">
        <v>0</v>
      </c>
      <c r="N38" s="46">
        <f>SUM(D38:M38)</f>
        <v>7892065</v>
      </c>
      <c r="O38" s="47">
        <f t="shared" si="2"/>
        <v>338.88977155616624</v>
      </c>
      <c r="P38" s="9"/>
    </row>
    <row r="39" spans="1:119">
      <c r="A39" s="12"/>
      <c r="B39" s="44">
        <v>588</v>
      </c>
      <c r="C39" s="20" t="s">
        <v>94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1517373</v>
      </c>
      <c r="J39" s="46">
        <v>14653</v>
      </c>
      <c r="K39" s="46">
        <v>0</v>
      </c>
      <c r="L39" s="46">
        <v>0</v>
      </c>
      <c r="M39" s="46">
        <v>0</v>
      </c>
      <c r="N39" s="46">
        <f>SUM(D39:M39)</f>
        <v>1532026</v>
      </c>
      <c r="O39" s="47">
        <f t="shared" si="2"/>
        <v>65.786070079010656</v>
      </c>
      <c r="P39" s="9"/>
    </row>
    <row r="40" spans="1:119" ht="15.75" thickBot="1">
      <c r="A40" s="12"/>
      <c r="B40" s="44">
        <v>591</v>
      </c>
      <c r="C40" s="20" t="s">
        <v>85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11502324</v>
      </c>
      <c r="K40" s="46">
        <v>0</v>
      </c>
      <c r="L40" s="46">
        <v>0</v>
      </c>
      <c r="M40" s="46">
        <v>0</v>
      </c>
      <c r="N40" s="46">
        <f>SUM(D40:M40)</f>
        <v>11502324</v>
      </c>
      <c r="O40" s="47">
        <f t="shared" si="2"/>
        <v>493.9163517691515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2">SUM(D5,D12,D17,D26,D28,D30,D32,D37)</f>
        <v>19512216</v>
      </c>
      <c r="E41" s="15">
        <f t="shared" si="12"/>
        <v>8337551</v>
      </c>
      <c r="F41" s="15">
        <f t="shared" si="12"/>
        <v>990074</v>
      </c>
      <c r="G41" s="15">
        <f t="shared" si="12"/>
        <v>692872</v>
      </c>
      <c r="H41" s="15">
        <f t="shared" si="12"/>
        <v>0</v>
      </c>
      <c r="I41" s="15">
        <f t="shared" si="12"/>
        <v>96601931</v>
      </c>
      <c r="J41" s="15">
        <f t="shared" si="12"/>
        <v>11566977</v>
      </c>
      <c r="K41" s="15">
        <f t="shared" si="12"/>
        <v>6692757</v>
      </c>
      <c r="L41" s="15">
        <f t="shared" si="12"/>
        <v>0</v>
      </c>
      <c r="M41" s="15">
        <f t="shared" si="12"/>
        <v>0</v>
      </c>
      <c r="N41" s="15">
        <f>SUM(D41:M41)</f>
        <v>144394378</v>
      </c>
      <c r="O41" s="37">
        <f t="shared" si="2"/>
        <v>6200.3769323256611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95</v>
      </c>
      <c r="M43" s="93"/>
      <c r="N43" s="93"/>
      <c r="O43" s="41">
        <v>23288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63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2291739</v>
      </c>
      <c r="E5" s="26">
        <f t="shared" si="0"/>
        <v>2364889</v>
      </c>
      <c r="F5" s="26">
        <f t="shared" si="0"/>
        <v>0</v>
      </c>
      <c r="G5" s="26">
        <f t="shared" si="0"/>
        <v>484989</v>
      </c>
      <c r="H5" s="26">
        <f t="shared" si="0"/>
        <v>0</v>
      </c>
      <c r="I5" s="26">
        <f t="shared" si="0"/>
        <v>162360</v>
      </c>
      <c r="J5" s="26">
        <f t="shared" si="0"/>
        <v>0</v>
      </c>
      <c r="K5" s="26">
        <f t="shared" si="0"/>
        <v>6820771</v>
      </c>
      <c r="L5" s="26">
        <f t="shared" si="0"/>
        <v>0</v>
      </c>
      <c r="M5" s="26">
        <f t="shared" si="0"/>
        <v>0</v>
      </c>
      <c r="N5" s="27">
        <f t="shared" ref="N5:N18" si="1">SUM(D5:M5)</f>
        <v>12124748</v>
      </c>
      <c r="O5" s="32">
        <f t="shared" ref="O5:O42" si="2">(N5/O$44)</f>
        <v>531.67059855294895</v>
      </c>
      <c r="P5" s="6"/>
    </row>
    <row r="6" spans="1:133">
      <c r="A6" s="12"/>
      <c r="B6" s="44">
        <v>511</v>
      </c>
      <c r="C6" s="20" t="s">
        <v>19</v>
      </c>
      <c r="D6" s="46">
        <v>155531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155531</v>
      </c>
      <c r="O6" s="47">
        <f t="shared" si="2"/>
        <v>6.8200394650295983</v>
      </c>
      <c r="P6" s="9"/>
    </row>
    <row r="7" spans="1:133">
      <c r="A7" s="12"/>
      <c r="B7" s="44">
        <v>513</v>
      </c>
      <c r="C7" s="20" t="s">
        <v>20</v>
      </c>
      <c r="D7" s="46">
        <v>262400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6820771</v>
      </c>
      <c r="L7" s="46">
        <v>0</v>
      </c>
      <c r="M7" s="46">
        <v>0</v>
      </c>
      <c r="N7" s="46">
        <f t="shared" si="1"/>
        <v>7083171</v>
      </c>
      <c r="O7" s="47">
        <f t="shared" si="2"/>
        <v>310.59728129796099</v>
      </c>
      <c r="P7" s="9"/>
    </row>
    <row r="8" spans="1:133">
      <c r="A8" s="12"/>
      <c r="B8" s="44">
        <v>514</v>
      </c>
      <c r="C8" s="20" t="s">
        <v>21</v>
      </c>
      <c r="D8" s="46">
        <v>380490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380490</v>
      </c>
      <c r="O8" s="47">
        <f t="shared" si="2"/>
        <v>16.684499013374261</v>
      </c>
      <c r="P8" s="9"/>
    </row>
    <row r="9" spans="1:133">
      <c r="A9" s="12"/>
      <c r="B9" s="44">
        <v>515</v>
      </c>
      <c r="C9" s="20" t="s">
        <v>22</v>
      </c>
      <c r="D9" s="46">
        <v>186174</v>
      </c>
      <c r="E9" s="46">
        <v>2362716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2548890</v>
      </c>
      <c r="O9" s="47">
        <f t="shared" si="2"/>
        <v>111.76891032668274</v>
      </c>
      <c r="P9" s="9"/>
    </row>
    <row r="10" spans="1:133">
      <c r="A10" s="12"/>
      <c r="B10" s="44">
        <v>519</v>
      </c>
      <c r="C10" s="20" t="s">
        <v>72</v>
      </c>
      <c r="D10" s="46">
        <v>1307144</v>
      </c>
      <c r="E10" s="46">
        <v>2173</v>
      </c>
      <c r="F10" s="46">
        <v>0</v>
      </c>
      <c r="G10" s="46">
        <v>484989</v>
      </c>
      <c r="H10" s="46">
        <v>0</v>
      </c>
      <c r="I10" s="46">
        <v>162360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1956666</v>
      </c>
      <c r="O10" s="47">
        <f t="shared" si="2"/>
        <v>85.799868449901339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SUM(D12:D15)</f>
        <v>11782455</v>
      </c>
      <c r="E11" s="31">
        <f t="shared" si="3"/>
        <v>1052760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12835215</v>
      </c>
      <c r="O11" s="43">
        <f t="shared" si="2"/>
        <v>562.82459986844992</v>
      </c>
      <c r="P11" s="10"/>
    </row>
    <row r="12" spans="1:133">
      <c r="A12" s="12"/>
      <c r="B12" s="44">
        <v>521</v>
      </c>
      <c r="C12" s="20" t="s">
        <v>25</v>
      </c>
      <c r="D12" s="46">
        <v>7739643</v>
      </c>
      <c r="E12" s="46">
        <v>1047296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8786939</v>
      </c>
      <c r="O12" s="47">
        <f t="shared" si="2"/>
        <v>385.30756413067309</v>
      </c>
      <c r="P12" s="9"/>
    </row>
    <row r="13" spans="1:133">
      <c r="A13" s="12"/>
      <c r="B13" s="44">
        <v>522</v>
      </c>
      <c r="C13" s="20" t="s">
        <v>26</v>
      </c>
      <c r="D13" s="46">
        <v>3516724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3516724</v>
      </c>
      <c r="O13" s="47">
        <f t="shared" si="2"/>
        <v>154.20846305634728</v>
      </c>
      <c r="P13" s="9"/>
    </row>
    <row r="14" spans="1:133">
      <c r="A14" s="12"/>
      <c r="B14" s="44">
        <v>524</v>
      </c>
      <c r="C14" s="20" t="s">
        <v>27</v>
      </c>
      <c r="D14" s="46">
        <v>526088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526088</v>
      </c>
      <c r="O14" s="47">
        <f t="shared" si="2"/>
        <v>23.068976101732076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5464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5464</v>
      </c>
      <c r="O15" s="47">
        <f t="shared" si="2"/>
        <v>0.23959657969743478</v>
      </c>
      <c r="P15" s="9"/>
    </row>
    <row r="16" spans="1:133" ht="15.75">
      <c r="A16" s="28" t="s">
        <v>29</v>
      </c>
      <c r="B16" s="29"/>
      <c r="C16" s="30"/>
      <c r="D16" s="31">
        <f>SUM(D17:D25)</f>
        <v>0</v>
      </c>
      <c r="E16" s="31">
        <f t="shared" ref="E16:M16" si="4">SUM(E17:E25)</f>
        <v>170268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89678903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89849171</v>
      </c>
      <c r="O16" s="43">
        <f t="shared" si="2"/>
        <v>3939.8891032668275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74945008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74945008</v>
      </c>
      <c r="O17" s="47">
        <f t="shared" si="2"/>
        <v>3286.3410655557991</v>
      </c>
      <c r="P17" s="9"/>
    </row>
    <row r="18" spans="1:16">
      <c r="A18" s="12"/>
      <c r="B18" s="44">
        <v>532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1350599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1350599</v>
      </c>
      <c r="O18" s="47">
        <f t="shared" si="2"/>
        <v>59.223810567857925</v>
      </c>
      <c r="P18" s="9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1393051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1393051</v>
      </c>
      <c r="O19" s="47">
        <f t="shared" si="2"/>
        <v>61.085332163999126</v>
      </c>
      <c r="P19" s="9"/>
    </row>
    <row r="20" spans="1:16">
      <c r="A20" s="12"/>
      <c r="B20" s="44">
        <v>534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3320470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3320470</v>
      </c>
      <c r="O20" s="47">
        <f t="shared" si="2"/>
        <v>145.60271870203903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11394</v>
      </c>
      <c r="F21" s="46">
        <v>0</v>
      </c>
      <c r="G21" s="46">
        <v>0</v>
      </c>
      <c r="H21" s="46">
        <v>0</v>
      </c>
      <c r="I21" s="46">
        <v>3205263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3216657</v>
      </c>
      <c r="O21" s="47">
        <f t="shared" si="2"/>
        <v>141.05051523788643</v>
      </c>
      <c r="P21" s="9"/>
    </row>
    <row r="22" spans="1:16">
      <c r="A22" s="12"/>
      <c r="B22" s="44">
        <v>536</v>
      </c>
      <c r="C22" s="20" t="s">
        <v>75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5418523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5418523</v>
      </c>
      <c r="O22" s="47">
        <f t="shared" si="2"/>
        <v>237.6024117518088</v>
      </c>
      <c r="P22" s="9"/>
    </row>
    <row r="23" spans="1:16">
      <c r="A23" s="12"/>
      <c r="B23" s="44">
        <v>537</v>
      </c>
      <c r="C23" s="20" t="s">
        <v>76</v>
      </c>
      <c r="D23" s="46">
        <v>0</v>
      </c>
      <c r="E23" s="46">
        <v>23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23</v>
      </c>
      <c r="O23" s="47">
        <f t="shared" si="2"/>
        <v>1.0085507564130674E-3</v>
      </c>
      <c r="P23" s="9"/>
    </row>
    <row r="24" spans="1:16">
      <c r="A24" s="12"/>
      <c r="B24" s="44">
        <v>538</v>
      </c>
      <c r="C24" s="20" t="s">
        <v>77</v>
      </c>
      <c r="D24" s="46">
        <v>0</v>
      </c>
      <c r="E24" s="46">
        <v>158851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158851</v>
      </c>
      <c r="O24" s="47">
        <f t="shared" si="2"/>
        <v>6.9656215742161809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45989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45989</v>
      </c>
      <c r="O25" s="47">
        <f t="shared" si="2"/>
        <v>2.0166191624643717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SUM(D27:D28)</f>
        <v>1480554</v>
      </c>
      <c r="E26" s="31">
        <f t="shared" si="6"/>
        <v>646501</v>
      </c>
      <c r="F26" s="31">
        <f t="shared" si="6"/>
        <v>997290</v>
      </c>
      <c r="G26" s="31">
        <f t="shared" si="6"/>
        <v>1367246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1" si="7">SUM(D26:M26)</f>
        <v>4491591</v>
      </c>
      <c r="O26" s="43">
        <f t="shared" si="2"/>
        <v>196.9564130673098</v>
      </c>
      <c r="P26" s="10"/>
    </row>
    <row r="27" spans="1:16">
      <c r="A27" s="12"/>
      <c r="B27" s="44">
        <v>541</v>
      </c>
      <c r="C27" s="20" t="s">
        <v>78</v>
      </c>
      <c r="D27" s="46">
        <v>1480554</v>
      </c>
      <c r="E27" s="46">
        <v>646501</v>
      </c>
      <c r="F27" s="46">
        <v>997290</v>
      </c>
      <c r="G27" s="46">
        <v>1307850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4432195</v>
      </c>
      <c r="O27" s="47">
        <f t="shared" si="2"/>
        <v>194.35189651392238</v>
      </c>
      <c r="P27" s="9"/>
    </row>
    <row r="28" spans="1:16">
      <c r="A28" s="12"/>
      <c r="B28" s="44">
        <v>545</v>
      </c>
      <c r="C28" s="20" t="s">
        <v>58</v>
      </c>
      <c r="D28" s="46">
        <v>0</v>
      </c>
      <c r="E28" s="46">
        <v>0</v>
      </c>
      <c r="F28" s="46">
        <v>0</v>
      </c>
      <c r="G28" s="46">
        <v>59396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59396</v>
      </c>
      <c r="O28" s="47">
        <f t="shared" si="2"/>
        <v>2.6045165533874148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SUM(D30:D30)</f>
        <v>0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10999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10999</v>
      </c>
      <c r="O29" s="43">
        <f t="shared" si="2"/>
        <v>0.48230651172988381</v>
      </c>
      <c r="P29" s="10"/>
    </row>
    <row r="30" spans="1:16">
      <c r="A30" s="13"/>
      <c r="B30" s="45">
        <v>552</v>
      </c>
      <c r="C30" s="21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10999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10999</v>
      </c>
      <c r="O30" s="47">
        <f t="shared" si="2"/>
        <v>0.48230651172988381</v>
      </c>
      <c r="P30" s="9"/>
    </row>
    <row r="31" spans="1:16" ht="15.75">
      <c r="A31" s="28" t="s">
        <v>42</v>
      </c>
      <c r="B31" s="29"/>
      <c r="C31" s="30"/>
      <c r="D31" s="31">
        <f t="shared" ref="D31:M31" si="9">SUM(D32:D33)</f>
        <v>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108244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108244</v>
      </c>
      <c r="O31" s="43">
        <f t="shared" si="2"/>
        <v>4.7465029598772199</v>
      </c>
      <c r="P31" s="10"/>
    </row>
    <row r="32" spans="1:16">
      <c r="A32" s="12"/>
      <c r="B32" s="44">
        <v>562</v>
      </c>
      <c r="C32" s="20" t="s">
        <v>79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46002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46002</v>
      </c>
      <c r="O32" s="47">
        <f t="shared" si="2"/>
        <v>2.0171892128919096</v>
      </c>
      <c r="P32" s="9"/>
    </row>
    <row r="33" spans="1:119">
      <c r="A33" s="12"/>
      <c r="B33" s="44">
        <v>564</v>
      </c>
      <c r="C33" s="20" t="s">
        <v>80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62242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62242</v>
      </c>
      <c r="O33" s="47">
        <f t="shared" si="2"/>
        <v>2.7293137469853104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SUM(D35:D38)</f>
        <v>2597983</v>
      </c>
      <c r="E34" s="31">
        <f t="shared" si="11"/>
        <v>164839</v>
      </c>
      <c r="F34" s="31">
        <f t="shared" si="11"/>
        <v>0</v>
      </c>
      <c r="G34" s="31">
        <f t="shared" si="11"/>
        <v>99845</v>
      </c>
      <c r="H34" s="31">
        <f t="shared" si="11"/>
        <v>0</v>
      </c>
      <c r="I34" s="31">
        <f t="shared" si="11"/>
        <v>1471131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4333798</v>
      </c>
      <c r="O34" s="43">
        <f t="shared" si="2"/>
        <v>190.03718482788861</v>
      </c>
      <c r="P34" s="9"/>
    </row>
    <row r="35" spans="1:119">
      <c r="A35" s="12"/>
      <c r="B35" s="44">
        <v>572</v>
      </c>
      <c r="C35" s="20" t="s">
        <v>81</v>
      </c>
      <c r="D35" s="46">
        <v>1734604</v>
      </c>
      <c r="E35" s="46">
        <v>51651</v>
      </c>
      <c r="F35" s="46">
        <v>0</v>
      </c>
      <c r="G35" s="46">
        <v>99845</v>
      </c>
      <c r="H35" s="46">
        <v>0</v>
      </c>
      <c r="I35" s="46">
        <v>1471131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3357231</v>
      </c>
      <c r="O35" s="47">
        <f t="shared" si="2"/>
        <v>147.21468976101733</v>
      </c>
      <c r="P35" s="9"/>
    </row>
    <row r="36" spans="1:119">
      <c r="A36" s="12"/>
      <c r="B36" s="44">
        <v>574</v>
      </c>
      <c r="C36" s="20" t="s">
        <v>47</v>
      </c>
      <c r="D36" s="46">
        <v>81479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81479</v>
      </c>
      <c r="O36" s="47">
        <f t="shared" si="2"/>
        <v>3.5728568296426224</v>
      </c>
      <c r="P36" s="9"/>
    </row>
    <row r="37" spans="1:119">
      <c r="A37" s="12"/>
      <c r="B37" s="44">
        <v>575</v>
      </c>
      <c r="C37" s="20" t="s">
        <v>82</v>
      </c>
      <c r="D37" s="46">
        <v>694023</v>
      </c>
      <c r="E37" s="46">
        <v>113188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807211</v>
      </c>
      <c r="O37" s="47">
        <f t="shared" si="2"/>
        <v>35.396228897171675</v>
      </c>
      <c r="P37" s="9"/>
    </row>
    <row r="38" spans="1:119">
      <c r="A38" s="12"/>
      <c r="B38" s="44">
        <v>579</v>
      </c>
      <c r="C38" s="20" t="s">
        <v>49</v>
      </c>
      <c r="D38" s="46">
        <v>87877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87877</v>
      </c>
      <c r="O38" s="47">
        <f t="shared" si="2"/>
        <v>3.8534093400570049</v>
      </c>
      <c r="P38" s="9"/>
    </row>
    <row r="39" spans="1:119" ht="15.75">
      <c r="A39" s="28" t="s">
        <v>83</v>
      </c>
      <c r="B39" s="29"/>
      <c r="C39" s="30"/>
      <c r="D39" s="31">
        <f t="shared" ref="D39:M39" si="12">SUM(D40:D41)</f>
        <v>1564958</v>
      </c>
      <c r="E39" s="31">
        <f t="shared" si="12"/>
        <v>2169296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4193770</v>
      </c>
      <c r="J39" s="31">
        <f t="shared" si="12"/>
        <v>11646806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19574830</v>
      </c>
      <c r="O39" s="43">
        <f t="shared" si="2"/>
        <v>858.35693926770443</v>
      </c>
      <c r="P39" s="9"/>
    </row>
    <row r="40" spans="1:119">
      <c r="A40" s="12"/>
      <c r="B40" s="44">
        <v>581</v>
      </c>
      <c r="C40" s="20" t="s">
        <v>84</v>
      </c>
      <c r="D40" s="46">
        <v>1564958</v>
      </c>
      <c r="E40" s="46">
        <v>2169296</v>
      </c>
      <c r="F40" s="46">
        <v>0</v>
      </c>
      <c r="G40" s="46">
        <v>0</v>
      </c>
      <c r="H40" s="46">
        <v>0</v>
      </c>
      <c r="I40" s="46">
        <v>4193770</v>
      </c>
      <c r="J40" s="46">
        <v>77000</v>
      </c>
      <c r="K40" s="46">
        <v>0</v>
      </c>
      <c r="L40" s="46">
        <v>0</v>
      </c>
      <c r="M40" s="46">
        <v>0</v>
      </c>
      <c r="N40" s="46">
        <f>SUM(D40:M40)</f>
        <v>8005024</v>
      </c>
      <c r="O40" s="47">
        <f t="shared" si="2"/>
        <v>351.02056566542427</v>
      </c>
      <c r="P40" s="9"/>
    </row>
    <row r="41" spans="1:119" ht="15.75" thickBot="1">
      <c r="A41" s="12"/>
      <c r="B41" s="44">
        <v>591</v>
      </c>
      <c r="C41" s="20" t="s">
        <v>85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11569806</v>
      </c>
      <c r="K41" s="46">
        <v>0</v>
      </c>
      <c r="L41" s="46">
        <v>0</v>
      </c>
      <c r="M41" s="46">
        <v>0</v>
      </c>
      <c r="N41" s="46">
        <f>SUM(D41:M41)</f>
        <v>11569806</v>
      </c>
      <c r="O41" s="47">
        <f t="shared" si="2"/>
        <v>507.33637360228022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SUM(D5,D11,D16,D26,D29,D31,D34,D39)</f>
        <v>19717689</v>
      </c>
      <c r="E42" s="15">
        <f t="shared" si="13"/>
        <v>6568553</v>
      </c>
      <c r="F42" s="15">
        <f t="shared" si="13"/>
        <v>997290</v>
      </c>
      <c r="G42" s="15">
        <f t="shared" si="13"/>
        <v>1952080</v>
      </c>
      <c r="H42" s="15">
        <f t="shared" si="13"/>
        <v>0</v>
      </c>
      <c r="I42" s="15">
        <f t="shared" si="13"/>
        <v>95625407</v>
      </c>
      <c r="J42" s="15">
        <f t="shared" si="13"/>
        <v>11646806</v>
      </c>
      <c r="K42" s="15">
        <f t="shared" si="13"/>
        <v>6820771</v>
      </c>
      <c r="L42" s="15">
        <f t="shared" si="13"/>
        <v>0</v>
      </c>
      <c r="M42" s="15">
        <f t="shared" si="13"/>
        <v>0</v>
      </c>
      <c r="N42" s="15">
        <f>SUM(D42:M42)</f>
        <v>143328596</v>
      </c>
      <c r="O42" s="37">
        <f t="shared" si="2"/>
        <v>6284.9636483227359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91</v>
      </c>
      <c r="M44" s="93"/>
      <c r="N44" s="93"/>
      <c r="O44" s="41">
        <v>22805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63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2024-07-17T18:11:50Z</cp:lastPrinted>
  <dcterms:created xsi:type="dcterms:W3CDTF">2000-08-31T21:26:31Z</dcterms:created>
  <dcterms:modified xsi:type="dcterms:W3CDTF">2024-07-19T15:09:01Z</dcterms:modified>
</cp:coreProperties>
</file>