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0" documentId="11_806E63BFA9CFB33072CDCADB3690368D679C4763" xr6:coauthVersionLast="47" xr6:coauthVersionMax="47" xr10:uidLastSave="{22470279-33CF-48E5-B6B6-94139983AC4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'2009'!$A$1:$O$65</definedName>
    <definedName name="_xlnm.Print_Area" localSheetId="13">'2010'!$A$1:$O$62</definedName>
    <definedName name="_xlnm.Print_Area" localSheetId="12">'2011'!$A$1:$O$60</definedName>
    <definedName name="_xlnm.Print_Area" localSheetId="11">'2012'!$A$1:$O$56</definedName>
    <definedName name="_xlnm.Print_Area" localSheetId="10">'2013'!$A$1:$O$59</definedName>
    <definedName name="_xlnm.Print_Area" localSheetId="9">'2014'!$A$1:$O$63</definedName>
    <definedName name="_xlnm.Print_Area" localSheetId="8">'2015'!$A$1:$O$47</definedName>
    <definedName name="_xlnm.Print_Area" localSheetId="7">'2016'!$A$1:$O$48</definedName>
    <definedName name="_xlnm.Print_Area" localSheetId="6">'2017'!$A$1:$O$47</definedName>
    <definedName name="_xlnm.Print_Area" localSheetId="5">'2018'!$A$1:$O$63</definedName>
    <definedName name="_xlnm.Print_Area" localSheetId="4">'2019'!$A$1:$O$59</definedName>
    <definedName name="_xlnm.Print_Area" localSheetId="3">'2020'!$A$1:$O$60</definedName>
    <definedName name="_xlnm.Print_Area" localSheetId="2">'2021'!$A$1:$P$62</definedName>
    <definedName name="_xlnm.Print_Area" localSheetId="1">'2022'!$A$1:$P$64</definedName>
    <definedName name="_xlnm.Print_Area" localSheetId="0">'2023'!$A$1:$P$66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48" l="1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3" i="48" l="1"/>
  <c r="P53" i="48" s="1"/>
  <c r="L62" i="48"/>
  <c r="K62" i="48"/>
  <c r="J62" i="48"/>
  <c r="O58" i="48"/>
  <c r="P58" i="48" s="1"/>
  <c r="O43" i="48"/>
  <c r="P43" i="48" s="1"/>
  <c r="I62" i="48"/>
  <c r="O25" i="48"/>
  <c r="P25" i="48" s="1"/>
  <c r="H62" i="48"/>
  <c r="F62" i="48"/>
  <c r="O12" i="48"/>
  <c r="P12" i="48" s="1"/>
  <c r="G62" i="48"/>
  <c r="E62" i="48"/>
  <c r="M62" i="48"/>
  <c r="N62" i="48"/>
  <c r="O5" i="48"/>
  <c r="P5" i="48" s="1"/>
  <c r="O50" i="48"/>
  <c r="P50" i="48" s="1"/>
  <c r="D62" i="48"/>
  <c r="O51" i="47"/>
  <c r="P51" i="47" s="1"/>
  <c r="O48" i="47"/>
  <c r="P48" i="47" s="1"/>
  <c r="O46" i="47"/>
  <c r="P46" i="47" s="1"/>
  <c r="O39" i="47"/>
  <c r="P39" i="47" s="1"/>
  <c r="E60" i="47"/>
  <c r="G60" i="47"/>
  <c r="H60" i="47"/>
  <c r="I60" i="47"/>
  <c r="M60" i="47"/>
  <c r="O12" i="47"/>
  <c r="P12" i="47" s="1"/>
  <c r="N60" i="47"/>
  <c r="F60" i="47"/>
  <c r="D60" i="47"/>
  <c r="J60" i="47"/>
  <c r="K60" i="47"/>
  <c r="O23" i="47"/>
  <c r="P23" i="47" s="1"/>
  <c r="L60" i="47"/>
  <c r="O5" i="47"/>
  <c r="P5" i="47" s="1"/>
  <c r="O57" i="46"/>
  <c r="P57" i="46"/>
  <c r="O56" i="46"/>
  <c r="P56" i="46" s="1"/>
  <c r="O55" i="46"/>
  <c r="P55" i="46"/>
  <c r="O54" i="46"/>
  <c r="P54" i="46"/>
  <c r="O53" i="46"/>
  <c r="P53" i="46" s="1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1" i="46" s="1"/>
  <c r="P51" i="46" s="1"/>
  <c r="O50" i="46"/>
  <c r="P50" i="46" s="1"/>
  <c r="O49" i="46"/>
  <c r="P49" i="46" s="1"/>
  <c r="O48" i="46"/>
  <c r="P48" i="46" s="1"/>
  <c r="N47" i="46"/>
  <c r="M47" i="46"/>
  <c r="L47" i="46"/>
  <c r="K47" i="46"/>
  <c r="J47" i="46"/>
  <c r="I47" i="46"/>
  <c r="O47" i="46" s="1"/>
  <c r="P47" i="46" s="1"/>
  <c r="H47" i="46"/>
  <c r="G47" i="46"/>
  <c r="F47" i="46"/>
  <c r="E47" i="46"/>
  <c r="D47" i="46"/>
  <c r="O46" i="46"/>
  <c r="P46" i="46"/>
  <c r="N45" i="46"/>
  <c r="M45" i="46"/>
  <c r="L45" i="46"/>
  <c r="K45" i="46"/>
  <c r="J45" i="46"/>
  <c r="I45" i="46"/>
  <c r="H45" i="46"/>
  <c r="G45" i="46"/>
  <c r="F45" i="46"/>
  <c r="E45" i="46"/>
  <c r="D45" i="46"/>
  <c r="O45" i="46" s="1"/>
  <c r="P45" i="46" s="1"/>
  <c r="O44" i="46"/>
  <c r="P44" i="46" s="1"/>
  <c r="O43" i="46"/>
  <c r="P43" i="46" s="1"/>
  <c r="O42" i="46"/>
  <c r="P42" i="46"/>
  <c r="O41" i="46"/>
  <c r="P41" i="46" s="1"/>
  <c r="O40" i="46"/>
  <c r="P40" i="46" s="1"/>
  <c r="O39" i="46"/>
  <c r="P39" i="46" s="1"/>
  <c r="O38" i="46"/>
  <c r="P38" i="46" s="1"/>
  <c r="N37" i="46"/>
  <c r="M37" i="46"/>
  <c r="L37" i="46"/>
  <c r="L58" i="46" s="1"/>
  <c r="K37" i="46"/>
  <c r="J37" i="46"/>
  <c r="I37" i="46"/>
  <c r="O37" i="46" s="1"/>
  <c r="P37" i="46" s="1"/>
  <c r="H37" i="46"/>
  <c r="G37" i="46"/>
  <c r="F37" i="46"/>
  <c r="E37" i="46"/>
  <c r="D37" i="46"/>
  <c r="O36" i="46"/>
  <c r="P36" i="46"/>
  <c r="O35" i="46"/>
  <c r="P35" i="46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/>
  <c r="O28" i="46"/>
  <c r="P28" i="46" s="1"/>
  <c r="O27" i="46"/>
  <c r="P27" i="46" s="1"/>
  <c r="O26" i="46"/>
  <c r="P26" i="46" s="1"/>
  <c r="O25" i="46"/>
  <c r="P25" i="46"/>
  <c r="O24" i="46"/>
  <c r="P24" i="46"/>
  <c r="N23" i="46"/>
  <c r="M23" i="46"/>
  <c r="L23" i="46"/>
  <c r="K23" i="46"/>
  <c r="J23" i="46"/>
  <c r="I23" i="46"/>
  <c r="H23" i="46"/>
  <c r="G23" i="46"/>
  <c r="F23" i="46"/>
  <c r="E23" i="46"/>
  <c r="E58" i="46" s="1"/>
  <c r="D23" i="46"/>
  <c r="O23" i="46" s="1"/>
  <c r="P23" i="46" s="1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G58" i="46" s="1"/>
  <c r="F12" i="46"/>
  <c r="E12" i="46"/>
  <c r="D12" i="46"/>
  <c r="O11" i="46"/>
  <c r="P11" i="46" s="1"/>
  <c r="O10" i="46"/>
  <c r="P10" i="46"/>
  <c r="O9" i="46"/>
  <c r="P9" i="46" s="1"/>
  <c r="O8" i="46"/>
  <c r="P8" i="46"/>
  <c r="O7" i="46"/>
  <c r="P7" i="46" s="1"/>
  <c r="O6" i="46"/>
  <c r="P6" i="46"/>
  <c r="N5" i="46"/>
  <c r="M5" i="46"/>
  <c r="L5" i="46"/>
  <c r="K5" i="46"/>
  <c r="K58" i="46" s="1"/>
  <c r="J5" i="46"/>
  <c r="J58" i="46" s="1"/>
  <c r="I5" i="46"/>
  <c r="I58" i="46" s="1"/>
  <c r="H5" i="46"/>
  <c r="O5" i="46" s="1"/>
  <c r="P5" i="46" s="1"/>
  <c r="G5" i="46"/>
  <c r="F5" i="46"/>
  <c r="E5" i="46"/>
  <c r="D5" i="46"/>
  <c r="N55" i="45"/>
  <c r="O55" i="45" s="1"/>
  <c r="N54" i="45"/>
  <c r="O54" i="45" s="1"/>
  <c r="N53" i="45"/>
  <c r="O53" i="45" s="1"/>
  <c r="N52" i="45"/>
  <c r="O52" i="45"/>
  <c r="N51" i="45"/>
  <c r="O51" i="45" s="1"/>
  <c r="M50" i="45"/>
  <c r="L50" i="45"/>
  <c r="K50" i="45"/>
  <c r="J50" i="45"/>
  <c r="I50" i="45"/>
  <c r="H50" i="45"/>
  <c r="G50" i="45"/>
  <c r="F50" i="45"/>
  <c r="F56" i="45" s="1"/>
  <c r="E50" i="45"/>
  <c r="N50" i="45" s="1"/>
  <c r="O50" i="45" s="1"/>
  <c r="D50" i="45"/>
  <c r="N49" i="45"/>
  <c r="O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7" i="45" s="1"/>
  <c r="O47" i="45" s="1"/>
  <c r="N46" i="45"/>
  <c r="O46" i="45" s="1"/>
  <c r="M45" i="45"/>
  <c r="L45" i="45"/>
  <c r="K45" i="45"/>
  <c r="J45" i="45"/>
  <c r="I45" i="45"/>
  <c r="N45" i="45" s="1"/>
  <c r="O45" i="45" s="1"/>
  <c r="H45" i="45"/>
  <c r="G45" i="45"/>
  <c r="F45" i="45"/>
  <c r="E45" i="45"/>
  <c r="D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M37" i="45"/>
  <c r="L37" i="45"/>
  <c r="L56" i="45" s="1"/>
  <c r="K37" i="45"/>
  <c r="K56" i="45" s="1"/>
  <c r="J37" i="45"/>
  <c r="I37" i="45"/>
  <c r="I56" i="45" s="1"/>
  <c r="H37" i="45"/>
  <c r="N37" i="45" s="1"/>
  <c r="O37" i="45" s="1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E56" i="45" s="1"/>
  <c r="D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J56" i="45" s="1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56" i="45" s="1"/>
  <c r="L5" i="45"/>
  <c r="K5" i="45"/>
  <c r="J5" i="45"/>
  <c r="I5" i="45"/>
  <c r="H5" i="45"/>
  <c r="G5" i="45"/>
  <c r="F5" i="45"/>
  <c r="E5" i="45"/>
  <c r="D5" i="45"/>
  <c r="N5" i="45" s="1"/>
  <c r="O5" i="45" s="1"/>
  <c r="N54" i="44"/>
  <c r="O54" i="44" s="1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 s="1"/>
  <c r="M47" i="44"/>
  <c r="L47" i="44"/>
  <c r="K47" i="44"/>
  <c r="K55" i="44" s="1"/>
  <c r="J47" i="44"/>
  <c r="I47" i="44"/>
  <c r="H47" i="44"/>
  <c r="G47" i="44"/>
  <c r="F47" i="44"/>
  <c r="E47" i="44"/>
  <c r="D47" i="44"/>
  <c r="N46" i="44"/>
  <c r="O46" i="44" s="1"/>
  <c r="N45" i="44"/>
  <c r="O45" i="44" s="1"/>
  <c r="M44" i="44"/>
  <c r="L44" i="44"/>
  <c r="K44" i="44"/>
  <c r="J44" i="44"/>
  <c r="I44" i="44"/>
  <c r="H44" i="44"/>
  <c r="G44" i="44"/>
  <c r="F44" i="44"/>
  <c r="F55" i="44" s="1"/>
  <c r="E44" i="44"/>
  <c r="D44" i="44"/>
  <c r="N44" i="44" s="1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2" i="44" s="1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M34" i="44"/>
  <c r="L34" i="44"/>
  <c r="N34" i="44" s="1"/>
  <c r="O34" i="44" s="1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J55" i="44" s="1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N12" i="44" s="1"/>
  <c r="O12" i="44" s="1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55" i="44" s="1"/>
  <c r="L5" i="44"/>
  <c r="L55" i="44" s="1"/>
  <c r="K5" i="44"/>
  <c r="J5" i="44"/>
  <c r="I5" i="44"/>
  <c r="H5" i="44"/>
  <c r="G5" i="44"/>
  <c r="G55" i="44" s="1"/>
  <c r="F5" i="44"/>
  <c r="E5" i="44"/>
  <c r="N5" i="44" s="1"/>
  <c r="O5" i="44" s="1"/>
  <c r="D5" i="44"/>
  <c r="N58" i="43"/>
  <c r="O58" i="43" s="1"/>
  <c r="N57" i="43"/>
  <c r="O57" i="43" s="1"/>
  <c r="N56" i="43"/>
  <c r="O56" i="43" s="1"/>
  <c r="N55" i="43"/>
  <c r="O55" i="43"/>
  <c r="N54" i="43"/>
  <c r="O54" i="43" s="1"/>
  <c r="M53" i="43"/>
  <c r="L53" i="43"/>
  <c r="K53" i="43"/>
  <c r="J53" i="43"/>
  <c r="I53" i="43"/>
  <c r="I59" i="43" s="1"/>
  <c r="H53" i="43"/>
  <c r="N53" i="43" s="1"/>
  <c r="O53" i="43" s="1"/>
  <c r="G53" i="43"/>
  <c r="F53" i="43"/>
  <c r="E53" i="43"/>
  <c r="D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G59" i="43" s="1"/>
  <c r="F49" i="43"/>
  <c r="E49" i="43"/>
  <c r="D49" i="43"/>
  <c r="N49" i="43" s="1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N47" i="43" s="1"/>
  <c r="O47" i="43" s="1"/>
  <c r="D47" i="43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M39" i="43"/>
  <c r="M59" i="43" s="1"/>
  <c r="L39" i="43"/>
  <c r="K39" i="43"/>
  <c r="K59" i="43" s="1"/>
  <c r="J39" i="43"/>
  <c r="J59" i="43" s="1"/>
  <c r="I39" i="43"/>
  <c r="H39" i="43"/>
  <c r="G39" i="43"/>
  <c r="F39" i="43"/>
  <c r="E39" i="43"/>
  <c r="D39" i="43"/>
  <c r="N39" i="43" s="1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N24" i="43" s="1"/>
  <c r="O24" i="43" s="1"/>
  <c r="E24" i="43"/>
  <c r="D24" i="43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 s="1"/>
  <c r="N13" i="43"/>
  <c r="O13" i="43" s="1"/>
  <c r="M12" i="43"/>
  <c r="L12" i="43"/>
  <c r="L59" i="43" s="1"/>
  <c r="K12" i="43"/>
  <c r="J12" i="43"/>
  <c r="I12" i="43"/>
  <c r="H12" i="43"/>
  <c r="G12" i="43"/>
  <c r="F12" i="43"/>
  <c r="E12" i="43"/>
  <c r="E59" i="43" s="1"/>
  <c r="D12" i="43"/>
  <c r="D59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N5" i="43" s="1"/>
  <c r="O5" i="43" s="1"/>
  <c r="E5" i="43"/>
  <c r="D5" i="43"/>
  <c r="N42" i="42"/>
  <c r="O42" i="42" s="1"/>
  <c r="N41" i="42"/>
  <c r="O41" i="42" s="1"/>
  <c r="N40" i="42"/>
  <c r="O40" i="42" s="1"/>
  <c r="N39" i="42"/>
  <c r="O39" i="42" s="1"/>
  <c r="N38" i="42"/>
  <c r="O38" i="42" s="1"/>
  <c r="M37" i="42"/>
  <c r="L37" i="42"/>
  <c r="K37" i="42"/>
  <c r="N37" i="42" s="1"/>
  <c r="O37" i="42" s="1"/>
  <c r="J37" i="42"/>
  <c r="I37" i="42"/>
  <c r="H37" i="42"/>
  <c r="G37" i="42"/>
  <c r="F37" i="42"/>
  <c r="E37" i="42"/>
  <c r="D37" i="42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F43" i="42" s="1"/>
  <c r="E34" i="42"/>
  <c r="E43" i="42" s="1"/>
  <c r="D34" i="42"/>
  <c r="N34" i="42" s="1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 s="1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N27" i="42" s="1"/>
  <c r="O27" i="42" s="1"/>
  <c r="D27" i="42"/>
  <c r="N26" i="42"/>
  <c r="O26" i="42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G43" i="42" s="1"/>
  <c r="F18" i="42"/>
  <c r="N18" i="42" s="1"/>
  <c r="O18" i="42" s="1"/>
  <c r="E18" i="42"/>
  <c r="D18" i="42"/>
  <c r="N17" i="42"/>
  <c r="O17" i="42" s="1"/>
  <c r="N16" i="42"/>
  <c r="O16" i="42" s="1"/>
  <c r="N15" i="42"/>
  <c r="O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D43" i="42" s="1"/>
  <c r="N10" i="42"/>
  <c r="O10" i="42"/>
  <c r="N9" i="42"/>
  <c r="O9" i="42" s="1"/>
  <c r="N8" i="42"/>
  <c r="O8" i="42" s="1"/>
  <c r="N7" i="42"/>
  <c r="O7" i="42"/>
  <c r="N6" i="42"/>
  <c r="O6" i="42" s="1"/>
  <c r="M5" i="42"/>
  <c r="M43" i="42" s="1"/>
  <c r="L5" i="42"/>
  <c r="L43" i="42" s="1"/>
  <c r="K5" i="42"/>
  <c r="K43" i="42" s="1"/>
  <c r="J5" i="42"/>
  <c r="I5" i="42"/>
  <c r="I43" i="42" s="1"/>
  <c r="H5" i="42"/>
  <c r="H43" i="42" s="1"/>
  <c r="G5" i="42"/>
  <c r="F5" i="42"/>
  <c r="E5" i="42"/>
  <c r="D5" i="42"/>
  <c r="N43" i="41"/>
  <c r="O43" i="41" s="1"/>
  <c r="N42" i="41"/>
  <c r="O42" i="41" s="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8" i="41" s="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N35" i="41" s="1"/>
  <c r="O35" i="41" s="1"/>
  <c r="E35" i="41"/>
  <c r="D35" i="41"/>
  <c r="N34" i="41"/>
  <c r="O34" i="41"/>
  <c r="M33" i="41"/>
  <c r="L33" i="41"/>
  <c r="K33" i="41"/>
  <c r="J33" i="41"/>
  <c r="I33" i="41"/>
  <c r="H33" i="41"/>
  <c r="N33" i="41" s="1"/>
  <c r="O33" i="41" s="1"/>
  <c r="G33" i="41"/>
  <c r="F33" i="41"/>
  <c r="E33" i="41"/>
  <c r="D33" i="41"/>
  <c r="N32" i="41"/>
  <c r="O32" i="41"/>
  <c r="N31" i="41"/>
  <c r="O31" i="41" s="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N17" i="41" s="1"/>
  <c r="O17" i="41" s="1"/>
  <c r="G17" i="41"/>
  <c r="F17" i="41"/>
  <c r="E17" i="41"/>
  <c r="D17" i="41"/>
  <c r="N16" i="41"/>
  <c r="O16" i="41"/>
  <c r="N15" i="41"/>
  <c r="O15" i="41" s="1"/>
  <c r="N14" i="41"/>
  <c r="O14" i="41" s="1"/>
  <c r="N13" i="41"/>
  <c r="O13" i="41"/>
  <c r="N12" i="41"/>
  <c r="O12" i="41" s="1"/>
  <c r="N11" i="41"/>
  <c r="O11" i="41" s="1"/>
  <c r="M10" i="41"/>
  <c r="L10" i="41"/>
  <c r="K10" i="41"/>
  <c r="J10" i="41"/>
  <c r="J44" i="41" s="1"/>
  <c r="I10" i="41"/>
  <c r="I44" i="41" s="1"/>
  <c r="H10" i="41"/>
  <c r="G10" i="41"/>
  <c r="F10" i="41"/>
  <c r="F44" i="41" s="1"/>
  <c r="E10" i="41"/>
  <c r="D10" i="4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H44" i="41" s="1"/>
  <c r="G5" i="41"/>
  <c r="G44" i="41" s="1"/>
  <c r="F5" i="41"/>
  <c r="E5" i="41"/>
  <c r="E44" i="41" s="1"/>
  <c r="D5" i="41"/>
  <c r="D44" i="41" s="1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N31" i="40" s="1"/>
  <c r="O31" i="40" s="1"/>
  <c r="D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 s="1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/>
  <c r="N15" i="40"/>
  <c r="O15" i="40" s="1"/>
  <c r="N14" i="40"/>
  <c r="O14" i="40" s="1"/>
  <c r="N13" i="40"/>
  <c r="O13" i="40" s="1"/>
  <c r="N12" i="40"/>
  <c r="O12" i="40" s="1"/>
  <c r="N11" i="40"/>
  <c r="O11" i="40" s="1"/>
  <c r="M10" i="40"/>
  <c r="L10" i="40"/>
  <c r="N10" i="40" s="1"/>
  <c r="O10" i="40" s="1"/>
  <c r="K10" i="40"/>
  <c r="J10" i="40"/>
  <c r="I10" i="40"/>
  <c r="H10" i="40"/>
  <c r="G10" i="40"/>
  <c r="F10" i="40"/>
  <c r="E10" i="40"/>
  <c r="E43" i="40" s="1"/>
  <c r="D10" i="40"/>
  <c r="N9" i="40"/>
  <c r="O9" i="40" s="1"/>
  <c r="N8" i="40"/>
  <c r="O8" i="40" s="1"/>
  <c r="N7" i="40"/>
  <c r="O7" i="40" s="1"/>
  <c r="N6" i="40"/>
  <c r="O6" i="40" s="1"/>
  <c r="M5" i="40"/>
  <c r="M43" i="40" s="1"/>
  <c r="L5" i="40"/>
  <c r="L43" i="40" s="1"/>
  <c r="K5" i="40"/>
  <c r="J5" i="40"/>
  <c r="I5" i="40"/>
  <c r="I43" i="40" s="1"/>
  <c r="H5" i="40"/>
  <c r="H43" i="40" s="1"/>
  <c r="G5" i="40"/>
  <c r="G43" i="40" s="1"/>
  <c r="F5" i="40"/>
  <c r="E5" i="40"/>
  <c r="D5" i="40"/>
  <c r="N58" i="39"/>
  <c r="O58" i="39" s="1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 s="1"/>
  <c r="M45" i="39"/>
  <c r="L45" i="39"/>
  <c r="K45" i="39"/>
  <c r="J45" i="39"/>
  <c r="I45" i="39"/>
  <c r="N45" i="39" s="1"/>
  <c r="O45" i="39" s="1"/>
  <c r="H45" i="39"/>
  <c r="G45" i="39"/>
  <c r="F45" i="39"/>
  <c r="E45" i="39"/>
  <c r="D45" i="39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H59" i="39" s="1"/>
  <c r="G36" i="39"/>
  <c r="F36" i="39"/>
  <c r="E36" i="39"/>
  <c r="D36" i="39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N21" i="39" s="1"/>
  <c r="O21" i="39" s="1"/>
  <c r="G21" i="39"/>
  <c r="F21" i="39"/>
  <c r="E21" i="39"/>
  <c r="D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N13" i="39"/>
  <c r="O13" i="39" s="1"/>
  <c r="N12" i="39"/>
  <c r="O12" i="39" s="1"/>
  <c r="M11" i="39"/>
  <c r="L11" i="39"/>
  <c r="K11" i="39"/>
  <c r="K59" i="39" s="1"/>
  <c r="J11" i="39"/>
  <c r="I11" i="39"/>
  <c r="I59" i="39" s="1"/>
  <c r="H11" i="39"/>
  <c r="G11" i="39"/>
  <c r="F11" i="39"/>
  <c r="N11" i="39" s="1"/>
  <c r="O11" i="39" s="1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/>
  <c r="M5" i="39"/>
  <c r="M59" i="39" s="1"/>
  <c r="L5" i="39"/>
  <c r="L59" i="39" s="1"/>
  <c r="K5" i="39"/>
  <c r="J5" i="39"/>
  <c r="I5" i="39"/>
  <c r="H5" i="39"/>
  <c r="G5" i="39"/>
  <c r="G59" i="39" s="1"/>
  <c r="F5" i="39"/>
  <c r="F59" i="39" s="1"/>
  <c r="E5" i="39"/>
  <c r="E59" i="39" s="1"/>
  <c r="D5" i="39"/>
  <c r="N54" i="38"/>
  <c r="O54" i="38"/>
  <c r="N53" i="38"/>
  <c r="O53" i="38" s="1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N49" i="38" s="1"/>
  <c r="O49" i="38" s="1"/>
  <c r="G49" i="38"/>
  <c r="F49" i="38"/>
  <c r="E49" i="38"/>
  <c r="D49" i="38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/>
  <c r="M43" i="38"/>
  <c r="N43" i="38" s="1"/>
  <c r="O43" i="38" s="1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F55" i="38" s="1"/>
  <c r="E34" i="38"/>
  <c r="D34" i="38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M21" i="38"/>
  <c r="L21" i="38"/>
  <c r="K21" i="38"/>
  <c r="J21" i="38"/>
  <c r="J55" i="38" s="1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 s="1"/>
  <c r="N12" i="38"/>
  <c r="O12" i="38" s="1"/>
  <c r="M11" i="38"/>
  <c r="L11" i="38"/>
  <c r="K11" i="38"/>
  <c r="K55" i="38" s="1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D55" i="38" s="1"/>
  <c r="N49" i="37"/>
  <c r="O49" i="37" s="1"/>
  <c r="N48" i="37"/>
  <c r="O48" i="37"/>
  <c r="M47" i="37"/>
  <c r="L47" i="37"/>
  <c r="K47" i="37"/>
  <c r="J47" i="37"/>
  <c r="I47" i="37"/>
  <c r="H47" i="37"/>
  <c r="G47" i="37"/>
  <c r="N47" i="37" s="1"/>
  <c r="O47" i="37" s="1"/>
  <c r="F47" i="37"/>
  <c r="E47" i="37"/>
  <c r="D47" i="37"/>
  <c r="N46" i="37"/>
  <c r="O46" i="37"/>
  <c r="N45" i="37"/>
  <c r="O45" i="37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M14" i="37"/>
  <c r="L14" i="37"/>
  <c r="L50" i="37" s="1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50" i="37" s="1"/>
  <c r="G5" i="37"/>
  <c r="G50" i="37" s="1"/>
  <c r="F5" i="37"/>
  <c r="E5" i="37"/>
  <c r="D5" i="37"/>
  <c r="D50" i="37" s="1"/>
  <c r="N51" i="36"/>
  <c r="O51" i="36"/>
  <c r="N50" i="36"/>
  <c r="O50" i="36" s="1"/>
  <c r="N49" i="36"/>
  <c r="O49" i="36"/>
  <c r="M48" i="36"/>
  <c r="N48" i="36" s="1"/>
  <c r="O48" i="36" s="1"/>
  <c r="L48" i="36"/>
  <c r="K48" i="36"/>
  <c r="J48" i="36"/>
  <c r="I48" i="36"/>
  <c r="H48" i="36"/>
  <c r="G48" i="36"/>
  <c r="F48" i="36"/>
  <c r="E48" i="36"/>
  <c r="D48" i="36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3" i="36" s="1"/>
  <c r="O43" i="36" s="1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N17" i="36"/>
  <c r="O17" i="36" s="1"/>
  <c r="N16" i="36"/>
  <c r="O16" i="36" s="1"/>
  <c r="N15" i="36"/>
  <c r="O15" i="36" s="1"/>
  <c r="N14" i="36"/>
  <c r="O14" i="36"/>
  <c r="N13" i="36"/>
  <c r="O13" i="36" s="1"/>
  <c r="N12" i="36"/>
  <c r="O12" i="36"/>
  <c r="M11" i="36"/>
  <c r="L11" i="36"/>
  <c r="L52" i="36" s="1"/>
  <c r="K11" i="36"/>
  <c r="J11" i="36"/>
  <c r="I11" i="36"/>
  <c r="I52" i="36" s="1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52" i="36" s="1"/>
  <c r="F5" i="36"/>
  <c r="F52" i="36" s="1"/>
  <c r="E5" i="36"/>
  <c r="E52" i="36" s="1"/>
  <c r="D5" i="36"/>
  <c r="N5" i="36" s="1"/>
  <c r="O5" i="36" s="1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N46" i="35" s="1"/>
  <c r="O46" i="35" s="1"/>
  <c r="D46" i="35"/>
  <c r="N45" i="35"/>
  <c r="O45" i="35" s="1"/>
  <c r="N44" i="35"/>
  <c r="O44" i="35" s="1"/>
  <c r="M43" i="35"/>
  <c r="L43" i="35"/>
  <c r="K43" i="35"/>
  <c r="J43" i="35"/>
  <c r="I43" i="35"/>
  <c r="H43" i="35"/>
  <c r="G43" i="35"/>
  <c r="G56" i="35" s="1"/>
  <c r="F43" i="35"/>
  <c r="E43" i="35"/>
  <c r="D43" i="35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F56" i="35" s="1"/>
  <c r="E35" i="35"/>
  <c r="E56" i="35" s="1"/>
  <c r="D35" i="35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56" i="35" s="1"/>
  <c r="L5" i="35"/>
  <c r="K5" i="35"/>
  <c r="J5" i="35"/>
  <c r="J56" i="35" s="1"/>
  <c r="I5" i="35"/>
  <c r="H5" i="35"/>
  <c r="G5" i="35"/>
  <c r="F5" i="35"/>
  <c r="E5" i="35"/>
  <c r="D5" i="35"/>
  <c r="N57" i="34"/>
  <c r="O57" i="34" s="1"/>
  <c r="N56" i="34"/>
  <c r="O56" i="34" s="1"/>
  <c r="N55" i="34"/>
  <c r="O55" i="34" s="1"/>
  <c r="N54" i="34"/>
  <c r="O54" i="34" s="1"/>
  <c r="N53" i="34"/>
  <c r="O53" i="34" s="1"/>
  <c r="M52" i="34"/>
  <c r="L52" i="34"/>
  <c r="K52" i="34"/>
  <c r="J52" i="34"/>
  <c r="I52" i="34"/>
  <c r="I58" i="34" s="1"/>
  <c r="H52" i="34"/>
  <c r="G52" i="34"/>
  <c r="F52" i="34"/>
  <c r="E52" i="34"/>
  <c r="D52" i="34"/>
  <c r="N51" i="34"/>
  <c r="O51" i="34" s="1"/>
  <c r="N50" i="34"/>
  <c r="O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H58" i="34" s="1"/>
  <c r="G5" i="34"/>
  <c r="G58" i="34" s="1"/>
  <c r="F5" i="34"/>
  <c r="E5" i="34"/>
  <c r="E58" i="34" s="1"/>
  <c r="D5" i="34"/>
  <c r="N5" i="34" s="1"/>
  <c r="O5" i="34" s="1"/>
  <c r="N56" i="33"/>
  <c r="O56" i="33" s="1"/>
  <c r="N57" i="33"/>
  <c r="O57" i="33" s="1"/>
  <c r="N58" i="33"/>
  <c r="O58" i="33" s="1"/>
  <c r="N59" i="33"/>
  <c r="O59" i="33"/>
  <c r="N60" i="33"/>
  <c r="O60" i="33" s="1"/>
  <c r="N45" i="33"/>
  <c r="O45" i="33" s="1"/>
  <c r="N39" i="33"/>
  <c r="O39" i="33" s="1"/>
  <c r="N40" i="33"/>
  <c r="O40" i="33" s="1"/>
  <c r="N41" i="33"/>
  <c r="O41" i="33" s="1"/>
  <c r="N42" i="33"/>
  <c r="O42" i="33"/>
  <c r="N43" i="33"/>
  <c r="O43" i="33" s="1"/>
  <c r="N44" i="33"/>
  <c r="O44" i="33" s="1"/>
  <c r="N21" i="33"/>
  <c r="O21" i="33" s="1"/>
  <c r="N22" i="33"/>
  <c r="O22" i="33" s="1"/>
  <c r="N23" i="33"/>
  <c r="O23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E38" i="33"/>
  <c r="F38" i="33"/>
  <c r="G38" i="33"/>
  <c r="H38" i="33"/>
  <c r="I38" i="33"/>
  <c r="J38" i="33"/>
  <c r="K38" i="33"/>
  <c r="L38" i="33"/>
  <c r="M38" i="33"/>
  <c r="D38" i="33"/>
  <c r="E20" i="33"/>
  <c r="N20" i="33" s="1"/>
  <c r="O20" i="33" s="1"/>
  <c r="F20" i="33"/>
  <c r="G20" i="33"/>
  <c r="H20" i="33"/>
  <c r="I20" i="33"/>
  <c r="J20" i="33"/>
  <c r="K20" i="33"/>
  <c r="L20" i="33"/>
  <c r="M20" i="33"/>
  <c r="D20" i="33"/>
  <c r="E10" i="33"/>
  <c r="E61" i="33" s="1"/>
  <c r="F10" i="33"/>
  <c r="G10" i="33"/>
  <c r="H10" i="33"/>
  <c r="I10" i="33"/>
  <c r="J10" i="33"/>
  <c r="K10" i="33"/>
  <c r="L10" i="33"/>
  <c r="M10" i="33"/>
  <c r="D10" i="33"/>
  <c r="E5" i="33"/>
  <c r="F5" i="33"/>
  <c r="G5" i="33"/>
  <c r="H5" i="33"/>
  <c r="I5" i="33"/>
  <c r="J5" i="33"/>
  <c r="K5" i="33"/>
  <c r="L5" i="33"/>
  <c r="M5" i="33"/>
  <c r="D5" i="33"/>
  <c r="E54" i="33"/>
  <c r="F54" i="33"/>
  <c r="G54" i="33"/>
  <c r="H54" i="33"/>
  <c r="I54" i="33"/>
  <c r="J54" i="33"/>
  <c r="K54" i="33"/>
  <c r="L54" i="33"/>
  <c r="M54" i="33"/>
  <c r="D54" i="33"/>
  <c r="N55" i="33"/>
  <c r="O55" i="33" s="1"/>
  <c r="N51" i="33"/>
  <c r="O51" i="33" s="1"/>
  <c r="N52" i="33"/>
  <c r="O52" i="33"/>
  <c r="N53" i="33"/>
  <c r="O53" i="33"/>
  <c r="N50" i="33"/>
  <c r="O50" i="33" s="1"/>
  <c r="E49" i="33"/>
  <c r="F49" i="33"/>
  <c r="G49" i="33"/>
  <c r="H49" i="33"/>
  <c r="I49" i="33"/>
  <c r="J49" i="33"/>
  <c r="K49" i="33"/>
  <c r="L49" i="33"/>
  <c r="M49" i="33"/>
  <c r="D49" i="33"/>
  <c r="E46" i="33"/>
  <c r="F46" i="33"/>
  <c r="F61" i="33" s="1"/>
  <c r="G46" i="33"/>
  <c r="H46" i="33"/>
  <c r="I46" i="33"/>
  <c r="J46" i="33"/>
  <c r="K46" i="33"/>
  <c r="L46" i="33"/>
  <c r="M46" i="33"/>
  <c r="D46" i="33"/>
  <c r="N47" i="33"/>
  <c r="O47" i="33"/>
  <c r="N48" i="33"/>
  <c r="O48" i="33" s="1"/>
  <c r="N14" i="33"/>
  <c r="O14" i="33" s="1"/>
  <c r="N15" i="33"/>
  <c r="O15" i="33"/>
  <c r="N16" i="33"/>
  <c r="O16" i="33" s="1"/>
  <c r="N13" i="33"/>
  <c r="O13" i="33" s="1"/>
  <c r="N12" i="33"/>
  <c r="O12" i="33"/>
  <c r="N17" i="33"/>
  <c r="O17" i="33" s="1"/>
  <c r="N18" i="33"/>
  <c r="O18" i="33"/>
  <c r="N19" i="33"/>
  <c r="O19" i="33" s="1"/>
  <c r="N7" i="33"/>
  <c r="O7" i="33" s="1"/>
  <c r="N8" i="33"/>
  <c r="O8" i="33"/>
  <c r="N9" i="33"/>
  <c r="O9" i="33" s="1"/>
  <c r="N6" i="33"/>
  <c r="O6" i="33" s="1"/>
  <c r="N11" i="33"/>
  <c r="O11" i="33" s="1"/>
  <c r="K52" i="36"/>
  <c r="E55" i="38"/>
  <c r="N46" i="38"/>
  <c r="O46" i="38"/>
  <c r="G55" i="38"/>
  <c r="N21" i="38"/>
  <c r="O21" i="38" s="1"/>
  <c r="K43" i="40"/>
  <c r="J43" i="40"/>
  <c r="J59" i="39"/>
  <c r="N48" i="39"/>
  <c r="O48" i="39" s="1"/>
  <c r="D59" i="39"/>
  <c r="K44" i="41"/>
  <c r="M44" i="41"/>
  <c r="L44" i="41"/>
  <c r="N32" i="42"/>
  <c r="O32" i="42" s="1"/>
  <c r="F59" i="43"/>
  <c r="H59" i="43"/>
  <c r="I55" i="44"/>
  <c r="N21" i="44"/>
  <c r="O21" i="44" s="1"/>
  <c r="E55" i="44"/>
  <c r="D55" i="44"/>
  <c r="N23" i="45"/>
  <c r="O23" i="45" s="1"/>
  <c r="G56" i="45"/>
  <c r="N12" i="45"/>
  <c r="O12" i="45" s="1"/>
  <c r="N58" i="46"/>
  <c r="F58" i="46"/>
  <c r="D58" i="46"/>
  <c r="M58" i="46"/>
  <c r="O62" i="48" l="1"/>
  <c r="P62" i="48" s="1"/>
  <c r="N59" i="43"/>
  <c r="O59" i="43" s="1"/>
  <c r="N44" i="41"/>
  <c r="O44" i="41" s="1"/>
  <c r="N10" i="33"/>
  <c r="O10" i="33" s="1"/>
  <c r="N38" i="33"/>
  <c r="O38" i="33" s="1"/>
  <c r="O12" i="46"/>
  <c r="P12" i="46" s="1"/>
  <c r="J52" i="36"/>
  <c r="F43" i="40"/>
  <c r="N51" i="39"/>
  <c r="O51" i="39" s="1"/>
  <c r="H58" i="46"/>
  <c r="N5" i="39"/>
  <c r="O5" i="39" s="1"/>
  <c r="M52" i="36"/>
  <c r="H56" i="45"/>
  <c r="D43" i="40"/>
  <c r="N43" i="40" s="1"/>
  <c r="O43" i="40" s="1"/>
  <c r="N59" i="39"/>
  <c r="O59" i="39" s="1"/>
  <c r="N27" i="37"/>
  <c r="O27" i="37" s="1"/>
  <c r="N5" i="41"/>
  <c r="O5" i="41" s="1"/>
  <c r="N54" i="33"/>
  <c r="O54" i="33" s="1"/>
  <c r="D56" i="35"/>
  <c r="L56" i="35"/>
  <c r="N5" i="40"/>
  <c r="O5" i="40" s="1"/>
  <c r="N10" i="37"/>
  <c r="O10" i="37" s="1"/>
  <c r="G61" i="33"/>
  <c r="E50" i="37"/>
  <c r="H55" i="38"/>
  <c r="N5" i="42"/>
  <c r="O5" i="42" s="1"/>
  <c r="N10" i="41"/>
  <c r="O10" i="41" s="1"/>
  <c r="N36" i="39"/>
  <c r="O36" i="39" s="1"/>
  <c r="M61" i="33"/>
  <c r="N21" i="35"/>
  <c r="O21" i="35" s="1"/>
  <c r="N34" i="38"/>
  <c r="O34" i="38" s="1"/>
  <c r="N11" i="42"/>
  <c r="O11" i="42" s="1"/>
  <c r="N46" i="33"/>
  <c r="O46" i="33" s="1"/>
  <c r="K56" i="35"/>
  <c r="J50" i="37"/>
  <c r="N5" i="38"/>
  <c r="O5" i="38" s="1"/>
  <c r="N21" i="36"/>
  <c r="O21" i="36" s="1"/>
  <c r="I56" i="35"/>
  <c r="N12" i="43"/>
  <c r="O12" i="43" s="1"/>
  <c r="K50" i="37"/>
  <c r="L58" i="34"/>
  <c r="H61" i="33"/>
  <c r="M58" i="34"/>
  <c r="M50" i="37"/>
  <c r="N49" i="33"/>
  <c r="O49" i="33" s="1"/>
  <c r="H52" i="36"/>
  <c r="I55" i="38"/>
  <c r="D56" i="45"/>
  <c r="N11" i="36"/>
  <c r="O11" i="36" s="1"/>
  <c r="F50" i="37"/>
  <c r="J43" i="42"/>
  <c r="N43" i="42" s="1"/>
  <c r="O43" i="42" s="1"/>
  <c r="H55" i="44"/>
  <c r="N55" i="44" s="1"/>
  <c r="O55" i="44" s="1"/>
  <c r="O58" i="46"/>
  <c r="P58" i="46" s="1"/>
  <c r="F58" i="34"/>
  <c r="D52" i="36"/>
  <c r="N52" i="36" s="1"/>
  <c r="O52" i="36" s="1"/>
  <c r="N52" i="34"/>
  <c r="O52" i="34" s="1"/>
  <c r="H56" i="35"/>
  <c r="N56" i="35" s="1"/>
  <c r="O56" i="35" s="1"/>
  <c r="L55" i="38"/>
  <c r="N55" i="38" s="1"/>
  <c r="O55" i="38" s="1"/>
  <c r="J58" i="34"/>
  <c r="D58" i="34"/>
  <c r="K58" i="34"/>
  <c r="K61" i="33"/>
  <c r="I61" i="33"/>
  <c r="J61" i="33"/>
  <c r="M55" i="38"/>
  <c r="O60" i="47"/>
  <c r="P60" i="47" s="1"/>
  <c r="N47" i="44"/>
  <c r="O47" i="44" s="1"/>
  <c r="N14" i="37"/>
  <c r="O14" i="37" s="1"/>
  <c r="N50" i="35"/>
  <c r="O50" i="35" s="1"/>
  <c r="L61" i="33"/>
  <c r="N40" i="36"/>
  <c r="O40" i="36" s="1"/>
  <c r="N11" i="38"/>
  <c r="O11" i="38" s="1"/>
  <c r="N45" i="34"/>
  <c r="O45" i="34" s="1"/>
  <c r="N37" i="34"/>
  <c r="O37" i="34" s="1"/>
  <c r="N43" i="35"/>
  <c r="O43" i="35" s="1"/>
  <c r="N5" i="33"/>
  <c r="O5" i="33" s="1"/>
  <c r="I50" i="37"/>
  <c r="N35" i="35"/>
  <c r="O35" i="35" s="1"/>
  <c r="N5" i="37"/>
  <c r="O5" i="37" s="1"/>
  <c r="N11" i="35"/>
  <c r="O11" i="35" s="1"/>
  <c r="N37" i="37"/>
  <c r="O37" i="37" s="1"/>
  <c r="D61" i="33"/>
  <c r="N5" i="35"/>
  <c r="O5" i="35" s="1"/>
  <c r="N56" i="45" l="1"/>
  <c r="O56" i="45" s="1"/>
  <c r="N61" i="33"/>
  <c r="O61" i="33" s="1"/>
  <c r="N50" i="37"/>
  <c r="O50" i="37" s="1"/>
  <c r="N58" i="34"/>
  <c r="O58" i="34" s="1"/>
</calcChain>
</file>

<file path=xl/sharedStrings.xml><?xml version="1.0" encoding="utf-8"?>
<sst xmlns="http://schemas.openxmlformats.org/spreadsheetml/2006/main" count="1130" uniqueCount="173">
  <si>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</si>
  <si>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</si>
  <si>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</si>
  <si>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</si>
  <si>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</si>
  <si>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</si>
  <si>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</si>
  <si>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</si>
  <si>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</si>
  <si>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</si>
  <si>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</si>
  <si>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</si>
  <si>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Telecommunications</t>
  </si>
  <si>
    <t>Permits, Fees, and Special Assessments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</si>
  <si>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</si>
  <si>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</si>
  <si>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</si>
  <si>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</si>
  <si>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</si>
  <si>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</si>
  <si>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</si>
  <si>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</si>
  <si>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</si>
  <si>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</si>
  <si>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Culture / Recreation</t>
  </si>
  <si>
    <t>Federal Grant - Physical Environment - Sewer / Wastewater</t>
  </si>
  <si>
    <t>Federal Grant - Physical Environment - Other Physical Environment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</si>
  <si>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</si>
  <si>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</si>
  <si>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</si>
  <si>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</si>
  <si>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</si>
  <si>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</si>
  <si>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</si>
  <si>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</si>
  <si>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</si>
  <si>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Culture / Recreation</t>
  </si>
  <si>
    <t>Grants from Other Local Units - General Government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</si>
  <si>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</si>
  <si>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</si>
  <si>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</si>
  <si>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</si>
  <si>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</si>
  <si>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</si>
  <si>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</si>
  <si>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</si>
  <si>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</si>
  <si>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</si>
  <si>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Public Safety - Emergency Management Service Fees / Charges</t>
  </si>
  <si>
    <t>Public Safety - Protective Inspection Fees</t>
  </si>
  <si>
    <t>Physical Environment - Sewer / Wastewater Utility</t>
  </si>
  <si>
    <t>Physical Environment - Other Physical Environment Charges</t>
  </si>
  <si>
    <t>Culture / Recreation - Parks and Recreation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</si>
  <si>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</si>
  <si>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</si>
  <si>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</si>
  <si>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</si>
  <si>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</si>
  <si>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</si>
  <si>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</si>
  <si>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</si>
  <si>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</si>
  <si>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</si>
  <si>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</si>
  <si>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Proceeds of General Capital Asset Dispositions - Sales</t>
  </si>
  <si>
    <t>Proceeds of General Capital Asset Dispositions - Compensation for Loss</t>
  </si>
  <si>
    <t>Proprietary Non-Operating Sources - Interest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</si>
  <si>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</si>
  <si>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</si>
  <si>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</si>
  <si>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</si>
  <si>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</si>
  <si>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</si>
  <si>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</si>
  <si>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</si>
  <si>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Islamorada Revenues Reported by Account Code and Fund Type</t>
  </si>
  <si>
    <t>Local Fiscal Year Ended September 30, 2010</t>
  </si>
  <si>
    <t>Second Local Option Fuel Tax (1 to 5 Cents)</t>
  </si>
  <si>
    <t>State Payments in Lieu of Taxes</t>
  </si>
  <si>
    <t>Grants from Other Local Units -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</si>
  <si>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</si>
  <si>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</si>
  <si>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</si>
  <si>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</si>
  <si>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Proceeds - Installment Purchases and Capital Lease Proceeds</t>
  </si>
  <si>
    <t>2011 Municipal Population:</t>
  </si>
  <si>
    <t>Local Fiscal Year Ended September 30, 2012</t>
  </si>
  <si>
    <t>Disposition of Fixed Assets</t>
  </si>
  <si>
    <t>2012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</si>
  <si>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</si>
  <si>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</si>
  <si>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</si>
  <si>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</si>
  <si>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</si>
  <si>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</si>
  <si>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</si>
  <si>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</si>
  <si>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2013</t>
  </si>
  <si>
    <t>Communications Services Taxes (Chapter 202, F.S.)</t>
  </si>
  <si>
    <t>Impact Fees - Commercial - Public Safety</t>
  </si>
  <si>
    <t>Impact Fees - Commercial - Transportation</t>
  </si>
  <si>
    <t>Impact Fees - Commercial - Economic Environment</t>
  </si>
  <si>
    <t>Impact Fees - Commercial - Culture / Recreation</t>
  </si>
  <si>
    <t>State Grant - Public Safety</t>
  </si>
  <si>
    <t>State Grant - Economic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</si>
  <si>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</si>
  <si>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</si>
  <si>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</si>
  <si>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</si>
  <si>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Transportation - Other Transportation</t>
  </si>
  <si>
    <t>General Government - Other General Government Charges and Fees</t>
  </si>
  <si>
    <t>Physical Environment - Garbage / Solid Waste</t>
  </si>
  <si>
    <t>Culture / Recreation - Special Events</t>
  </si>
  <si>
    <t>Culture / Recreation - Special Recreation Facilities</t>
  </si>
  <si>
    <t>Proceeds - Proceeds from Refunding Bonds</t>
  </si>
  <si>
    <t>Proprietary Non-Operating - Capital Contributions from Federal Government</t>
  </si>
  <si>
    <t>Proprietary Non-Operating - Capital Contributions from State Government</t>
  </si>
  <si>
    <t>2013 Municipal Population:</t>
  </si>
  <si>
    <t>Local Fiscal Year Ended September 30, 2014</t>
  </si>
  <si>
    <t>Federal Grant - General Government</t>
  </si>
  <si>
    <t>State Grant - General Government</t>
  </si>
  <si>
    <t>Sales - Disposition of Fixed Assets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</si>
  <si>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</si>
  <si>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</si>
  <si>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</si>
  <si>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Capital Contributions from Other Public Source</t>
  </si>
  <si>
    <t>2014 Municipal Population:</t>
  </si>
  <si>
    <t>Local Fiscal Year Ended September 30, 2015</t>
  </si>
  <si>
    <t>2015 Municipal Population:</t>
  </si>
  <si>
    <t>Local Fiscal Year Ended September 30, 2016</t>
  </si>
  <si>
    <t>Federal Grant - Economic Environment</t>
  </si>
  <si>
    <t>Grants from Other Local Units - Transportation</t>
  </si>
  <si>
    <t>2016 Municipal Population:</t>
  </si>
  <si>
    <t>Local Fiscal Year Ended September 30, 2017</t>
  </si>
  <si>
    <t>2017 Municipal Population:</t>
  </si>
  <si>
    <t>Local Fiscal Year Ended September 30, 2018</t>
  </si>
  <si>
    <t>Local Business Tax (Chapter 205, F.S.)</t>
  </si>
  <si>
    <t>Impact Fees - Residential -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</si>
  <si>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</si>
  <si>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</si>
  <si>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</si>
  <si>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</si>
  <si>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</si>
  <si>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</si>
  <si>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</si>
  <si>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</si>
  <si>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</si>
  <si>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</si>
  <si>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</si>
  <si>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</si>
  <si>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</si>
  <si>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Other General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</si>
  <si>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</si>
  <si>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</si>
  <si>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</si>
  <si>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</si>
  <si>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</si>
  <si>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Proprietary Non-Operating Sources - Federal Grants and Donations</t>
  </si>
  <si>
    <t>Proprietary Non-Operating Sources - Capital Contributions from Private Source</t>
  </si>
  <si>
    <t>2021 Municipal Population:</t>
  </si>
  <si>
    <t>Local Fiscal Year Ended September 30, 2022</t>
  </si>
  <si>
    <t>Federal Grant - American Rescue Plan Act Funds</t>
  </si>
  <si>
    <t>Public Safety - Other Public Safety Charges and Fees</t>
  </si>
  <si>
    <t>Proprietary Non-Operating Sources - State Grants and Donations</t>
  </si>
  <si>
    <t>2022 Municipal Population:</t>
  </si>
  <si>
    <t>Proceeds - Leases - Financial Agreements</t>
  </si>
  <si>
    <t>Local Fiscal Year Ended September 30, 2023</t>
  </si>
  <si>
    <t>Local Communications Services Taxes</t>
  </si>
  <si>
    <t>State Grant - Transportation - Mass Transit</t>
  </si>
  <si>
    <t>State Shared Revenues - General Government - Other General Government</t>
  </si>
  <si>
    <t>Rents and Royalties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</si>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</sst>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44AB9-7333-4E66-9844-495B995A1E68}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68</v>
      </c>
      <c r="B3" s="108"/>
      <c r="C3" s="109"/>
      <c r="D3" s="113" t="s">
        <v>40</v>
      </c>
      <c r="E3" s="114"/>
      <c r="F3" s="114"/>
      <c r="G3" s="114"/>
      <c r="H3" s="115"/>
      <c r="I3" s="113" t="s">
        <v>41</v>
      </c>
      <c r="J3" s="115"/>
      <c r="K3" s="113" t="s">
        <v>43</v>
      </c>
      <c r="L3" s="114"/>
      <c r="M3" s="115"/>
      <c r="N3" s="49"/>
      <c r="O3" s="50"/>
      <c r="P3" s="116" t="s">
        <v>144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69</v>
      </c>
      <c r="F4" s="52" t="s">
        <v>70</v>
      </c>
      <c r="G4" s="52" t="s">
        <v>71</v>
      </c>
      <c r="H4" s="52" t="s">
        <v>5</v>
      </c>
      <c r="I4" s="52" t="s">
        <v>6</v>
      </c>
      <c r="J4" s="53" t="s">
        <v>72</v>
      </c>
      <c r="K4" s="53" t="s">
        <v>7</v>
      </c>
      <c r="L4" s="53" t="s">
        <v>8</v>
      </c>
      <c r="M4" s="53" t="s">
        <v>145</v>
      </c>
      <c r="N4" s="53" t="s">
        <v>9</v>
      </c>
      <c r="O4" s="53" t="s">
        <v>146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147</v>
      </c>
      <c r="B5" s="57"/>
      <c r="C5" s="57"/>
      <c r="D5" s="58">
        <f t="shared" ref="D5:N5" si="0">SUM(D6:D11)</f>
        <v>15184793</v>
      </c>
      <c r="E5" s="58">
        <f t="shared" si="0"/>
        <v>526361</v>
      </c>
      <c r="F5" s="58">
        <f t="shared" si="0"/>
        <v>0</v>
      </c>
      <c r="G5" s="58">
        <f t="shared" si="0"/>
        <v>3457191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19168345</v>
      </c>
      <c r="P5" s="60">
        <f t="shared" ref="P5:P36" si="1">(O5/P$64)</f>
        <v>2623.2852059668812</v>
      </c>
      <c r="Q5" s="61"/>
    </row>
    <row r="6" spans="1:134">
      <c r="A6" s="63"/>
      <c r="B6" s="64">
        <v>311</v>
      </c>
      <c r="C6" s="65" t="s">
        <v>2</v>
      </c>
      <c r="D6" s="66">
        <v>14746623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14746623</v>
      </c>
      <c r="P6" s="67">
        <f t="shared" si="1"/>
        <v>2018.150130012317</v>
      </c>
      <c r="Q6" s="68"/>
    </row>
    <row r="7" spans="1:134">
      <c r="A7" s="63"/>
      <c r="B7" s="64">
        <v>312.41000000000003</v>
      </c>
      <c r="C7" s="65" t="s">
        <v>148</v>
      </c>
      <c r="D7" s="66">
        <v>0</v>
      </c>
      <c r="E7" s="66">
        <v>286419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2">SUM(D7:N7)</f>
        <v>286419</v>
      </c>
      <c r="P7" s="67">
        <f t="shared" si="1"/>
        <v>39.197892431914603</v>
      </c>
      <c r="Q7" s="68"/>
    </row>
    <row r="8" spans="1:134">
      <c r="A8" s="63"/>
      <c r="B8" s="64">
        <v>312.43</v>
      </c>
      <c r="C8" s="65" t="s">
        <v>149</v>
      </c>
      <c r="D8" s="66">
        <v>0</v>
      </c>
      <c r="E8" s="66">
        <v>218588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218588</v>
      </c>
      <c r="P8" s="67">
        <f t="shared" si="1"/>
        <v>29.914876146161216</v>
      </c>
      <c r="Q8" s="68"/>
    </row>
    <row r="9" spans="1:134">
      <c r="A9" s="63"/>
      <c r="B9" s="64">
        <v>315.2</v>
      </c>
      <c r="C9" s="65" t="s">
        <v>167</v>
      </c>
      <c r="D9" s="66">
        <v>438170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438170</v>
      </c>
      <c r="P9" s="67">
        <f t="shared" si="1"/>
        <v>59.965786232379912</v>
      </c>
      <c r="Q9" s="68"/>
    </row>
    <row r="10" spans="1:134">
      <c r="A10" s="63"/>
      <c r="B10" s="64">
        <v>316</v>
      </c>
      <c r="C10" s="65" t="s">
        <v>136</v>
      </c>
      <c r="D10" s="66">
        <v>0</v>
      </c>
      <c r="E10" s="66">
        <v>21354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21354</v>
      </c>
      <c r="P10" s="67">
        <f t="shared" si="1"/>
        <v>2.9224031750376351</v>
      </c>
      <c r="Q10" s="68"/>
    </row>
    <row r="11" spans="1:134">
      <c r="A11" s="63"/>
      <c r="B11" s="64">
        <v>319.89999999999998</v>
      </c>
      <c r="C11" s="65" t="s">
        <v>151</v>
      </c>
      <c r="D11" s="66">
        <v>0</v>
      </c>
      <c r="E11" s="66">
        <v>0</v>
      </c>
      <c r="F11" s="66">
        <v>0</v>
      </c>
      <c r="G11" s="66">
        <v>3457191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3457191</v>
      </c>
      <c r="P11" s="67">
        <f t="shared" si="1"/>
        <v>473.13411796907076</v>
      </c>
      <c r="Q11" s="68"/>
    </row>
    <row r="12" spans="1:134" ht="15.75">
      <c r="A12" s="69" t="s">
        <v>13</v>
      </c>
      <c r="B12" s="70"/>
      <c r="C12" s="71"/>
      <c r="D12" s="72">
        <f t="shared" ref="D12:N12" si="3">SUM(D13:D24)</f>
        <v>1559572</v>
      </c>
      <c r="E12" s="72">
        <f t="shared" si="3"/>
        <v>3877709</v>
      </c>
      <c r="F12" s="72">
        <f t="shared" si="3"/>
        <v>0</v>
      </c>
      <c r="G12" s="72">
        <f t="shared" si="3"/>
        <v>338650</v>
      </c>
      <c r="H12" s="72">
        <f t="shared" si="3"/>
        <v>0</v>
      </c>
      <c r="I12" s="72">
        <f t="shared" si="3"/>
        <v>744133</v>
      </c>
      <c r="J12" s="72">
        <f t="shared" si="3"/>
        <v>0</v>
      </c>
      <c r="K12" s="72">
        <f t="shared" si="3"/>
        <v>0</v>
      </c>
      <c r="L12" s="72">
        <f t="shared" si="3"/>
        <v>0</v>
      </c>
      <c r="M12" s="72">
        <f t="shared" si="3"/>
        <v>0</v>
      </c>
      <c r="N12" s="72">
        <f t="shared" si="3"/>
        <v>0</v>
      </c>
      <c r="O12" s="73">
        <f>SUM(D12:N12)</f>
        <v>6520064</v>
      </c>
      <c r="P12" s="74">
        <f t="shared" si="1"/>
        <v>892.30381825646646</v>
      </c>
      <c r="Q12" s="75"/>
    </row>
    <row r="13" spans="1:134">
      <c r="A13" s="63"/>
      <c r="B13" s="64">
        <v>322</v>
      </c>
      <c r="C13" s="65" t="s">
        <v>152</v>
      </c>
      <c r="D13" s="66">
        <v>0</v>
      </c>
      <c r="E13" s="66">
        <v>1683704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1683704</v>
      </c>
      <c r="P13" s="67">
        <f t="shared" si="1"/>
        <v>230.42342958806623</v>
      </c>
      <c r="Q13" s="68"/>
    </row>
    <row r="14" spans="1:134">
      <c r="A14" s="63"/>
      <c r="B14" s="64">
        <v>323.7</v>
      </c>
      <c r="C14" s="65" t="s">
        <v>14</v>
      </c>
      <c r="D14" s="66">
        <v>832767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4" si="4">SUM(D14:N14)</f>
        <v>832767</v>
      </c>
      <c r="P14" s="67">
        <f t="shared" si="1"/>
        <v>113.96838647871904</v>
      </c>
      <c r="Q14" s="68"/>
    </row>
    <row r="15" spans="1:134">
      <c r="A15" s="63"/>
      <c r="B15" s="64">
        <v>324.11</v>
      </c>
      <c r="C15" s="65" t="s">
        <v>15</v>
      </c>
      <c r="D15" s="66">
        <v>0</v>
      </c>
      <c r="E15" s="66">
        <v>0</v>
      </c>
      <c r="F15" s="66">
        <v>0</v>
      </c>
      <c r="G15" s="66">
        <v>39166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4"/>
        <v>39166</v>
      </c>
      <c r="P15" s="67">
        <f t="shared" si="1"/>
        <v>5.3600656904338306</v>
      </c>
      <c r="Q15" s="68"/>
    </row>
    <row r="16" spans="1:134">
      <c r="A16" s="63"/>
      <c r="B16" s="64">
        <v>324.12</v>
      </c>
      <c r="C16" s="65" t="s">
        <v>99</v>
      </c>
      <c r="D16" s="66">
        <v>0</v>
      </c>
      <c r="E16" s="66">
        <v>0</v>
      </c>
      <c r="F16" s="66">
        <v>0</v>
      </c>
      <c r="G16" s="66">
        <v>8218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8218</v>
      </c>
      <c r="P16" s="67">
        <f t="shared" si="1"/>
        <v>1.1246749692076092</v>
      </c>
      <c r="Q16" s="68"/>
    </row>
    <row r="17" spans="1:17">
      <c r="A17" s="63"/>
      <c r="B17" s="64">
        <v>324.31</v>
      </c>
      <c r="C17" s="65" t="s">
        <v>17</v>
      </c>
      <c r="D17" s="66">
        <v>0</v>
      </c>
      <c r="E17" s="66">
        <v>0</v>
      </c>
      <c r="F17" s="66">
        <v>0</v>
      </c>
      <c r="G17" s="66">
        <v>52175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52175</v>
      </c>
      <c r="P17" s="67">
        <f t="shared" si="1"/>
        <v>7.1404133023128509</v>
      </c>
      <c r="Q17" s="68"/>
    </row>
    <row r="18" spans="1:17">
      <c r="A18" s="63"/>
      <c r="B18" s="64">
        <v>324.32</v>
      </c>
      <c r="C18" s="65" t="s">
        <v>100</v>
      </c>
      <c r="D18" s="66">
        <v>0</v>
      </c>
      <c r="E18" s="66">
        <v>0</v>
      </c>
      <c r="F18" s="66">
        <v>0</v>
      </c>
      <c r="G18" s="66">
        <v>10786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10786</v>
      </c>
      <c r="P18" s="67">
        <f t="shared" si="1"/>
        <v>1.476118790201177</v>
      </c>
      <c r="Q18" s="68"/>
    </row>
    <row r="19" spans="1:17">
      <c r="A19" s="63"/>
      <c r="B19" s="64">
        <v>324.41000000000003</v>
      </c>
      <c r="C19" s="65" t="s">
        <v>137</v>
      </c>
      <c r="D19" s="66">
        <v>0</v>
      </c>
      <c r="E19" s="66">
        <v>118303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118303</v>
      </c>
      <c r="P19" s="67">
        <f t="shared" si="1"/>
        <v>16.190365403038182</v>
      </c>
      <c r="Q19" s="68"/>
    </row>
    <row r="20" spans="1:17">
      <c r="A20" s="63"/>
      <c r="B20" s="64">
        <v>324.61</v>
      </c>
      <c r="C20" s="65" t="s">
        <v>18</v>
      </c>
      <c r="D20" s="66">
        <v>0</v>
      </c>
      <c r="E20" s="66">
        <v>0</v>
      </c>
      <c r="F20" s="66">
        <v>0</v>
      </c>
      <c r="G20" s="66">
        <v>188498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188498</v>
      </c>
      <c r="P20" s="67">
        <f t="shared" si="1"/>
        <v>25.796907075407145</v>
      </c>
      <c r="Q20" s="68"/>
    </row>
    <row r="21" spans="1:17">
      <c r="A21" s="63"/>
      <c r="B21" s="64">
        <v>324.62</v>
      </c>
      <c r="C21" s="65" t="s">
        <v>102</v>
      </c>
      <c r="D21" s="66">
        <v>0</v>
      </c>
      <c r="E21" s="66">
        <v>0</v>
      </c>
      <c r="F21" s="66">
        <v>0</v>
      </c>
      <c r="G21" s="66">
        <v>39807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39807</v>
      </c>
      <c r="P21" s="67">
        <f t="shared" si="1"/>
        <v>5.4477897906117425</v>
      </c>
      <c r="Q21" s="68"/>
    </row>
    <row r="22" spans="1:17">
      <c r="A22" s="63"/>
      <c r="B22" s="64">
        <v>325.10000000000002</v>
      </c>
      <c r="C22" s="65" t="s">
        <v>19</v>
      </c>
      <c r="D22" s="66">
        <v>0</v>
      </c>
      <c r="E22" s="66">
        <v>2071237</v>
      </c>
      <c r="F22" s="66">
        <v>0</v>
      </c>
      <c r="G22" s="66">
        <v>0</v>
      </c>
      <c r="H22" s="66">
        <v>0</v>
      </c>
      <c r="I22" s="66">
        <v>547955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2619192</v>
      </c>
      <c r="P22" s="67">
        <f t="shared" si="1"/>
        <v>358.44970576159847</v>
      </c>
      <c r="Q22" s="68"/>
    </row>
    <row r="23" spans="1:17">
      <c r="A23" s="63"/>
      <c r="B23" s="64">
        <v>325.2</v>
      </c>
      <c r="C23" s="65" t="s">
        <v>20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196178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196178</v>
      </c>
      <c r="P23" s="67">
        <f t="shared" si="1"/>
        <v>26.847954016696317</v>
      </c>
      <c r="Q23" s="68"/>
    </row>
    <row r="24" spans="1:17">
      <c r="A24" s="63"/>
      <c r="B24" s="64">
        <v>329.5</v>
      </c>
      <c r="C24" s="65" t="s">
        <v>153</v>
      </c>
      <c r="D24" s="66">
        <v>726805</v>
      </c>
      <c r="E24" s="66">
        <v>4465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731270</v>
      </c>
      <c r="P24" s="67">
        <f t="shared" si="1"/>
        <v>100.07800739017381</v>
      </c>
      <c r="Q24" s="68"/>
    </row>
    <row r="25" spans="1:17" ht="15.75">
      <c r="A25" s="69" t="s">
        <v>154</v>
      </c>
      <c r="B25" s="70"/>
      <c r="C25" s="71"/>
      <c r="D25" s="72">
        <f t="shared" ref="D25:N25" si="5">SUM(D26:D42)</f>
        <v>2792520</v>
      </c>
      <c r="E25" s="72">
        <f t="shared" si="5"/>
        <v>629566</v>
      </c>
      <c r="F25" s="72">
        <f t="shared" si="5"/>
        <v>0</v>
      </c>
      <c r="G25" s="72">
        <f t="shared" si="5"/>
        <v>637572</v>
      </c>
      <c r="H25" s="72">
        <f t="shared" si="5"/>
        <v>0</v>
      </c>
      <c r="I25" s="72">
        <f t="shared" si="5"/>
        <v>2010246</v>
      </c>
      <c r="J25" s="72">
        <f t="shared" si="5"/>
        <v>0</v>
      </c>
      <c r="K25" s="72">
        <f t="shared" si="5"/>
        <v>0</v>
      </c>
      <c r="L25" s="72">
        <f t="shared" si="5"/>
        <v>0</v>
      </c>
      <c r="M25" s="72">
        <f t="shared" si="5"/>
        <v>0</v>
      </c>
      <c r="N25" s="72">
        <f t="shared" si="5"/>
        <v>0</v>
      </c>
      <c r="O25" s="73">
        <f>SUM(D25:N25)</f>
        <v>6069904</v>
      </c>
      <c r="P25" s="74">
        <f t="shared" si="1"/>
        <v>830.69713972902696</v>
      </c>
      <c r="Q25" s="75"/>
    </row>
    <row r="26" spans="1:17">
      <c r="A26" s="63"/>
      <c r="B26" s="64">
        <v>331.1</v>
      </c>
      <c r="C26" s="65" t="s">
        <v>119</v>
      </c>
      <c r="D26" s="66">
        <v>62148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62148</v>
      </c>
      <c r="P26" s="67">
        <f t="shared" si="1"/>
        <v>8.5052689202134939</v>
      </c>
      <c r="Q26" s="68"/>
    </row>
    <row r="27" spans="1:17">
      <c r="A27" s="63"/>
      <c r="B27" s="64">
        <v>331.35</v>
      </c>
      <c r="C27" s="65" t="s">
        <v>25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2000000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8" si="6">SUM(D27:N27)</f>
        <v>2000000</v>
      </c>
      <c r="P27" s="67">
        <f t="shared" si="1"/>
        <v>273.71014096072258</v>
      </c>
      <c r="Q27" s="68"/>
    </row>
    <row r="28" spans="1:17">
      <c r="A28" s="63"/>
      <c r="B28" s="64">
        <v>331.39</v>
      </c>
      <c r="C28" s="65" t="s">
        <v>26</v>
      </c>
      <c r="D28" s="66">
        <v>484660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6"/>
        <v>484660</v>
      </c>
      <c r="P28" s="67">
        <f t="shared" si="1"/>
        <v>66.328178459011909</v>
      </c>
      <c r="Q28" s="68"/>
    </row>
    <row r="29" spans="1:17">
      <c r="A29" s="63"/>
      <c r="B29" s="64">
        <v>334.2</v>
      </c>
      <c r="C29" s="65" t="s">
        <v>103</v>
      </c>
      <c r="D29" s="66">
        <v>337715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337715</v>
      </c>
      <c r="P29" s="67">
        <f t="shared" si="1"/>
        <v>46.218010127275214</v>
      </c>
      <c r="Q29" s="68"/>
    </row>
    <row r="30" spans="1:17">
      <c r="A30" s="63"/>
      <c r="B30" s="64">
        <v>334.39</v>
      </c>
      <c r="C30" s="65" t="s">
        <v>28</v>
      </c>
      <c r="D30" s="66">
        <v>4163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4163</v>
      </c>
      <c r="P30" s="67">
        <f t="shared" si="1"/>
        <v>0.56972765840974404</v>
      </c>
      <c r="Q30" s="68"/>
    </row>
    <row r="31" spans="1:17">
      <c r="A31" s="63"/>
      <c r="B31" s="64">
        <v>334.42</v>
      </c>
      <c r="C31" s="65" t="s">
        <v>168</v>
      </c>
      <c r="D31" s="66">
        <v>0</v>
      </c>
      <c r="E31" s="66">
        <v>49233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49233</v>
      </c>
      <c r="P31" s="67">
        <f t="shared" si="1"/>
        <v>6.7377856849596274</v>
      </c>
      <c r="Q31" s="68"/>
    </row>
    <row r="32" spans="1:17">
      <c r="A32" s="63"/>
      <c r="B32" s="64">
        <v>334.7</v>
      </c>
      <c r="C32" s="65" t="s">
        <v>30</v>
      </c>
      <c r="D32" s="66">
        <v>0</v>
      </c>
      <c r="E32" s="66">
        <v>0</v>
      </c>
      <c r="F32" s="66">
        <v>0</v>
      </c>
      <c r="G32" s="66">
        <v>270091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270091</v>
      </c>
      <c r="P32" s="67">
        <f t="shared" si="1"/>
        <v>36.963322841111264</v>
      </c>
      <c r="Q32" s="68"/>
    </row>
    <row r="33" spans="1:17">
      <c r="A33" s="63"/>
      <c r="B33" s="64">
        <v>335.125</v>
      </c>
      <c r="C33" s="65" t="s">
        <v>155</v>
      </c>
      <c r="D33" s="66">
        <v>20508</v>
      </c>
      <c r="E33" s="66">
        <v>558097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578605</v>
      </c>
      <c r="P33" s="67">
        <f t="shared" si="1"/>
        <v>79.18502805528945</v>
      </c>
      <c r="Q33" s="68"/>
    </row>
    <row r="34" spans="1:17">
      <c r="A34" s="63"/>
      <c r="B34" s="64">
        <v>335.14</v>
      </c>
      <c r="C34" s="65" t="s">
        <v>106</v>
      </c>
      <c r="D34" s="66">
        <v>990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990</v>
      </c>
      <c r="P34" s="67">
        <f t="shared" si="1"/>
        <v>0.13548651977555767</v>
      </c>
      <c r="Q34" s="68"/>
    </row>
    <row r="35" spans="1:17">
      <c r="A35" s="63"/>
      <c r="B35" s="64">
        <v>335.15</v>
      </c>
      <c r="C35" s="65" t="s">
        <v>107</v>
      </c>
      <c r="D35" s="66">
        <v>19162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19162</v>
      </c>
      <c r="P35" s="67">
        <f t="shared" si="1"/>
        <v>2.6224168605446834</v>
      </c>
      <c r="Q35" s="68"/>
    </row>
    <row r="36" spans="1:17">
      <c r="A36" s="63"/>
      <c r="B36" s="64">
        <v>335.18</v>
      </c>
      <c r="C36" s="65" t="s">
        <v>156</v>
      </c>
      <c r="D36" s="66">
        <v>1737712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1737712</v>
      </c>
      <c r="P36" s="67">
        <f t="shared" si="1"/>
        <v>237.81469823456959</v>
      </c>
      <c r="Q36" s="68"/>
    </row>
    <row r="37" spans="1:17">
      <c r="A37" s="63"/>
      <c r="B37" s="64">
        <v>335.19</v>
      </c>
      <c r="C37" s="65" t="s">
        <v>169</v>
      </c>
      <c r="D37" s="66">
        <v>4585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4585</v>
      </c>
      <c r="P37" s="67">
        <f t="shared" ref="P37:P68" si="7">(O37/P$64)</f>
        <v>0.62748049815245655</v>
      </c>
      <c r="Q37" s="68"/>
    </row>
    <row r="38" spans="1:17">
      <c r="A38" s="63"/>
      <c r="B38" s="64">
        <v>335.21</v>
      </c>
      <c r="C38" s="65" t="s">
        <v>35</v>
      </c>
      <c r="D38" s="66">
        <v>10513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10513</v>
      </c>
      <c r="P38" s="67">
        <f t="shared" si="7"/>
        <v>1.4387573559600384</v>
      </c>
      <c r="Q38" s="68"/>
    </row>
    <row r="39" spans="1:17">
      <c r="A39" s="63"/>
      <c r="B39" s="64">
        <v>335.7</v>
      </c>
      <c r="C39" s="65" t="s">
        <v>36</v>
      </c>
      <c r="D39" s="66">
        <v>107694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1" si="8">SUM(D39:N39)</f>
        <v>107694</v>
      </c>
      <c r="P39" s="67">
        <f t="shared" si="7"/>
        <v>14.738469960312029</v>
      </c>
      <c r="Q39" s="68"/>
    </row>
    <row r="40" spans="1:17">
      <c r="A40" s="63"/>
      <c r="B40" s="64">
        <v>336</v>
      </c>
      <c r="C40" s="65" t="s">
        <v>78</v>
      </c>
      <c r="D40" s="66">
        <v>2670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8"/>
        <v>2670</v>
      </c>
      <c r="P40" s="67">
        <f t="shared" si="7"/>
        <v>0.36540303818256464</v>
      </c>
      <c r="Q40" s="68"/>
    </row>
    <row r="41" spans="1:17">
      <c r="A41" s="63"/>
      <c r="B41" s="64">
        <v>337.7</v>
      </c>
      <c r="C41" s="65" t="s">
        <v>38</v>
      </c>
      <c r="D41" s="66">
        <v>0</v>
      </c>
      <c r="E41" s="66">
        <v>0</v>
      </c>
      <c r="F41" s="66">
        <v>0</v>
      </c>
      <c r="G41" s="66">
        <v>367481</v>
      </c>
      <c r="H41" s="66">
        <v>0</v>
      </c>
      <c r="I41" s="66">
        <v>10246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8"/>
        <v>377727</v>
      </c>
      <c r="P41" s="67">
        <f t="shared" si="7"/>
        <v>51.693855207335432</v>
      </c>
      <c r="Q41" s="68"/>
    </row>
    <row r="42" spans="1:17">
      <c r="A42" s="63"/>
      <c r="B42" s="64">
        <v>338</v>
      </c>
      <c r="C42" s="65" t="s">
        <v>39</v>
      </c>
      <c r="D42" s="66">
        <v>0</v>
      </c>
      <c r="E42" s="66">
        <v>22236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22236</v>
      </c>
      <c r="P42" s="67">
        <f t="shared" si="7"/>
        <v>3.0431093472013138</v>
      </c>
      <c r="Q42" s="68"/>
    </row>
    <row r="43" spans="1:17" ht="15.75">
      <c r="A43" s="69" t="s">
        <v>44</v>
      </c>
      <c r="B43" s="70"/>
      <c r="C43" s="71"/>
      <c r="D43" s="72">
        <f t="shared" ref="D43:N43" si="9">SUM(D44:D49)</f>
        <v>762834</v>
      </c>
      <c r="E43" s="72">
        <f t="shared" si="9"/>
        <v>0</v>
      </c>
      <c r="F43" s="72">
        <f t="shared" si="9"/>
        <v>0</v>
      </c>
      <c r="G43" s="72">
        <f t="shared" si="9"/>
        <v>0</v>
      </c>
      <c r="H43" s="72">
        <f t="shared" si="9"/>
        <v>0</v>
      </c>
      <c r="I43" s="72">
        <f t="shared" si="9"/>
        <v>8809052</v>
      </c>
      <c r="J43" s="72">
        <f t="shared" si="9"/>
        <v>0</v>
      </c>
      <c r="K43" s="72">
        <f t="shared" si="9"/>
        <v>0</v>
      </c>
      <c r="L43" s="72">
        <f t="shared" si="9"/>
        <v>0</v>
      </c>
      <c r="M43" s="72">
        <f t="shared" si="9"/>
        <v>0</v>
      </c>
      <c r="N43" s="72">
        <f t="shared" si="9"/>
        <v>0</v>
      </c>
      <c r="O43" s="72">
        <f>SUM(D43:N43)</f>
        <v>9571886</v>
      </c>
      <c r="P43" s="74">
        <f t="shared" si="7"/>
        <v>1309.9611331599835</v>
      </c>
      <c r="Q43" s="75"/>
    </row>
    <row r="44" spans="1:17">
      <c r="A44" s="63"/>
      <c r="B44" s="64">
        <v>342.2</v>
      </c>
      <c r="C44" s="65" t="s">
        <v>47</v>
      </c>
      <c r="D44" s="66">
        <v>8415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9" si="10">SUM(D44:N44)</f>
        <v>8415</v>
      </c>
      <c r="P44" s="67">
        <f t="shared" si="7"/>
        <v>1.1516354180922403</v>
      </c>
      <c r="Q44" s="68"/>
    </row>
    <row r="45" spans="1:17">
      <c r="A45" s="63"/>
      <c r="B45" s="64">
        <v>342.4</v>
      </c>
      <c r="C45" s="65" t="s">
        <v>48</v>
      </c>
      <c r="D45" s="66">
        <v>232236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0"/>
        <v>232236</v>
      </c>
      <c r="P45" s="67">
        <f t="shared" si="7"/>
        <v>31.782674148077188</v>
      </c>
      <c r="Q45" s="68"/>
    </row>
    <row r="46" spans="1:17">
      <c r="A46" s="63"/>
      <c r="B46" s="64">
        <v>343.5</v>
      </c>
      <c r="C46" s="65" t="s">
        <v>50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7122339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0"/>
        <v>7122339</v>
      </c>
      <c r="P46" s="67">
        <f t="shared" si="7"/>
        <v>974.72820583002601</v>
      </c>
      <c r="Q46" s="68"/>
    </row>
    <row r="47" spans="1:17">
      <c r="A47" s="63"/>
      <c r="B47" s="64">
        <v>347.2</v>
      </c>
      <c r="C47" s="65" t="s">
        <v>52</v>
      </c>
      <c r="D47" s="66">
        <v>377920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10"/>
        <v>377920</v>
      </c>
      <c r="P47" s="67">
        <f t="shared" si="7"/>
        <v>51.720268235938143</v>
      </c>
      <c r="Q47" s="68"/>
    </row>
    <row r="48" spans="1:17">
      <c r="A48" s="63"/>
      <c r="B48" s="64">
        <v>347.5</v>
      </c>
      <c r="C48" s="65" t="s">
        <v>113</v>
      </c>
      <c r="D48" s="66">
        <v>84858</v>
      </c>
      <c r="E48" s="66">
        <v>0</v>
      </c>
      <c r="F48" s="66">
        <v>0</v>
      </c>
      <c r="G48" s="66">
        <v>0</v>
      </c>
      <c r="H48" s="66">
        <v>0</v>
      </c>
      <c r="I48" s="66">
        <v>1686713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10"/>
        <v>1771571</v>
      </c>
      <c r="P48" s="67">
        <f t="shared" si="7"/>
        <v>242.44847406596415</v>
      </c>
      <c r="Q48" s="68"/>
    </row>
    <row r="49" spans="1:120">
      <c r="A49" s="63"/>
      <c r="B49" s="64">
        <v>347.9</v>
      </c>
      <c r="C49" s="65" t="s">
        <v>53</v>
      </c>
      <c r="D49" s="66">
        <v>59405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10"/>
        <v>59405</v>
      </c>
      <c r="P49" s="67">
        <f t="shared" si="7"/>
        <v>8.1298754618858631</v>
      </c>
      <c r="Q49" s="68"/>
    </row>
    <row r="50" spans="1:120" ht="15.75">
      <c r="A50" s="69" t="s">
        <v>45</v>
      </c>
      <c r="B50" s="70"/>
      <c r="C50" s="71"/>
      <c r="D50" s="72">
        <f t="shared" ref="D50:N50" si="11">SUM(D51:D52)</f>
        <v>143806</v>
      </c>
      <c r="E50" s="72">
        <f t="shared" si="11"/>
        <v>0</v>
      </c>
      <c r="F50" s="72">
        <f t="shared" si="11"/>
        <v>0</v>
      </c>
      <c r="G50" s="72">
        <f t="shared" si="11"/>
        <v>0</v>
      </c>
      <c r="H50" s="72">
        <f t="shared" si="11"/>
        <v>0</v>
      </c>
      <c r="I50" s="72">
        <f t="shared" si="11"/>
        <v>0</v>
      </c>
      <c r="J50" s="72">
        <f t="shared" si="11"/>
        <v>0</v>
      </c>
      <c r="K50" s="72">
        <f t="shared" si="11"/>
        <v>0</v>
      </c>
      <c r="L50" s="72">
        <f t="shared" si="11"/>
        <v>0</v>
      </c>
      <c r="M50" s="72">
        <f t="shared" si="11"/>
        <v>0</v>
      </c>
      <c r="N50" s="72">
        <f t="shared" si="11"/>
        <v>0</v>
      </c>
      <c r="O50" s="72">
        <f>SUM(D50:N50)</f>
        <v>143806</v>
      </c>
      <c r="P50" s="74">
        <f t="shared" si="7"/>
        <v>19.680580265498836</v>
      </c>
      <c r="Q50" s="75"/>
    </row>
    <row r="51" spans="1:120">
      <c r="A51" s="76"/>
      <c r="B51" s="77">
        <v>354</v>
      </c>
      <c r="C51" s="78" t="s">
        <v>56</v>
      </c>
      <c r="D51" s="66">
        <v>105995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ref="O51:O52" si="12">SUM(D51:N51)</f>
        <v>105995</v>
      </c>
      <c r="P51" s="67">
        <f t="shared" si="7"/>
        <v>14.505953195565896</v>
      </c>
      <c r="Q51" s="68"/>
    </row>
    <row r="52" spans="1:120">
      <c r="A52" s="76"/>
      <c r="B52" s="77">
        <v>359</v>
      </c>
      <c r="C52" s="78" t="s">
        <v>57</v>
      </c>
      <c r="D52" s="66">
        <v>37811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12"/>
        <v>37811</v>
      </c>
      <c r="P52" s="67">
        <f t="shared" si="7"/>
        <v>5.1746270699329413</v>
      </c>
      <c r="Q52" s="68"/>
    </row>
    <row r="53" spans="1:120" ht="15.75">
      <c r="A53" s="69" t="s">
        <v>3</v>
      </c>
      <c r="B53" s="70"/>
      <c r="C53" s="71"/>
      <c r="D53" s="72">
        <f t="shared" ref="D53:N53" si="13">SUM(D54:D57)</f>
        <v>876165</v>
      </c>
      <c r="E53" s="72">
        <f t="shared" si="13"/>
        <v>82411</v>
      </c>
      <c r="F53" s="72">
        <f t="shared" si="13"/>
        <v>0</v>
      </c>
      <c r="G53" s="72">
        <f t="shared" si="13"/>
        <v>310182</v>
      </c>
      <c r="H53" s="72">
        <f t="shared" si="13"/>
        <v>0</v>
      </c>
      <c r="I53" s="72">
        <f t="shared" si="13"/>
        <v>1903174</v>
      </c>
      <c r="J53" s="72">
        <f t="shared" si="13"/>
        <v>0</v>
      </c>
      <c r="K53" s="72">
        <f t="shared" si="13"/>
        <v>0</v>
      </c>
      <c r="L53" s="72">
        <f t="shared" si="13"/>
        <v>0</v>
      </c>
      <c r="M53" s="72">
        <f t="shared" si="13"/>
        <v>0</v>
      </c>
      <c r="N53" s="72">
        <f t="shared" si="13"/>
        <v>0</v>
      </c>
      <c r="O53" s="72">
        <f>SUM(D53:N53)</f>
        <v>3171932</v>
      </c>
      <c r="P53" s="74">
        <f t="shared" si="7"/>
        <v>434.09497741891334</v>
      </c>
      <c r="Q53" s="75"/>
    </row>
    <row r="54" spans="1:120">
      <c r="A54" s="63"/>
      <c r="B54" s="64">
        <v>361.1</v>
      </c>
      <c r="C54" s="65" t="s">
        <v>58</v>
      </c>
      <c r="D54" s="66">
        <v>413340</v>
      </c>
      <c r="E54" s="66">
        <v>82411</v>
      </c>
      <c r="F54" s="66">
        <v>0</v>
      </c>
      <c r="G54" s="66">
        <v>310182</v>
      </c>
      <c r="H54" s="66">
        <v>0</v>
      </c>
      <c r="I54" s="66">
        <v>1876724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>SUM(D54:N54)</f>
        <v>2682657</v>
      </c>
      <c r="P54" s="67">
        <f t="shared" si="7"/>
        <v>367.1352128096346</v>
      </c>
      <c r="Q54" s="68"/>
    </row>
    <row r="55" spans="1:120">
      <c r="A55" s="63"/>
      <c r="B55" s="64">
        <v>362</v>
      </c>
      <c r="C55" s="65" t="s">
        <v>170</v>
      </c>
      <c r="D55" s="66">
        <v>393955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ref="O55:O61" si="14">SUM(D55:N55)</f>
        <v>393955</v>
      </c>
      <c r="P55" s="67">
        <f t="shared" si="7"/>
        <v>53.914739291090733</v>
      </c>
      <c r="Q55" s="68"/>
    </row>
    <row r="56" spans="1:120">
      <c r="A56" s="63"/>
      <c r="B56" s="64">
        <v>366</v>
      </c>
      <c r="C56" s="65" t="s">
        <v>59</v>
      </c>
      <c r="D56" s="66">
        <v>1210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4"/>
        <v>1210</v>
      </c>
      <c r="P56" s="67">
        <f t="shared" si="7"/>
        <v>0.16559463528123716</v>
      </c>
      <c r="Q56" s="68"/>
    </row>
    <row r="57" spans="1:120">
      <c r="A57" s="63"/>
      <c r="B57" s="64">
        <v>369.9</v>
      </c>
      <c r="C57" s="65" t="s">
        <v>61</v>
      </c>
      <c r="D57" s="66">
        <v>67660</v>
      </c>
      <c r="E57" s="66">
        <v>0</v>
      </c>
      <c r="F57" s="66">
        <v>0</v>
      </c>
      <c r="G57" s="66">
        <v>0</v>
      </c>
      <c r="H57" s="66">
        <v>0</v>
      </c>
      <c r="I57" s="66">
        <v>26450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14"/>
        <v>94110</v>
      </c>
      <c r="P57" s="67">
        <f t="shared" si="7"/>
        <v>12.879430682906802</v>
      </c>
      <c r="Q57" s="68"/>
    </row>
    <row r="58" spans="1:120" ht="15.75">
      <c r="A58" s="69" t="s">
        <v>46</v>
      </c>
      <c r="B58" s="70"/>
      <c r="C58" s="71"/>
      <c r="D58" s="72">
        <f t="shared" ref="D58:N58" si="15">SUM(D59:D61)</f>
        <v>85822</v>
      </c>
      <c r="E58" s="72">
        <f t="shared" si="15"/>
        <v>580250</v>
      </c>
      <c r="F58" s="72">
        <f t="shared" si="15"/>
        <v>828471</v>
      </c>
      <c r="G58" s="72">
        <f t="shared" si="15"/>
        <v>148351</v>
      </c>
      <c r="H58" s="72">
        <f t="shared" si="15"/>
        <v>0</v>
      </c>
      <c r="I58" s="72">
        <f t="shared" si="15"/>
        <v>91518</v>
      </c>
      <c r="J58" s="72">
        <f t="shared" si="15"/>
        <v>0</v>
      </c>
      <c r="K58" s="72">
        <f t="shared" si="15"/>
        <v>0</v>
      </c>
      <c r="L58" s="72">
        <f t="shared" si="15"/>
        <v>0</v>
      </c>
      <c r="M58" s="72">
        <f t="shared" si="15"/>
        <v>0</v>
      </c>
      <c r="N58" s="72">
        <f t="shared" si="15"/>
        <v>0</v>
      </c>
      <c r="O58" s="72">
        <f t="shared" si="14"/>
        <v>1734412</v>
      </c>
      <c r="P58" s="74">
        <f t="shared" si="7"/>
        <v>237.36307650198441</v>
      </c>
      <c r="Q58" s="68"/>
    </row>
    <row r="59" spans="1:120">
      <c r="A59" s="63"/>
      <c r="B59" s="64">
        <v>381</v>
      </c>
      <c r="C59" s="65" t="s">
        <v>62</v>
      </c>
      <c r="D59" s="66">
        <v>84000</v>
      </c>
      <c r="E59" s="66">
        <v>574957</v>
      </c>
      <c r="F59" s="66">
        <v>828471</v>
      </c>
      <c r="G59" s="66">
        <v>143840</v>
      </c>
      <c r="H59" s="66">
        <v>0</v>
      </c>
      <c r="I59" s="66">
        <v>91518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14"/>
        <v>1722786</v>
      </c>
      <c r="P59" s="67">
        <f t="shared" si="7"/>
        <v>235.77199945257971</v>
      </c>
      <c r="Q59" s="68"/>
    </row>
    <row r="60" spans="1:120">
      <c r="A60" s="63"/>
      <c r="B60" s="64">
        <v>383.2</v>
      </c>
      <c r="C60" s="65" t="s">
        <v>171</v>
      </c>
      <c r="D60" s="66">
        <v>0</v>
      </c>
      <c r="E60" s="66">
        <v>5293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14"/>
        <v>5293</v>
      </c>
      <c r="P60" s="67">
        <f t="shared" si="7"/>
        <v>0.72437388805255232</v>
      </c>
      <c r="Q60" s="68"/>
    </row>
    <row r="61" spans="1:120" ht="15.75" thickBot="1">
      <c r="A61" s="63"/>
      <c r="B61" s="64">
        <v>388.2</v>
      </c>
      <c r="C61" s="65" t="s">
        <v>65</v>
      </c>
      <c r="D61" s="66">
        <v>1822</v>
      </c>
      <c r="E61" s="66">
        <v>0</v>
      </c>
      <c r="F61" s="66">
        <v>0</v>
      </c>
      <c r="G61" s="66">
        <v>4511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14"/>
        <v>6333</v>
      </c>
      <c r="P61" s="67">
        <f t="shared" si="7"/>
        <v>0.8667031613521281</v>
      </c>
      <c r="Q61" s="68"/>
    </row>
    <row r="62" spans="1:120" ht="16.5" thickBot="1">
      <c r="A62" s="79" t="s">
        <v>54</v>
      </c>
      <c r="B62" s="80"/>
      <c r="C62" s="81"/>
      <c r="D62" s="82">
        <f t="shared" ref="D62:N62" si="16">SUM(D5,D12,D25,D43,D50,D53,D58)</f>
        <v>21405512</v>
      </c>
      <c r="E62" s="82">
        <f t="shared" si="16"/>
        <v>5696297</v>
      </c>
      <c r="F62" s="82">
        <f t="shared" si="16"/>
        <v>828471</v>
      </c>
      <c r="G62" s="82">
        <f t="shared" si="16"/>
        <v>4891946</v>
      </c>
      <c r="H62" s="82">
        <f t="shared" si="16"/>
        <v>0</v>
      </c>
      <c r="I62" s="82">
        <f t="shared" si="16"/>
        <v>13558123</v>
      </c>
      <c r="J62" s="82">
        <f t="shared" si="16"/>
        <v>0</v>
      </c>
      <c r="K62" s="82">
        <f t="shared" si="16"/>
        <v>0</v>
      </c>
      <c r="L62" s="82">
        <f t="shared" si="16"/>
        <v>0</v>
      </c>
      <c r="M62" s="82">
        <f t="shared" si="16"/>
        <v>0</v>
      </c>
      <c r="N62" s="82">
        <f t="shared" si="16"/>
        <v>0</v>
      </c>
      <c r="O62" s="82">
        <f>SUM(D62:N62)</f>
        <v>46380349</v>
      </c>
      <c r="P62" s="83">
        <f t="shared" si="7"/>
        <v>6347.3859312987543</v>
      </c>
      <c r="Q62" s="61"/>
      <c r="R62" s="84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</row>
    <row r="63" spans="1:120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>
        <v>46380349</v>
      </c>
      <c r="P63" s="88"/>
    </row>
    <row r="64" spans="1:120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94" t="s">
        <v>172</v>
      </c>
      <c r="N64" s="94"/>
      <c r="O64" s="94"/>
      <c r="P64" s="92">
        <v>7307</v>
      </c>
    </row>
    <row r="65" spans="1:16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98" t="s">
        <v>81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6508705</v>
      </c>
      <c r="E5" s="27">
        <f t="shared" si="0"/>
        <v>418365</v>
      </c>
      <c r="F5" s="27">
        <f t="shared" si="0"/>
        <v>0</v>
      </c>
      <c r="G5" s="27">
        <f t="shared" si="0"/>
        <v>1933123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8860193</v>
      </c>
      <c r="O5" s="33">
        <f t="shared" ref="O5:O36" si="2">(N5/O$61)</f>
        <v>1426.3028010302639</v>
      </c>
      <c r="P5" s="6"/>
    </row>
    <row r="6" spans="1:133">
      <c r="A6" s="12"/>
      <c r="B6" s="25">
        <v>311</v>
      </c>
      <c r="C6" s="20" t="s">
        <v>2</v>
      </c>
      <c r="D6" s="46">
        <v>6230467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6230467</v>
      </c>
      <c r="O6" s="47">
        <f t="shared" si="2"/>
        <v>1002.9727945911139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47.408242112041208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123865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123865</v>
      </c>
      <c r="O8" s="47">
        <f t="shared" si="2"/>
        <v>19.939632968448166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1933123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1933123</v>
      </c>
      <c r="O9" s="47">
        <f t="shared" si="2"/>
        <v>311.19172569220865</v>
      </c>
      <c r="P9" s="9"/>
    </row>
    <row r="10" spans="1:133">
      <c r="A10" s="12"/>
      <c r="B10" s="25">
        <v>315</v>
      </c>
      <c r="C10" s="20" t="s">
        <v>98</v>
      </c>
      <c r="D10" s="46">
        <v>278238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278238</v>
      </c>
      <c r="O10" s="47">
        <f t="shared" si="2"/>
        <v>44.790405666452031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1608399</v>
      </c>
      <c r="E11" s="32">
        <f t="shared" si="3"/>
        <v>82571</v>
      </c>
      <c r="F11" s="32">
        <f t="shared" si="3"/>
        <v>0</v>
      </c>
      <c r="G11" s="32">
        <f t="shared" si="3"/>
        <v>157844</v>
      </c>
      <c r="H11" s="32">
        <f t="shared" si="3"/>
        <v>0</v>
      </c>
      <c r="I11" s="32">
        <f t="shared" si="3"/>
        <v>2157096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4005910</v>
      </c>
      <c r="O11" s="45">
        <f t="shared" si="2"/>
        <v>644.86638763683197</v>
      </c>
      <c r="P11" s="10"/>
    </row>
    <row r="12" spans="1:133">
      <c r="A12" s="12"/>
      <c r="B12" s="25">
        <v>322</v>
      </c>
      <c r="C12" s="20" t="s">
        <v>0</v>
      </c>
      <c r="D12" s="46">
        <v>854080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854080</v>
      </c>
      <c r="O12" s="47">
        <f t="shared" si="2"/>
        <v>137.48873148744366</v>
      </c>
      <c r="P12" s="9"/>
    </row>
    <row r="13" spans="1:133">
      <c r="A13" s="12"/>
      <c r="B13" s="25">
        <v>323.7</v>
      </c>
      <c r="C13" s="20" t="s">
        <v>14</v>
      </c>
      <c r="D13" s="46">
        <v>471477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471477</v>
      </c>
      <c r="O13" s="47">
        <f t="shared" si="2"/>
        <v>75.897778493238889</v>
      </c>
      <c r="P13" s="9"/>
    </row>
    <row r="14" spans="1:133">
      <c r="A14" s="12"/>
      <c r="B14" s="25">
        <v>324.12</v>
      </c>
      <c r="C14" s="20" t="s">
        <v>99</v>
      </c>
      <c r="D14" s="46">
        <v>0</v>
      </c>
      <c r="E14" s="46">
        <v>0</v>
      </c>
      <c r="F14" s="46">
        <v>0</v>
      </c>
      <c r="G14" s="46">
        <v>21863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21863</v>
      </c>
      <c r="O14" s="47">
        <f t="shared" si="2"/>
        <v>3.5194784288473921</v>
      </c>
      <c r="P14" s="9"/>
    </row>
    <row r="15" spans="1:133">
      <c r="A15" s="12"/>
      <c r="B15" s="25">
        <v>324.32</v>
      </c>
      <c r="C15" s="20" t="s">
        <v>100</v>
      </c>
      <c r="D15" s="46">
        <v>0</v>
      </c>
      <c r="E15" s="46">
        <v>0</v>
      </c>
      <c r="F15" s="46">
        <v>0</v>
      </c>
      <c r="G15" s="46">
        <v>31237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31237</v>
      </c>
      <c r="O15" s="47">
        <f t="shared" si="2"/>
        <v>5.0284932388924659</v>
      </c>
      <c r="P15" s="9"/>
    </row>
    <row r="16" spans="1:133">
      <c r="A16" s="12"/>
      <c r="B16" s="25">
        <v>324.42</v>
      </c>
      <c r="C16" s="20" t="s">
        <v>101</v>
      </c>
      <c r="D16" s="46">
        <v>0</v>
      </c>
      <c r="E16" s="46">
        <v>82571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82571</v>
      </c>
      <c r="O16" s="47">
        <f t="shared" si="2"/>
        <v>13.292176432710882</v>
      </c>
      <c r="P16" s="9"/>
    </row>
    <row r="17" spans="1:16">
      <c r="A17" s="12"/>
      <c r="B17" s="25">
        <v>324.62</v>
      </c>
      <c r="C17" s="20" t="s">
        <v>102</v>
      </c>
      <c r="D17" s="46">
        <v>0</v>
      </c>
      <c r="E17" s="46">
        <v>0</v>
      </c>
      <c r="F17" s="46">
        <v>0</v>
      </c>
      <c r="G17" s="46">
        <v>104744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104744</v>
      </c>
      <c r="O17" s="47">
        <f t="shared" si="2"/>
        <v>16.861558274307793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2057417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2057417</v>
      </c>
      <c r="O18" s="47">
        <f t="shared" si="2"/>
        <v>331.2004185447521</v>
      </c>
      <c r="P18" s="9"/>
    </row>
    <row r="19" spans="1:16">
      <c r="A19" s="12"/>
      <c r="B19" s="25">
        <v>325.2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99679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99679</v>
      </c>
      <c r="O19" s="47">
        <f t="shared" si="2"/>
        <v>16.046200901481004</v>
      </c>
      <c r="P19" s="9"/>
    </row>
    <row r="20" spans="1:16">
      <c r="A20" s="12"/>
      <c r="B20" s="25">
        <v>329</v>
      </c>
      <c r="C20" s="20" t="s">
        <v>21</v>
      </c>
      <c r="D20" s="46">
        <v>282842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282842</v>
      </c>
      <c r="O20" s="47">
        <f t="shared" si="2"/>
        <v>45.531551835157757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SUM(D22:D35)</f>
        <v>1454794</v>
      </c>
      <c r="E21" s="32">
        <f t="shared" si="5"/>
        <v>147825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1602619</v>
      </c>
      <c r="O21" s="45">
        <f t="shared" si="2"/>
        <v>257.987604636188</v>
      </c>
      <c r="P21" s="10"/>
    </row>
    <row r="22" spans="1:16">
      <c r="A22" s="12"/>
      <c r="B22" s="25">
        <v>334.1</v>
      </c>
      <c r="C22" s="20" t="s">
        <v>120</v>
      </c>
      <c r="D22" s="46">
        <v>33017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33017</v>
      </c>
      <c r="O22" s="47">
        <f t="shared" si="2"/>
        <v>5.3150354153251769</v>
      </c>
      <c r="P22" s="9"/>
    </row>
    <row r="23" spans="1:16">
      <c r="A23" s="12"/>
      <c r="B23" s="25">
        <v>334.2</v>
      </c>
      <c r="C23" s="20" t="s">
        <v>103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5000</v>
      </c>
      <c r="O23" s="47">
        <f t="shared" si="2"/>
        <v>0.80489375402446872</v>
      </c>
      <c r="P23" s="9"/>
    </row>
    <row r="24" spans="1:16">
      <c r="A24" s="12"/>
      <c r="B24" s="25">
        <v>334.39</v>
      </c>
      <c r="C24" s="20" t="s">
        <v>28</v>
      </c>
      <c r="D24" s="46">
        <v>28264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28264</v>
      </c>
      <c r="O24" s="47">
        <f t="shared" si="2"/>
        <v>4.5499034127495168</v>
      </c>
      <c r="P24" s="9"/>
    </row>
    <row r="25" spans="1:16">
      <c r="A25" s="12"/>
      <c r="B25" s="25">
        <v>334.5</v>
      </c>
      <c r="C25" s="20" t="s">
        <v>104</v>
      </c>
      <c r="D25" s="46">
        <v>19808</v>
      </c>
      <c r="E25" s="46">
        <v>53897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73705</v>
      </c>
      <c r="O25" s="47">
        <f t="shared" si="2"/>
        <v>11.864938828074694</v>
      </c>
      <c r="P25" s="9"/>
    </row>
    <row r="26" spans="1:16">
      <c r="A26" s="12"/>
      <c r="B26" s="25">
        <v>335.12</v>
      </c>
      <c r="C26" s="20" t="s">
        <v>105</v>
      </c>
      <c r="D26" s="46">
        <v>209064</v>
      </c>
      <c r="E26" s="46">
        <v>71692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280756</v>
      </c>
      <c r="O26" s="47">
        <f t="shared" si="2"/>
        <v>45.195750160978754</v>
      </c>
      <c r="P26" s="9"/>
    </row>
    <row r="27" spans="1:16">
      <c r="A27" s="12"/>
      <c r="B27" s="25">
        <v>335.14</v>
      </c>
      <c r="C27" s="20" t="s">
        <v>106</v>
      </c>
      <c r="D27" s="46">
        <v>1617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1617</v>
      </c>
      <c r="O27" s="47">
        <f t="shared" si="2"/>
        <v>0.26030264005151321</v>
      </c>
      <c r="P27" s="9"/>
    </row>
    <row r="28" spans="1:16">
      <c r="A28" s="12"/>
      <c r="B28" s="25">
        <v>335.15</v>
      </c>
      <c r="C28" s="20" t="s">
        <v>107</v>
      </c>
      <c r="D28" s="46">
        <v>14563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14563</v>
      </c>
      <c r="O28" s="47">
        <f t="shared" si="2"/>
        <v>2.3443335479716678</v>
      </c>
      <c r="P28" s="9"/>
    </row>
    <row r="29" spans="1:16">
      <c r="A29" s="12"/>
      <c r="B29" s="25">
        <v>335.18</v>
      </c>
      <c r="C29" s="20" t="s">
        <v>108</v>
      </c>
      <c r="D29" s="46">
        <v>1030975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1030975</v>
      </c>
      <c r="O29" s="47">
        <f t="shared" si="2"/>
        <v>165.96506761107534</v>
      </c>
      <c r="P29" s="9"/>
    </row>
    <row r="30" spans="1:16">
      <c r="A30" s="12"/>
      <c r="B30" s="25">
        <v>335.21</v>
      </c>
      <c r="C30" s="20" t="s">
        <v>35</v>
      </c>
      <c r="D30" s="46">
        <v>5681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5681</v>
      </c>
      <c r="O30" s="47">
        <f t="shared" si="2"/>
        <v>0.91452028332260138</v>
      </c>
      <c r="P30" s="9"/>
    </row>
    <row r="31" spans="1:16">
      <c r="A31" s="12"/>
      <c r="B31" s="25">
        <v>335.49</v>
      </c>
      <c r="C31" s="20" t="s">
        <v>109</v>
      </c>
      <c r="D31" s="46">
        <v>5444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5444</v>
      </c>
      <c r="O31" s="47">
        <f t="shared" si="2"/>
        <v>0.87636831938184157</v>
      </c>
      <c r="P31" s="9"/>
    </row>
    <row r="32" spans="1:16">
      <c r="A32" s="12"/>
      <c r="B32" s="25">
        <v>335.7</v>
      </c>
      <c r="C32" s="20" t="s">
        <v>36</v>
      </c>
      <c r="D32" s="46">
        <v>6995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6995</v>
      </c>
      <c r="O32" s="47">
        <f t="shared" si="2"/>
        <v>1.1260463618802319</v>
      </c>
      <c r="P32" s="9"/>
    </row>
    <row r="33" spans="1:16">
      <c r="A33" s="12"/>
      <c r="B33" s="25">
        <v>336</v>
      </c>
      <c r="C33" s="20" t="s">
        <v>78</v>
      </c>
      <c r="D33" s="46">
        <v>2670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2670</v>
      </c>
      <c r="O33" s="47">
        <f t="shared" si="2"/>
        <v>0.42981326464906633</v>
      </c>
      <c r="P33" s="9"/>
    </row>
    <row r="34" spans="1:16">
      <c r="A34" s="12"/>
      <c r="B34" s="25">
        <v>337.7</v>
      </c>
      <c r="C34" s="20" t="s">
        <v>38</v>
      </c>
      <c r="D34" s="46">
        <v>60456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60456</v>
      </c>
      <c r="O34" s="47">
        <f t="shared" si="2"/>
        <v>9.7321313586606575</v>
      </c>
      <c r="P34" s="9"/>
    </row>
    <row r="35" spans="1:16">
      <c r="A35" s="12"/>
      <c r="B35" s="25">
        <v>338</v>
      </c>
      <c r="C35" s="20" t="s">
        <v>39</v>
      </c>
      <c r="D35" s="46">
        <v>31240</v>
      </c>
      <c r="E35" s="46">
        <v>22236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53476</v>
      </c>
      <c r="O35" s="47">
        <f t="shared" si="2"/>
        <v>8.6084996780424987</v>
      </c>
      <c r="P35" s="9"/>
    </row>
    <row r="36" spans="1:16" ht="15.75">
      <c r="A36" s="29" t="s">
        <v>44</v>
      </c>
      <c r="B36" s="30"/>
      <c r="C36" s="31"/>
      <c r="D36" s="32">
        <f t="shared" ref="D36:M36" si="7">SUM(D37:D44)</f>
        <v>712069</v>
      </c>
      <c r="E36" s="32">
        <f t="shared" si="7"/>
        <v>1538853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2468238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4719160</v>
      </c>
      <c r="O36" s="45">
        <f t="shared" si="2"/>
        <v>759.68448164842243</v>
      </c>
      <c r="P36" s="10"/>
    </row>
    <row r="37" spans="1:16">
      <c r="A37" s="12"/>
      <c r="B37" s="25">
        <v>341.9</v>
      </c>
      <c r="C37" s="20" t="s">
        <v>110</v>
      </c>
      <c r="D37" s="46">
        <v>10600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10600</v>
      </c>
      <c r="O37" s="47">
        <f t="shared" ref="O37:O59" si="9">(N37/O$61)</f>
        <v>1.7063747585318738</v>
      </c>
      <c r="P37" s="9"/>
    </row>
    <row r="38" spans="1:16">
      <c r="A38" s="12"/>
      <c r="B38" s="25">
        <v>342.2</v>
      </c>
      <c r="C38" s="20" t="s">
        <v>47</v>
      </c>
      <c r="D38" s="46">
        <v>16947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16947</v>
      </c>
      <c r="O38" s="47">
        <f t="shared" si="9"/>
        <v>2.7281068898905345</v>
      </c>
      <c r="P38" s="9"/>
    </row>
    <row r="39" spans="1:16">
      <c r="A39" s="12"/>
      <c r="B39" s="25">
        <v>342.4</v>
      </c>
      <c r="C39" s="20" t="s">
        <v>48</v>
      </c>
      <c r="D39" s="46">
        <v>193337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193337</v>
      </c>
      <c r="O39" s="47">
        <f t="shared" si="9"/>
        <v>31.123148744365743</v>
      </c>
      <c r="P39" s="9"/>
    </row>
    <row r="40" spans="1:16">
      <c r="A40" s="12"/>
      <c r="B40" s="25">
        <v>343.4</v>
      </c>
      <c r="C40" s="20" t="s">
        <v>111</v>
      </c>
      <c r="D40" s="46">
        <v>0</v>
      </c>
      <c r="E40" s="46">
        <v>1538853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1538853</v>
      </c>
      <c r="O40" s="47">
        <f t="shared" si="9"/>
        <v>247.72263361236315</v>
      </c>
      <c r="P40" s="9"/>
    </row>
    <row r="41" spans="1:16">
      <c r="A41" s="12"/>
      <c r="B41" s="25">
        <v>343.5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1132959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1132959</v>
      </c>
      <c r="O41" s="47">
        <f t="shared" si="9"/>
        <v>182.38232453316164</v>
      </c>
      <c r="P41" s="9"/>
    </row>
    <row r="42" spans="1:16">
      <c r="A42" s="12"/>
      <c r="B42" s="25">
        <v>347.2</v>
      </c>
      <c r="C42" s="20" t="s">
        <v>52</v>
      </c>
      <c r="D42" s="46">
        <v>472919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472919</v>
      </c>
      <c r="O42" s="47">
        <f t="shared" si="9"/>
        <v>76.129909851899555</v>
      </c>
      <c r="P42" s="9"/>
    </row>
    <row r="43" spans="1:16">
      <c r="A43" s="12"/>
      <c r="B43" s="25">
        <v>347.4</v>
      </c>
      <c r="C43" s="20" t="s">
        <v>112</v>
      </c>
      <c r="D43" s="46">
        <v>18266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18266</v>
      </c>
      <c r="O43" s="47">
        <f t="shared" si="9"/>
        <v>2.9404378622021894</v>
      </c>
      <c r="P43" s="9"/>
    </row>
    <row r="44" spans="1:16">
      <c r="A44" s="12"/>
      <c r="B44" s="25">
        <v>347.5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1335279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1335279</v>
      </c>
      <c r="O44" s="47">
        <f t="shared" si="9"/>
        <v>214.95154539600773</v>
      </c>
      <c r="P44" s="9"/>
    </row>
    <row r="45" spans="1:16" ht="15.75">
      <c r="A45" s="29" t="s">
        <v>45</v>
      </c>
      <c r="B45" s="30"/>
      <c r="C45" s="31"/>
      <c r="D45" s="32">
        <f t="shared" ref="D45:M45" si="10">SUM(D46:D47)</f>
        <v>65042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2" si="11">SUM(D45:M45)</f>
        <v>65042</v>
      </c>
      <c r="O45" s="45">
        <f t="shared" si="9"/>
        <v>10.4703799098519</v>
      </c>
      <c r="P45" s="10"/>
    </row>
    <row r="46" spans="1:16">
      <c r="A46" s="13"/>
      <c r="B46" s="39">
        <v>354</v>
      </c>
      <c r="C46" s="21" t="s">
        <v>56</v>
      </c>
      <c r="D46" s="46">
        <v>53307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53307</v>
      </c>
      <c r="O46" s="47">
        <f t="shared" si="9"/>
        <v>8.5812942691564711</v>
      </c>
      <c r="P46" s="9"/>
    </row>
    <row r="47" spans="1:16">
      <c r="A47" s="13"/>
      <c r="B47" s="39">
        <v>359</v>
      </c>
      <c r="C47" s="21" t="s">
        <v>57</v>
      </c>
      <c r="D47" s="46">
        <v>11735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11735</v>
      </c>
      <c r="O47" s="47">
        <f t="shared" si="9"/>
        <v>1.8890856406954282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SUM(D49:D50)</f>
        <v>63730</v>
      </c>
      <c r="E48" s="32">
        <f t="shared" si="12"/>
        <v>7851</v>
      </c>
      <c r="F48" s="32">
        <f t="shared" si="12"/>
        <v>0</v>
      </c>
      <c r="G48" s="32">
        <f t="shared" si="12"/>
        <v>3171</v>
      </c>
      <c r="H48" s="32">
        <f t="shared" si="12"/>
        <v>0</v>
      </c>
      <c r="I48" s="32">
        <f t="shared" si="12"/>
        <v>2760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77512</v>
      </c>
      <c r="O48" s="45">
        <f t="shared" si="9"/>
        <v>12.477784932388925</v>
      </c>
      <c r="P48" s="10"/>
    </row>
    <row r="49" spans="1:119">
      <c r="A49" s="12"/>
      <c r="B49" s="25">
        <v>361.1</v>
      </c>
      <c r="C49" s="20" t="s">
        <v>58</v>
      </c>
      <c r="D49" s="46">
        <v>6313</v>
      </c>
      <c r="E49" s="46">
        <v>2800</v>
      </c>
      <c r="F49" s="46">
        <v>0</v>
      </c>
      <c r="G49" s="46">
        <v>3171</v>
      </c>
      <c r="H49" s="46">
        <v>0</v>
      </c>
      <c r="I49" s="46">
        <v>2760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15044</v>
      </c>
      <c r="O49" s="47">
        <f t="shared" si="9"/>
        <v>2.4217643271088218</v>
      </c>
      <c r="P49" s="9"/>
    </row>
    <row r="50" spans="1:119">
      <c r="A50" s="12"/>
      <c r="B50" s="25">
        <v>369.9</v>
      </c>
      <c r="C50" s="20" t="s">
        <v>61</v>
      </c>
      <c r="D50" s="46">
        <v>57417</v>
      </c>
      <c r="E50" s="46">
        <v>5051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62468</v>
      </c>
      <c r="O50" s="47">
        <f t="shared" si="9"/>
        <v>10.056020605280104</v>
      </c>
      <c r="P50" s="9"/>
    </row>
    <row r="51" spans="1:119" ht="15.75">
      <c r="A51" s="29" t="s">
        <v>46</v>
      </c>
      <c r="B51" s="30"/>
      <c r="C51" s="31"/>
      <c r="D51" s="32">
        <f t="shared" ref="D51:M51" si="13">SUM(D52:D58)</f>
        <v>401325</v>
      </c>
      <c r="E51" s="32">
        <f t="shared" si="13"/>
        <v>6000000</v>
      </c>
      <c r="F51" s="32">
        <f t="shared" si="13"/>
        <v>877402</v>
      </c>
      <c r="G51" s="32">
        <f t="shared" si="13"/>
        <v>0</v>
      </c>
      <c r="H51" s="32">
        <f t="shared" si="13"/>
        <v>0</v>
      </c>
      <c r="I51" s="32">
        <f t="shared" si="13"/>
        <v>20538722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27817449</v>
      </c>
      <c r="O51" s="45">
        <f t="shared" si="9"/>
        <v>4478.0181905988411</v>
      </c>
      <c r="P51" s="9"/>
    </row>
    <row r="52" spans="1:119">
      <c r="A52" s="12"/>
      <c r="B52" s="25">
        <v>381</v>
      </c>
      <c r="C52" s="20" t="s">
        <v>62</v>
      </c>
      <c r="D52" s="46">
        <v>0</v>
      </c>
      <c r="E52" s="46">
        <v>0</v>
      </c>
      <c r="F52" s="46">
        <v>877402</v>
      </c>
      <c r="G52" s="46">
        <v>0</v>
      </c>
      <c r="H52" s="46">
        <v>0</v>
      </c>
      <c r="I52" s="46">
        <v>4845164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5722566</v>
      </c>
      <c r="O52" s="47">
        <f t="shared" si="9"/>
        <v>921.21152607855765</v>
      </c>
      <c r="P52" s="9"/>
    </row>
    <row r="53" spans="1:119">
      <c r="A53" s="12"/>
      <c r="B53" s="25">
        <v>383</v>
      </c>
      <c r="C53" s="20" t="s">
        <v>84</v>
      </c>
      <c r="D53" s="46">
        <v>365000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4">SUM(D53:M53)</f>
        <v>365000</v>
      </c>
      <c r="O53" s="47">
        <f t="shared" si="9"/>
        <v>58.757244043786223</v>
      </c>
      <c r="P53" s="9"/>
    </row>
    <row r="54" spans="1:119">
      <c r="A54" s="12"/>
      <c r="B54" s="25">
        <v>384</v>
      </c>
      <c r="C54" s="20" t="s">
        <v>63</v>
      </c>
      <c r="D54" s="46">
        <v>0</v>
      </c>
      <c r="E54" s="46">
        <v>6000000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6000000</v>
      </c>
      <c r="O54" s="47">
        <f t="shared" si="9"/>
        <v>965.87250482936247</v>
      </c>
      <c r="P54" s="9"/>
    </row>
    <row r="55" spans="1:119">
      <c r="A55" s="12"/>
      <c r="B55" s="25">
        <v>388.1</v>
      </c>
      <c r="C55" s="20" t="s">
        <v>64</v>
      </c>
      <c r="D55" s="46">
        <v>32600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32600</v>
      </c>
      <c r="O55" s="47">
        <f t="shared" si="9"/>
        <v>5.2479072762395367</v>
      </c>
      <c r="P55" s="9"/>
    </row>
    <row r="56" spans="1:119">
      <c r="A56" s="12"/>
      <c r="B56" s="25">
        <v>388.2</v>
      </c>
      <c r="C56" s="20" t="s">
        <v>65</v>
      </c>
      <c r="D56" s="46">
        <v>3725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3725</v>
      </c>
      <c r="O56" s="47">
        <f t="shared" si="9"/>
        <v>0.59964584674822918</v>
      </c>
      <c r="P56" s="9"/>
    </row>
    <row r="57" spans="1:119">
      <c r="A57" s="12"/>
      <c r="B57" s="25">
        <v>389.5</v>
      </c>
      <c r="C57" s="20" t="s">
        <v>115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1433321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1433321</v>
      </c>
      <c r="O57" s="47">
        <f t="shared" si="9"/>
        <v>230.73422408242112</v>
      </c>
      <c r="P57" s="9"/>
    </row>
    <row r="58" spans="1:119" ht="15.75" thickBot="1">
      <c r="A58" s="12"/>
      <c r="B58" s="25">
        <v>389.6</v>
      </c>
      <c r="C58" s="20" t="s">
        <v>116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14260237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14260237</v>
      </c>
      <c r="O58" s="47">
        <f t="shared" si="9"/>
        <v>2295.5951384417258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5">SUM(D5,D11,D21,D36,D45,D48,D51)</f>
        <v>10814064</v>
      </c>
      <c r="E59" s="15">
        <f t="shared" si="15"/>
        <v>8195465</v>
      </c>
      <c r="F59" s="15">
        <f t="shared" si="15"/>
        <v>877402</v>
      </c>
      <c r="G59" s="15">
        <f t="shared" si="15"/>
        <v>2094138</v>
      </c>
      <c r="H59" s="15">
        <f t="shared" si="15"/>
        <v>0</v>
      </c>
      <c r="I59" s="15">
        <f t="shared" si="15"/>
        <v>25166816</v>
      </c>
      <c r="J59" s="15">
        <f t="shared" si="15"/>
        <v>0</v>
      </c>
      <c r="K59" s="15">
        <f t="shared" si="15"/>
        <v>0</v>
      </c>
      <c r="L59" s="15">
        <f t="shared" si="15"/>
        <v>0</v>
      </c>
      <c r="M59" s="15">
        <f t="shared" si="15"/>
        <v>0</v>
      </c>
      <c r="N59" s="15">
        <f>SUM(D59:M59)</f>
        <v>47147885</v>
      </c>
      <c r="O59" s="38">
        <f t="shared" si="9"/>
        <v>7589.8076303927883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126</v>
      </c>
      <c r="M61" s="118"/>
      <c r="N61" s="118"/>
      <c r="O61" s="43">
        <v>6212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6490447</v>
      </c>
      <c r="E5" s="27">
        <f t="shared" si="0"/>
        <v>402081</v>
      </c>
      <c r="F5" s="27">
        <f t="shared" si="0"/>
        <v>0</v>
      </c>
      <c r="G5" s="27">
        <f t="shared" si="0"/>
        <v>1781552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8674080</v>
      </c>
      <c r="O5" s="33">
        <f t="shared" ref="O5:O36" si="2">(N5/O$57)</f>
        <v>1400.62651380591</v>
      </c>
      <c r="P5" s="6"/>
    </row>
    <row r="6" spans="1:133">
      <c r="A6" s="12"/>
      <c r="B6" s="25">
        <v>311</v>
      </c>
      <c r="C6" s="20" t="s">
        <v>2</v>
      </c>
      <c r="D6" s="46">
        <v>6024109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6024109</v>
      </c>
      <c r="O6" s="47">
        <f t="shared" si="2"/>
        <v>972.72872598094625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47.553689649604394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107581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107581</v>
      </c>
      <c r="O8" s="47">
        <f t="shared" si="2"/>
        <v>17.371387049895041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1781552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1781552</v>
      </c>
      <c r="O9" s="47">
        <f t="shared" si="2"/>
        <v>287.67188761504923</v>
      </c>
      <c r="P9" s="9"/>
    </row>
    <row r="10" spans="1:133">
      <c r="A10" s="12"/>
      <c r="B10" s="25">
        <v>315</v>
      </c>
      <c r="C10" s="20" t="s">
        <v>98</v>
      </c>
      <c r="D10" s="46">
        <v>466338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466338</v>
      </c>
      <c r="O10" s="47">
        <f t="shared" si="2"/>
        <v>75.300823510414986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1319083</v>
      </c>
      <c r="E11" s="32">
        <f t="shared" si="3"/>
        <v>1615496</v>
      </c>
      <c r="F11" s="32">
        <f t="shared" si="3"/>
        <v>0</v>
      </c>
      <c r="G11" s="32">
        <f t="shared" si="3"/>
        <v>198087</v>
      </c>
      <c r="H11" s="32">
        <f t="shared" si="3"/>
        <v>0</v>
      </c>
      <c r="I11" s="32">
        <f t="shared" si="3"/>
        <v>21534588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24667254</v>
      </c>
      <c r="O11" s="45">
        <f t="shared" si="2"/>
        <v>3983.0863878572582</v>
      </c>
      <c r="P11" s="10"/>
    </row>
    <row r="12" spans="1:133">
      <c r="A12" s="12"/>
      <c r="B12" s="25">
        <v>322</v>
      </c>
      <c r="C12" s="20" t="s">
        <v>0</v>
      </c>
      <c r="D12" s="46">
        <v>750419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750419</v>
      </c>
      <c r="O12" s="47">
        <f t="shared" si="2"/>
        <v>121.17212982399484</v>
      </c>
      <c r="P12" s="9"/>
    </row>
    <row r="13" spans="1:133">
      <c r="A13" s="12"/>
      <c r="B13" s="25">
        <v>323.7</v>
      </c>
      <c r="C13" s="20" t="s">
        <v>14</v>
      </c>
      <c r="D13" s="46">
        <v>336210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336210</v>
      </c>
      <c r="O13" s="47">
        <f t="shared" si="2"/>
        <v>54.288713063135802</v>
      </c>
      <c r="P13" s="9"/>
    </row>
    <row r="14" spans="1:133">
      <c r="A14" s="12"/>
      <c r="B14" s="25">
        <v>324.12</v>
      </c>
      <c r="C14" s="20" t="s">
        <v>99</v>
      </c>
      <c r="D14" s="46">
        <v>0</v>
      </c>
      <c r="E14" s="46">
        <v>0</v>
      </c>
      <c r="F14" s="46">
        <v>0</v>
      </c>
      <c r="G14" s="46">
        <v>32925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32925</v>
      </c>
      <c r="O14" s="47">
        <f t="shared" si="2"/>
        <v>5.3164863555627324</v>
      </c>
      <c r="P14" s="9"/>
    </row>
    <row r="15" spans="1:133">
      <c r="A15" s="12"/>
      <c r="B15" s="25">
        <v>324.32</v>
      </c>
      <c r="C15" s="20" t="s">
        <v>100</v>
      </c>
      <c r="D15" s="46">
        <v>0</v>
      </c>
      <c r="E15" s="46">
        <v>0</v>
      </c>
      <c r="F15" s="46">
        <v>0</v>
      </c>
      <c r="G15" s="46">
        <v>40577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40577</v>
      </c>
      <c r="O15" s="47">
        <f t="shared" si="2"/>
        <v>6.5520749233005002</v>
      </c>
      <c r="P15" s="9"/>
    </row>
    <row r="16" spans="1:133">
      <c r="A16" s="12"/>
      <c r="B16" s="25">
        <v>324.42</v>
      </c>
      <c r="C16" s="20" t="s">
        <v>101</v>
      </c>
      <c r="D16" s="46">
        <v>0</v>
      </c>
      <c r="E16" s="46">
        <v>75502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75502</v>
      </c>
      <c r="O16" s="47">
        <f t="shared" si="2"/>
        <v>12.19150653964153</v>
      </c>
      <c r="P16" s="9"/>
    </row>
    <row r="17" spans="1:16">
      <c r="A17" s="12"/>
      <c r="B17" s="25">
        <v>324.62</v>
      </c>
      <c r="C17" s="20" t="s">
        <v>102</v>
      </c>
      <c r="D17" s="46">
        <v>0</v>
      </c>
      <c r="E17" s="46">
        <v>0</v>
      </c>
      <c r="F17" s="46">
        <v>0</v>
      </c>
      <c r="G17" s="46">
        <v>124585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124585</v>
      </c>
      <c r="O17" s="47">
        <f t="shared" si="2"/>
        <v>20.117067657032134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21487512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21487512</v>
      </c>
      <c r="O18" s="47">
        <f t="shared" si="2"/>
        <v>3469.6450831584048</v>
      </c>
      <c r="P18" s="9"/>
    </row>
    <row r="19" spans="1:16">
      <c r="A19" s="12"/>
      <c r="B19" s="25">
        <v>325.2</v>
      </c>
      <c r="C19" s="20" t="s">
        <v>20</v>
      </c>
      <c r="D19" s="46">
        <v>0</v>
      </c>
      <c r="E19" s="46">
        <v>1539994</v>
      </c>
      <c r="F19" s="46">
        <v>0</v>
      </c>
      <c r="G19" s="46">
        <v>0</v>
      </c>
      <c r="H19" s="46">
        <v>0</v>
      </c>
      <c r="I19" s="46">
        <v>47076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1587070</v>
      </c>
      <c r="O19" s="47">
        <f t="shared" si="2"/>
        <v>256.26836751170674</v>
      </c>
      <c r="P19" s="9"/>
    </row>
    <row r="20" spans="1:16">
      <c r="A20" s="12"/>
      <c r="B20" s="25">
        <v>329</v>
      </c>
      <c r="C20" s="20" t="s">
        <v>21</v>
      </c>
      <c r="D20" s="46">
        <v>232454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232454</v>
      </c>
      <c r="O20" s="47">
        <f t="shared" si="2"/>
        <v>37.534958824479254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SUM(D22:D33)</f>
        <v>1291682</v>
      </c>
      <c r="E21" s="32">
        <f t="shared" si="5"/>
        <v>146851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1438533</v>
      </c>
      <c r="O21" s="45">
        <f t="shared" si="2"/>
        <v>232.28370741159372</v>
      </c>
      <c r="P21" s="10"/>
    </row>
    <row r="22" spans="1:16">
      <c r="A22" s="12"/>
      <c r="B22" s="25">
        <v>334.2</v>
      </c>
      <c r="C22" s="20" t="s">
        <v>103</v>
      </c>
      <c r="D22" s="46">
        <v>10554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10554</v>
      </c>
      <c r="O22" s="47">
        <f t="shared" si="2"/>
        <v>1.704182141127079</v>
      </c>
      <c r="P22" s="9"/>
    </row>
    <row r="23" spans="1:16">
      <c r="A23" s="12"/>
      <c r="B23" s="25">
        <v>334.5</v>
      </c>
      <c r="C23" s="20" t="s">
        <v>104</v>
      </c>
      <c r="D23" s="46">
        <v>21169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21169</v>
      </c>
      <c r="O23" s="47">
        <f t="shared" si="2"/>
        <v>3.4182141127078962</v>
      </c>
      <c r="P23" s="9"/>
    </row>
    <row r="24" spans="1:16">
      <c r="A24" s="12"/>
      <c r="B24" s="25">
        <v>335.12</v>
      </c>
      <c r="C24" s="20" t="s">
        <v>105</v>
      </c>
      <c r="D24" s="46">
        <v>197173</v>
      </c>
      <c r="E24" s="46">
        <v>70718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267891</v>
      </c>
      <c r="O24" s="47">
        <f t="shared" si="2"/>
        <v>43.257064427579522</v>
      </c>
      <c r="P24" s="9"/>
    </row>
    <row r="25" spans="1:16">
      <c r="A25" s="12"/>
      <c r="B25" s="25">
        <v>335.14</v>
      </c>
      <c r="C25" s="20" t="s">
        <v>106</v>
      </c>
      <c r="D25" s="46">
        <v>1657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1657</v>
      </c>
      <c r="O25" s="47">
        <f t="shared" si="2"/>
        <v>0.26756014855481997</v>
      </c>
      <c r="P25" s="9"/>
    </row>
    <row r="26" spans="1:16">
      <c r="A26" s="12"/>
      <c r="B26" s="25">
        <v>335.15</v>
      </c>
      <c r="C26" s="20" t="s">
        <v>107</v>
      </c>
      <c r="D26" s="46">
        <v>11269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11269</v>
      </c>
      <c r="O26" s="47">
        <f t="shared" si="2"/>
        <v>1.8196350718553205</v>
      </c>
      <c r="P26" s="9"/>
    </row>
    <row r="27" spans="1:16">
      <c r="A27" s="12"/>
      <c r="B27" s="25">
        <v>335.18</v>
      </c>
      <c r="C27" s="20" t="s">
        <v>108</v>
      </c>
      <c r="D27" s="46">
        <v>951618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951618</v>
      </c>
      <c r="O27" s="47">
        <f t="shared" si="2"/>
        <v>153.66026158566123</v>
      </c>
      <c r="P27" s="9"/>
    </row>
    <row r="28" spans="1:16">
      <c r="A28" s="12"/>
      <c r="B28" s="25">
        <v>335.21</v>
      </c>
      <c r="C28" s="20" t="s">
        <v>35</v>
      </c>
      <c r="D28" s="46">
        <v>3170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3170</v>
      </c>
      <c r="O28" s="47">
        <f t="shared" si="2"/>
        <v>0.5118682383336024</v>
      </c>
      <c r="P28" s="9"/>
    </row>
    <row r="29" spans="1:16">
      <c r="A29" s="12"/>
      <c r="B29" s="25">
        <v>335.49</v>
      </c>
      <c r="C29" s="20" t="s">
        <v>109</v>
      </c>
      <c r="D29" s="46">
        <v>5285</v>
      </c>
      <c r="E29" s="46">
        <v>53897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59182</v>
      </c>
      <c r="O29" s="47">
        <f t="shared" si="2"/>
        <v>9.5562732116906179</v>
      </c>
      <c r="P29" s="9"/>
    </row>
    <row r="30" spans="1:16">
      <c r="A30" s="12"/>
      <c r="B30" s="25">
        <v>335.7</v>
      </c>
      <c r="C30" s="20" t="s">
        <v>36</v>
      </c>
      <c r="D30" s="46">
        <v>4101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4101</v>
      </c>
      <c r="O30" s="47">
        <f t="shared" si="2"/>
        <v>0.66219925722590023</v>
      </c>
      <c r="P30" s="9"/>
    </row>
    <row r="31" spans="1:16">
      <c r="A31" s="12"/>
      <c r="B31" s="25">
        <v>336</v>
      </c>
      <c r="C31" s="20" t="s">
        <v>78</v>
      </c>
      <c r="D31" s="46">
        <v>2670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2670</v>
      </c>
      <c r="O31" s="47">
        <f t="shared" si="2"/>
        <v>0.43113192313902793</v>
      </c>
      <c r="P31" s="9"/>
    </row>
    <row r="32" spans="1:16">
      <c r="A32" s="12"/>
      <c r="B32" s="25">
        <v>337.7</v>
      </c>
      <c r="C32" s="20" t="s">
        <v>38</v>
      </c>
      <c r="D32" s="46">
        <v>53953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53953</v>
      </c>
      <c r="O32" s="47">
        <f t="shared" si="2"/>
        <v>8.7119328273857572</v>
      </c>
      <c r="P32" s="9"/>
    </row>
    <row r="33" spans="1:16">
      <c r="A33" s="12"/>
      <c r="B33" s="25">
        <v>338</v>
      </c>
      <c r="C33" s="20" t="s">
        <v>39</v>
      </c>
      <c r="D33" s="46">
        <v>29063</v>
      </c>
      <c r="E33" s="46">
        <v>22236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51299</v>
      </c>
      <c r="O33" s="47">
        <f t="shared" si="2"/>
        <v>8.2833844663329561</v>
      </c>
      <c r="P33" s="9"/>
    </row>
    <row r="34" spans="1:16" ht="15.75">
      <c r="A34" s="29" t="s">
        <v>44</v>
      </c>
      <c r="B34" s="30"/>
      <c r="C34" s="31"/>
      <c r="D34" s="32">
        <f t="shared" ref="D34:M34" si="7">SUM(D35:D42)</f>
        <v>629575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2109412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2738987</v>
      </c>
      <c r="O34" s="45">
        <f t="shared" si="2"/>
        <v>442.27143549168414</v>
      </c>
      <c r="P34" s="10"/>
    </row>
    <row r="35" spans="1:16">
      <c r="A35" s="12"/>
      <c r="B35" s="25">
        <v>341.9</v>
      </c>
      <c r="C35" s="20" t="s">
        <v>110</v>
      </c>
      <c r="D35" s="46">
        <v>1700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1700</v>
      </c>
      <c r="O35" s="47">
        <f t="shared" si="2"/>
        <v>0.27450347166155337</v>
      </c>
      <c r="P35" s="9"/>
    </row>
    <row r="36" spans="1:16">
      <c r="A36" s="12"/>
      <c r="B36" s="25">
        <v>342.2</v>
      </c>
      <c r="C36" s="20" t="s">
        <v>47</v>
      </c>
      <c r="D36" s="46">
        <v>19333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19333</v>
      </c>
      <c r="O36" s="47">
        <f t="shared" si="2"/>
        <v>3.1217503633134185</v>
      </c>
      <c r="P36" s="9"/>
    </row>
    <row r="37" spans="1:16">
      <c r="A37" s="12"/>
      <c r="B37" s="25">
        <v>342.4</v>
      </c>
      <c r="C37" s="20" t="s">
        <v>48</v>
      </c>
      <c r="D37" s="46">
        <v>178484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178484</v>
      </c>
      <c r="O37" s="47">
        <f t="shared" ref="O37:O55" si="9">(N37/O$57)</f>
        <v>28.820280962376877</v>
      </c>
      <c r="P37" s="9"/>
    </row>
    <row r="38" spans="1:16">
      <c r="A38" s="12"/>
      <c r="B38" s="25">
        <v>343.4</v>
      </c>
      <c r="C38" s="20" t="s">
        <v>111</v>
      </c>
      <c r="D38" s="46">
        <v>8000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8000</v>
      </c>
      <c r="O38" s="47">
        <f t="shared" si="9"/>
        <v>1.2917810431131924</v>
      </c>
      <c r="P38" s="9"/>
    </row>
    <row r="39" spans="1:16">
      <c r="A39" s="12"/>
      <c r="B39" s="25">
        <v>343.5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970349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970349</v>
      </c>
      <c r="O39" s="47">
        <f t="shared" si="9"/>
        <v>156.68480542548039</v>
      </c>
      <c r="P39" s="9"/>
    </row>
    <row r="40" spans="1:16">
      <c r="A40" s="12"/>
      <c r="B40" s="25">
        <v>347.2</v>
      </c>
      <c r="C40" s="20" t="s">
        <v>52</v>
      </c>
      <c r="D40" s="46">
        <v>411723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411723</v>
      </c>
      <c r="O40" s="47">
        <f t="shared" si="9"/>
        <v>66.481995801711605</v>
      </c>
      <c r="P40" s="9"/>
    </row>
    <row r="41" spans="1:16">
      <c r="A41" s="12"/>
      <c r="B41" s="25">
        <v>347.4</v>
      </c>
      <c r="C41" s="20" t="s">
        <v>112</v>
      </c>
      <c r="D41" s="46">
        <v>10335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10335</v>
      </c>
      <c r="O41" s="47">
        <f t="shared" si="9"/>
        <v>1.6688196350718554</v>
      </c>
      <c r="P41" s="9"/>
    </row>
    <row r="42" spans="1:16">
      <c r="A42" s="12"/>
      <c r="B42" s="25">
        <v>347.5</v>
      </c>
      <c r="C42" s="20" t="s">
        <v>113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1139063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1139063</v>
      </c>
      <c r="O42" s="47">
        <f t="shared" si="9"/>
        <v>183.92749878895526</v>
      </c>
      <c r="P42" s="9"/>
    </row>
    <row r="43" spans="1:16" ht="15.75">
      <c r="A43" s="29" t="s">
        <v>45</v>
      </c>
      <c r="B43" s="30"/>
      <c r="C43" s="31"/>
      <c r="D43" s="32">
        <f t="shared" ref="D43:M43" si="10">SUM(D44:D45)</f>
        <v>45339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5" si="11">SUM(D43:M43)</f>
        <v>45339</v>
      </c>
      <c r="O43" s="45">
        <f t="shared" si="9"/>
        <v>7.3210075892136279</v>
      </c>
      <c r="P43" s="10"/>
    </row>
    <row r="44" spans="1:16">
      <c r="A44" s="13"/>
      <c r="B44" s="39">
        <v>354</v>
      </c>
      <c r="C44" s="21" t="s">
        <v>56</v>
      </c>
      <c r="D44" s="46">
        <v>27971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27971</v>
      </c>
      <c r="O44" s="47">
        <f t="shared" si="9"/>
        <v>4.5165509446148882</v>
      </c>
      <c r="P44" s="9"/>
    </row>
    <row r="45" spans="1:16">
      <c r="A45" s="13"/>
      <c r="B45" s="39">
        <v>359</v>
      </c>
      <c r="C45" s="21" t="s">
        <v>57</v>
      </c>
      <c r="D45" s="46">
        <v>17368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17368</v>
      </c>
      <c r="O45" s="47">
        <f t="shared" si="9"/>
        <v>2.8044566445987407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SUM(D47:D48)</f>
        <v>60693</v>
      </c>
      <c r="E46" s="32">
        <f t="shared" si="12"/>
        <v>12133</v>
      </c>
      <c r="F46" s="32">
        <f t="shared" si="12"/>
        <v>0</v>
      </c>
      <c r="G46" s="32">
        <f t="shared" si="12"/>
        <v>3152</v>
      </c>
      <c r="H46" s="32">
        <f t="shared" si="12"/>
        <v>0</v>
      </c>
      <c r="I46" s="32">
        <f t="shared" si="12"/>
        <v>3697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79675</v>
      </c>
      <c r="O46" s="45">
        <f t="shared" si="9"/>
        <v>12.865331826255449</v>
      </c>
      <c r="P46" s="10"/>
    </row>
    <row r="47" spans="1:16">
      <c r="A47" s="12"/>
      <c r="B47" s="25">
        <v>361.1</v>
      </c>
      <c r="C47" s="20" t="s">
        <v>58</v>
      </c>
      <c r="D47" s="46">
        <v>6514</v>
      </c>
      <c r="E47" s="46">
        <v>2321</v>
      </c>
      <c r="F47" s="46">
        <v>0</v>
      </c>
      <c r="G47" s="46">
        <v>3152</v>
      </c>
      <c r="H47" s="46">
        <v>0</v>
      </c>
      <c r="I47" s="46">
        <v>3697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15684</v>
      </c>
      <c r="O47" s="47">
        <f t="shared" si="9"/>
        <v>2.5325367350234136</v>
      </c>
      <c r="P47" s="9"/>
    </row>
    <row r="48" spans="1:16">
      <c r="A48" s="12"/>
      <c r="B48" s="25">
        <v>369.9</v>
      </c>
      <c r="C48" s="20" t="s">
        <v>61</v>
      </c>
      <c r="D48" s="46">
        <v>54179</v>
      </c>
      <c r="E48" s="46">
        <v>9812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63991</v>
      </c>
      <c r="O48" s="47">
        <f t="shared" si="9"/>
        <v>10.332795091232036</v>
      </c>
      <c r="P48" s="9"/>
    </row>
    <row r="49" spans="1:119" ht="15.75">
      <c r="A49" s="29" t="s">
        <v>46</v>
      </c>
      <c r="B49" s="30"/>
      <c r="C49" s="31"/>
      <c r="D49" s="32">
        <f t="shared" ref="D49:M49" si="13">SUM(D50:D54)</f>
        <v>18207</v>
      </c>
      <c r="E49" s="32">
        <f t="shared" si="13"/>
        <v>0</v>
      </c>
      <c r="F49" s="32">
        <f t="shared" si="13"/>
        <v>3233659</v>
      </c>
      <c r="G49" s="32">
        <f t="shared" si="13"/>
        <v>0</v>
      </c>
      <c r="H49" s="32">
        <f t="shared" si="13"/>
        <v>0</v>
      </c>
      <c r="I49" s="32">
        <f t="shared" si="13"/>
        <v>7196944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10448810</v>
      </c>
      <c r="O49" s="45">
        <f t="shared" si="9"/>
        <v>1687.1968351364444</v>
      </c>
      <c r="P49" s="9"/>
    </row>
    <row r="50" spans="1:119">
      <c r="A50" s="12"/>
      <c r="B50" s="25">
        <v>381</v>
      </c>
      <c r="C50" s="20" t="s">
        <v>62</v>
      </c>
      <c r="D50" s="46">
        <v>0</v>
      </c>
      <c r="E50" s="46">
        <v>0</v>
      </c>
      <c r="F50" s="46">
        <v>840166</v>
      </c>
      <c r="G50" s="46">
        <v>0</v>
      </c>
      <c r="H50" s="46">
        <v>0</v>
      </c>
      <c r="I50" s="46">
        <v>1105652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1945818</v>
      </c>
      <c r="O50" s="47">
        <f t="shared" si="9"/>
        <v>314.19635071855322</v>
      </c>
      <c r="P50" s="9"/>
    </row>
    <row r="51" spans="1:119">
      <c r="A51" s="12"/>
      <c r="B51" s="25">
        <v>385</v>
      </c>
      <c r="C51" s="20" t="s">
        <v>114</v>
      </c>
      <c r="D51" s="46">
        <v>0</v>
      </c>
      <c r="E51" s="46">
        <v>0</v>
      </c>
      <c r="F51" s="46">
        <v>2393493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2393493</v>
      </c>
      <c r="O51" s="47">
        <f t="shared" si="9"/>
        <v>386.4836105280155</v>
      </c>
      <c r="P51" s="9"/>
    </row>
    <row r="52" spans="1:119">
      <c r="A52" s="12"/>
      <c r="B52" s="25">
        <v>388.2</v>
      </c>
      <c r="C52" s="20" t="s">
        <v>65</v>
      </c>
      <c r="D52" s="46">
        <v>18207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18207</v>
      </c>
      <c r="O52" s="47">
        <f t="shared" si="9"/>
        <v>2.9399321814952364</v>
      </c>
      <c r="P52" s="9"/>
    </row>
    <row r="53" spans="1:119">
      <c r="A53" s="12"/>
      <c r="B53" s="25">
        <v>389.5</v>
      </c>
      <c r="C53" s="20" t="s">
        <v>115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798735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798735</v>
      </c>
      <c r="O53" s="47">
        <f t="shared" si="9"/>
        <v>128.97384143387697</v>
      </c>
      <c r="P53" s="9"/>
    </row>
    <row r="54" spans="1:119" ht="15.75" thickBot="1">
      <c r="A54" s="12"/>
      <c r="B54" s="25">
        <v>389.6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5292557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5292557</v>
      </c>
      <c r="O54" s="47">
        <f t="shared" si="9"/>
        <v>854.6031002745035</v>
      </c>
      <c r="P54" s="9"/>
    </row>
    <row r="55" spans="1:119" ht="16.5" thickBot="1">
      <c r="A55" s="14" t="s">
        <v>54</v>
      </c>
      <c r="B55" s="23"/>
      <c r="C55" s="22"/>
      <c r="D55" s="15">
        <f t="shared" ref="D55:M55" si="14">SUM(D5,D11,D21,D34,D43,D46,D49)</f>
        <v>9855026</v>
      </c>
      <c r="E55" s="15">
        <f t="shared" si="14"/>
        <v>2176561</v>
      </c>
      <c r="F55" s="15">
        <f t="shared" si="14"/>
        <v>3233659</v>
      </c>
      <c r="G55" s="15">
        <f t="shared" si="14"/>
        <v>1982791</v>
      </c>
      <c r="H55" s="15">
        <f t="shared" si="14"/>
        <v>0</v>
      </c>
      <c r="I55" s="15">
        <f t="shared" si="14"/>
        <v>30844641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48092678</v>
      </c>
      <c r="O55" s="38">
        <f t="shared" si="9"/>
        <v>7765.6512191183592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117</v>
      </c>
      <c r="M57" s="118"/>
      <c r="N57" s="118"/>
      <c r="O57" s="43">
        <v>6193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6508385</v>
      </c>
      <c r="E5" s="27">
        <f t="shared" si="0"/>
        <v>416719</v>
      </c>
      <c r="F5" s="27">
        <f t="shared" si="0"/>
        <v>0</v>
      </c>
      <c r="G5" s="27">
        <f t="shared" si="0"/>
        <v>1674732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8599836</v>
      </c>
      <c r="O5" s="33">
        <f t="shared" ref="O5:O52" si="2">(N5/O$54)</f>
        <v>1394.9450121654502</v>
      </c>
      <c r="P5" s="6"/>
    </row>
    <row r="6" spans="1:133">
      <c r="A6" s="12"/>
      <c r="B6" s="25">
        <v>311</v>
      </c>
      <c r="C6" s="20" t="s">
        <v>2</v>
      </c>
      <c r="D6" s="46">
        <v>6066519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6066519</v>
      </c>
      <c r="O6" s="47">
        <f t="shared" si="2"/>
        <v>984.02579075425786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47.769667477696672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122219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122219</v>
      </c>
      <c r="O8" s="47">
        <f t="shared" si="2"/>
        <v>19.824655312246552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1674732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1674732</v>
      </c>
      <c r="O9" s="47">
        <f t="shared" si="2"/>
        <v>271.65158150851579</v>
      </c>
      <c r="P9" s="9"/>
    </row>
    <row r="10" spans="1:133">
      <c r="A10" s="12"/>
      <c r="B10" s="25">
        <v>315</v>
      </c>
      <c r="C10" s="20" t="s">
        <v>83</v>
      </c>
      <c r="D10" s="46">
        <v>441866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441866</v>
      </c>
      <c r="O10" s="47">
        <f t="shared" si="2"/>
        <v>71.673317112733173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1146026</v>
      </c>
      <c r="E11" s="32">
        <f t="shared" si="3"/>
        <v>1592836</v>
      </c>
      <c r="F11" s="32">
        <f t="shared" si="3"/>
        <v>0</v>
      </c>
      <c r="G11" s="32">
        <f t="shared" si="3"/>
        <v>131655</v>
      </c>
      <c r="H11" s="32">
        <f t="shared" si="3"/>
        <v>0</v>
      </c>
      <c r="I11" s="32">
        <f t="shared" si="3"/>
        <v>1877568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4748085</v>
      </c>
      <c r="O11" s="45">
        <f t="shared" si="2"/>
        <v>770.16788321167883</v>
      </c>
      <c r="P11" s="10"/>
    </row>
    <row r="12" spans="1:133">
      <c r="A12" s="12"/>
      <c r="B12" s="25">
        <v>322</v>
      </c>
      <c r="C12" s="20" t="s">
        <v>0</v>
      </c>
      <c r="D12" s="46">
        <v>631268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631268</v>
      </c>
      <c r="O12" s="47">
        <f t="shared" si="2"/>
        <v>102.39545823195458</v>
      </c>
      <c r="P12" s="9"/>
    </row>
    <row r="13" spans="1:133">
      <c r="A13" s="12"/>
      <c r="B13" s="25">
        <v>323.7</v>
      </c>
      <c r="C13" s="20" t="s">
        <v>14</v>
      </c>
      <c r="D13" s="46">
        <v>335858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335858</v>
      </c>
      <c r="O13" s="47">
        <f t="shared" si="2"/>
        <v>54.478183292781836</v>
      </c>
      <c r="P13" s="9"/>
    </row>
    <row r="14" spans="1:133">
      <c r="A14" s="12"/>
      <c r="B14" s="25">
        <v>324.11</v>
      </c>
      <c r="C14" s="20" t="s">
        <v>15</v>
      </c>
      <c r="D14" s="46">
        <v>0</v>
      </c>
      <c r="E14" s="46">
        <v>0</v>
      </c>
      <c r="F14" s="46">
        <v>0</v>
      </c>
      <c r="G14" s="46">
        <v>17856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17856</v>
      </c>
      <c r="O14" s="47">
        <f t="shared" si="2"/>
        <v>2.8963503649635038</v>
      </c>
      <c r="P14" s="9"/>
    </row>
    <row r="15" spans="1:133">
      <c r="A15" s="12"/>
      <c r="B15" s="25">
        <v>324.20999999999998</v>
      </c>
      <c r="C15" s="20" t="s">
        <v>16</v>
      </c>
      <c r="D15" s="46">
        <v>0</v>
      </c>
      <c r="E15" s="46">
        <v>67653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67653</v>
      </c>
      <c r="O15" s="47">
        <f t="shared" si="2"/>
        <v>10.973722627737226</v>
      </c>
      <c r="P15" s="9"/>
    </row>
    <row r="16" spans="1:133">
      <c r="A16" s="12"/>
      <c r="B16" s="25">
        <v>324.31</v>
      </c>
      <c r="C16" s="20" t="s">
        <v>17</v>
      </c>
      <c r="D16" s="46">
        <v>0</v>
      </c>
      <c r="E16" s="46">
        <v>0</v>
      </c>
      <c r="F16" s="46">
        <v>0</v>
      </c>
      <c r="G16" s="46">
        <v>23436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23436</v>
      </c>
      <c r="O16" s="47">
        <f t="shared" si="2"/>
        <v>3.8014598540145985</v>
      </c>
      <c r="P16" s="9"/>
    </row>
    <row r="17" spans="1:16">
      <c r="A17" s="12"/>
      <c r="B17" s="25">
        <v>324.61</v>
      </c>
      <c r="C17" s="20" t="s">
        <v>18</v>
      </c>
      <c r="D17" s="46">
        <v>0</v>
      </c>
      <c r="E17" s="46">
        <v>0</v>
      </c>
      <c r="F17" s="46">
        <v>0</v>
      </c>
      <c r="G17" s="46">
        <v>90363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90363</v>
      </c>
      <c r="O17" s="47">
        <f t="shared" si="2"/>
        <v>14.657420924574209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1877568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1877568</v>
      </c>
      <c r="O18" s="47">
        <f t="shared" si="2"/>
        <v>304.55279805352797</v>
      </c>
      <c r="P18" s="9"/>
    </row>
    <row r="19" spans="1:16">
      <c r="A19" s="12"/>
      <c r="B19" s="25">
        <v>325.2</v>
      </c>
      <c r="C19" s="20" t="s">
        <v>20</v>
      </c>
      <c r="D19" s="46">
        <v>0</v>
      </c>
      <c r="E19" s="46">
        <v>1525183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1525183</v>
      </c>
      <c r="O19" s="47">
        <f t="shared" si="2"/>
        <v>247.39383617193837</v>
      </c>
      <c r="P19" s="9"/>
    </row>
    <row r="20" spans="1:16">
      <c r="A20" s="12"/>
      <c r="B20" s="25">
        <v>329</v>
      </c>
      <c r="C20" s="20" t="s">
        <v>21</v>
      </c>
      <c r="D20" s="46">
        <v>178900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178900</v>
      </c>
      <c r="O20" s="47">
        <f t="shared" si="2"/>
        <v>29.018653690186536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1159167</v>
      </c>
      <c r="E21" s="32">
        <f t="shared" si="5"/>
        <v>133580</v>
      </c>
      <c r="F21" s="32">
        <f t="shared" si="5"/>
        <v>0</v>
      </c>
      <c r="G21" s="32">
        <f t="shared" si="5"/>
        <v>333698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1626445</v>
      </c>
      <c r="O21" s="45">
        <f t="shared" si="2"/>
        <v>263.81914030819138</v>
      </c>
      <c r="P21" s="10"/>
    </row>
    <row r="22" spans="1:16">
      <c r="A22" s="12"/>
      <c r="B22" s="25">
        <v>334.39</v>
      </c>
      <c r="C22" s="20" t="s">
        <v>28</v>
      </c>
      <c r="D22" s="46">
        <v>0</v>
      </c>
      <c r="E22" s="46">
        <v>40419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40419</v>
      </c>
      <c r="O22" s="47">
        <f t="shared" si="2"/>
        <v>6.5562043795620442</v>
      </c>
      <c r="P22" s="9"/>
    </row>
    <row r="23" spans="1:16">
      <c r="A23" s="12"/>
      <c r="B23" s="25">
        <v>334.49</v>
      </c>
      <c r="C23" s="20" t="s">
        <v>29</v>
      </c>
      <c r="D23" s="46">
        <v>5131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5131</v>
      </c>
      <c r="O23" s="47">
        <f t="shared" si="2"/>
        <v>0.83227899432278996</v>
      </c>
      <c r="P23" s="9"/>
    </row>
    <row r="24" spans="1:16">
      <c r="A24" s="12"/>
      <c r="B24" s="25">
        <v>334.7</v>
      </c>
      <c r="C24" s="20" t="s">
        <v>30</v>
      </c>
      <c r="D24" s="46">
        <v>0</v>
      </c>
      <c r="E24" s="46">
        <v>0</v>
      </c>
      <c r="F24" s="46">
        <v>0</v>
      </c>
      <c r="G24" s="46">
        <v>333698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333698</v>
      </c>
      <c r="O24" s="47">
        <f t="shared" si="2"/>
        <v>54.127818329278185</v>
      </c>
      <c r="P24" s="9"/>
    </row>
    <row r="25" spans="1:16">
      <c r="A25" s="12"/>
      <c r="B25" s="25">
        <v>335.12</v>
      </c>
      <c r="C25" s="20" t="s">
        <v>31</v>
      </c>
      <c r="D25" s="46">
        <v>184714</v>
      </c>
      <c r="E25" s="46">
        <v>70925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255639</v>
      </c>
      <c r="O25" s="47">
        <f t="shared" si="2"/>
        <v>41.466180048661798</v>
      </c>
      <c r="P25" s="9"/>
    </row>
    <row r="26" spans="1:16">
      <c r="A26" s="12"/>
      <c r="B26" s="25">
        <v>335.14</v>
      </c>
      <c r="C26" s="20" t="s">
        <v>32</v>
      </c>
      <c r="D26" s="46">
        <v>1365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1365</v>
      </c>
      <c r="O26" s="47">
        <f t="shared" si="2"/>
        <v>0.22141119221411193</v>
      </c>
      <c r="P26" s="9"/>
    </row>
    <row r="27" spans="1:16">
      <c r="A27" s="12"/>
      <c r="B27" s="25">
        <v>335.15</v>
      </c>
      <c r="C27" s="20" t="s">
        <v>33</v>
      </c>
      <c r="D27" s="46">
        <v>12073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12073</v>
      </c>
      <c r="O27" s="47">
        <f t="shared" si="2"/>
        <v>1.9583130575831307</v>
      </c>
      <c r="P27" s="9"/>
    </row>
    <row r="28" spans="1:16">
      <c r="A28" s="12"/>
      <c r="B28" s="25">
        <v>335.18</v>
      </c>
      <c r="C28" s="20" t="s">
        <v>34</v>
      </c>
      <c r="D28" s="46">
        <v>898542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898542</v>
      </c>
      <c r="O28" s="47">
        <f t="shared" si="2"/>
        <v>145.74890510948904</v>
      </c>
      <c r="P28" s="9"/>
    </row>
    <row r="29" spans="1:16">
      <c r="A29" s="12"/>
      <c r="B29" s="25">
        <v>335.21</v>
      </c>
      <c r="C29" s="20" t="s">
        <v>35</v>
      </c>
      <c r="D29" s="46">
        <v>2220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2220</v>
      </c>
      <c r="O29" s="47">
        <f t="shared" si="2"/>
        <v>0.36009732360097324</v>
      </c>
      <c r="P29" s="9"/>
    </row>
    <row r="30" spans="1:16">
      <c r="A30" s="12"/>
      <c r="B30" s="25">
        <v>335.7</v>
      </c>
      <c r="C30" s="20" t="s">
        <v>36</v>
      </c>
      <c r="D30" s="46">
        <v>1604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1604</v>
      </c>
      <c r="O30" s="47">
        <f t="shared" si="2"/>
        <v>0.26017842660178425</v>
      </c>
      <c r="P30" s="9"/>
    </row>
    <row r="31" spans="1:16">
      <c r="A31" s="12"/>
      <c r="B31" s="25">
        <v>337.7</v>
      </c>
      <c r="C31" s="20" t="s">
        <v>38</v>
      </c>
      <c r="D31" s="46">
        <v>24730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24730</v>
      </c>
      <c r="O31" s="47">
        <f t="shared" si="2"/>
        <v>4.0113544201135438</v>
      </c>
      <c r="P31" s="9"/>
    </row>
    <row r="32" spans="1:16">
      <c r="A32" s="12"/>
      <c r="B32" s="25">
        <v>338</v>
      </c>
      <c r="C32" s="20" t="s">
        <v>39</v>
      </c>
      <c r="D32" s="46">
        <v>28788</v>
      </c>
      <c r="E32" s="46">
        <v>22236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51024</v>
      </c>
      <c r="O32" s="47">
        <f t="shared" si="2"/>
        <v>8.2763990267639898</v>
      </c>
      <c r="P32" s="9"/>
    </row>
    <row r="33" spans="1:16" ht="15.75">
      <c r="A33" s="29" t="s">
        <v>44</v>
      </c>
      <c r="B33" s="30"/>
      <c r="C33" s="31"/>
      <c r="D33" s="32">
        <f t="shared" ref="D33:M33" si="7">SUM(D34:D39)</f>
        <v>644445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1935146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2579591</v>
      </c>
      <c r="O33" s="45">
        <f t="shared" si="2"/>
        <v>418.42514193025141</v>
      </c>
      <c r="P33" s="10"/>
    </row>
    <row r="34" spans="1:16">
      <c r="A34" s="12"/>
      <c r="B34" s="25">
        <v>342.4</v>
      </c>
      <c r="C34" s="20" t="s">
        <v>48</v>
      </c>
      <c r="D34" s="46">
        <v>170115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170115</v>
      </c>
      <c r="O34" s="47">
        <f t="shared" si="2"/>
        <v>27.593673965936741</v>
      </c>
      <c r="P34" s="9"/>
    </row>
    <row r="35" spans="1:16">
      <c r="A35" s="12"/>
      <c r="B35" s="25">
        <v>342.5</v>
      </c>
      <c r="C35" s="20" t="s">
        <v>49</v>
      </c>
      <c r="D35" s="46">
        <v>9101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9101</v>
      </c>
      <c r="O35" s="47">
        <f t="shared" si="2"/>
        <v>1.4762368207623682</v>
      </c>
      <c r="P35" s="9"/>
    </row>
    <row r="36" spans="1:16">
      <c r="A36" s="12"/>
      <c r="B36" s="25">
        <v>343.5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940233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940233</v>
      </c>
      <c r="O36" s="47">
        <f t="shared" si="2"/>
        <v>152.51143552311436</v>
      </c>
      <c r="P36" s="9"/>
    </row>
    <row r="37" spans="1:16">
      <c r="A37" s="12"/>
      <c r="B37" s="25">
        <v>343.9</v>
      </c>
      <c r="C37" s="20" t="s">
        <v>51</v>
      </c>
      <c r="D37" s="46">
        <v>103098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103098</v>
      </c>
      <c r="O37" s="47">
        <f t="shared" si="2"/>
        <v>16.723114355231143</v>
      </c>
      <c r="P37" s="9"/>
    </row>
    <row r="38" spans="1:16">
      <c r="A38" s="12"/>
      <c r="B38" s="25">
        <v>347.2</v>
      </c>
      <c r="C38" s="20" t="s">
        <v>52</v>
      </c>
      <c r="D38" s="46">
        <v>362131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362131</v>
      </c>
      <c r="O38" s="47">
        <f t="shared" si="2"/>
        <v>58.739821573398217</v>
      </c>
      <c r="P38" s="9"/>
    </row>
    <row r="39" spans="1:16">
      <c r="A39" s="12"/>
      <c r="B39" s="25">
        <v>347.9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994913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994913</v>
      </c>
      <c r="O39" s="47">
        <f t="shared" si="2"/>
        <v>161.38085969180861</v>
      </c>
      <c r="P39" s="9"/>
    </row>
    <row r="40" spans="1:16" ht="15.75">
      <c r="A40" s="29" t="s">
        <v>45</v>
      </c>
      <c r="B40" s="30"/>
      <c r="C40" s="31"/>
      <c r="D40" s="32">
        <f t="shared" ref="D40:M40" si="9">SUM(D41:D42)</f>
        <v>32884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32884</v>
      </c>
      <c r="O40" s="45">
        <f t="shared" si="2"/>
        <v>5.3339821573398218</v>
      </c>
      <c r="P40" s="10"/>
    </row>
    <row r="41" spans="1:16">
      <c r="A41" s="13"/>
      <c r="B41" s="39">
        <v>354</v>
      </c>
      <c r="C41" s="21" t="s">
        <v>56</v>
      </c>
      <c r="D41" s="46">
        <v>13304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13304</v>
      </c>
      <c r="O41" s="47">
        <f t="shared" si="2"/>
        <v>2.1579886455798865</v>
      </c>
      <c r="P41" s="9"/>
    </row>
    <row r="42" spans="1:16">
      <c r="A42" s="13"/>
      <c r="B42" s="39">
        <v>359</v>
      </c>
      <c r="C42" s="21" t="s">
        <v>57</v>
      </c>
      <c r="D42" s="46">
        <v>19580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19580</v>
      </c>
      <c r="O42" s="47">
        <f t="shared" si="2"/>
        <v>3.1759935117599349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SUM(D44:D47)</f>
        <v>129469</v>
      </c>
      <c r="E43" s="32">
        <f t="shared" si="11"/>
        <v>25086</v>
      </c>
      <c r="F43" s="32">
        <f t="shared" si="11"/>
        <v>0</v>
      </c>
      <c r="G43" s="32">
        <f t="shared" si="11"/>
        <v>9577</v>
      </c>
      <c r="H43" s="32">
        <f t="shared" si="11"/>
        <v>0</v>
      </c>
      <c r="I43" s="32">
        <f t="shared" si="11"/>
        <v>1289931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1454063</v>
      </c>
      <c r="O43" s="45">
        <f t="shared" si="2"/>
        <v>235.85774533657747</v>
      </c>
      <c r="P43" s="10"/>
    </row>
    <row r="44" spans="1:16">
      <c r="A44" s="12"/>
      <c r="B44" s="25">
        <v>361.1</v>
      </c>
      <c r="C44" s="20" t="s">
        <v>58</v>
      </c>
      <c r="D44" s="46">
        <v>29552</v>
      </c>
      <c r="E44" s="46">
        <v>9371</v>
      </c>
      <c r="F44" s="46">
        <v>0</v>
      </c>
      <c r="G44" s="46">
        <v>7501</v>
      </c>
      <c r="H44" s="46">
        <v>0</v>
      </c>
      <c r="I44" s="46">
        <v>18728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65152</v>
      </c>
      <c r="O44" s="47">
        <f t="shared" si="2"/>
        <v>10.568045417680453</v>
      </c>
      <c r="P44" s="9"/>
    </row>
    <row r="45" spans="1:16">
      <c r="A45" s="12"/>
      <c r="B45" s="25">
        <v>364</v>
      </c>
      <c r="C45" s="20" t="s">
        <v>87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-2676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-2676</v>
      </c>
      <c r="O45" s="47">
        <f t="shared" si="2"/>
        <v>-0.43406326034063258</v>
      </c>
      <c r="P45" s="9"/>
    </row>
    <row r="46" spans="1:16">
      <c r="A46" s="12"/>
      <c r="B46" s="25">
        <v>366</v>
      </c>
      <c r="C46" s="20" t="s">
        <v>59</v>
      </c>
      <c r="D46" s="46">
        <v>0</v>
      </c>
      <c r="E46" s="46">
        <v>0</v>
      </c>
      <c r="F46" s="46">
        <v>0</v>
      </c>
      <c r="G46" s="46">
        <v>1076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1076</v>
      </c>
      <c r="O46" s="47">
        <f t="shared" si="2"/>
        <v>0.17453365774533658</v>
      </c>
      <c r="P46" s="9"/>
    </row>
    <row r="47" spans="1:16">
      <c r="A47" s="12"/>
      <c r="B47" s="25">
        <v>369.9</v>
      </c>
      <c r="C47" s="20" t="s">
        <v>61</v>
      </c>
      <c r="D47" s="46">
        <v>99917</v>
      </c>
      <c r="E47" s="46">
        <v>15715</v>
      </c>
      <c r="F47" s="46">
        <v>0</v>
      </c>
      <c r="G47" s="46">
        <v>1000</v>
      </c>
      <c r="H47" s="46">
        <v>0</v>
      </c>
      <c r="I47" s="46">
        <v>1273879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1390511</v>
      </c>
      <c r="O47" s="47">
        <f t="shared" si="2"/>
        <v>225.54922952149229</v>
      </c>
      <c r="P47" s="9"/>
    </row>
    <row r="48" spans="1:16" ht="15.75">
      <c r="A48" s="29" t="s">
        <v>46</v>
      </c>
      <c r="B48" s="30"/>
      <c r="C48" s="31"/>
      <c r="D48" s="32">
        <f t="shared" ref="D48:M48" si="12">SUM(D49:D51)</f>
        <v>140384</v>
      </c>
      <c r="E48" s="32">
        <f t="shared" si="12"/>
        <v>0</v>
      </c>
      <c r="F48" s="32">
        <f t="shared" si="12"/>
        <v>869156</v>
      </c>
      <c r="G48" s="32">
        <f t="shared" si="12"/>
        <v>0</v>
      </c>
      <c r="H48" s="32">
        <f t="shared" si="12"/>
        <v>0</v>
      </c>
      <c r="I48" s="32">
        <f t="shared" si="12"/>
        <v>387909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1397449</v>
      </c>
      <c r="O48" s="45">
        <f t="shared" si="2"/>
        <v>226.67461476074615</v>
      </c>
      <c r="P48" s="9"/>
    </row>
    <row r="49" spans="1:119">
      <c r="A49" s="12"/>
      <c r="B49" s="25">
        <v>381</v>
      </c>
      <c r="C49" s="20" t="s">
        <v>62</v>
      </c>
      <c r="D49" s="46">
        <v>100000</v>
      </c>
      <c r="E49" s="46">
        <v>0</v>
      </c>
      <c r="F49" s="46">
        <v>869156</v>
      </c>
      <c r="G49" s="46">
        <v>0</v>
      </c>
      <c r="H49" s="46">
        <v>0</v>
      </c>
      <c r="I49" s="46">
        <v>387909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1357065</v>
      </c>
      <c r="O49" s="47">
        <f t="shared" si="2"/>
        <v>220.12408759124088</v>
      </c>
      <c r="P49" s="9"/>
    </row>
    <row r="50" spans="1:119">
      <c r="A50" s="12"/>
      <c r="B50" s="25">
        <v>388.1</v>
      </c>
      <c r="C50" s="20" t="s">
        <v>64</v>
      </c>
      <c r="D50" s="46">
        <v>17757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17757</v>
      </c>
      <c r="O50" s="47">
        <f t="shared" si="2"/>
        <v>2.8802919708029195</v>
      </c>
      <c r="P50" s="9"/>
    </row>
    <row r="51" spans="1:119" ht="15.75" thickBot="1">
      <c r="A51" s="12"/>
      <c r="B51" s="25">
        <v>388.2</v>
      </c>
      <c r="C51" s="20" t="s">
        <v>65</v>
      </c>
      <c r="D51" s="46">
        <v>22627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22627</v>
      </c>
      <c r="O51" s="47">
        <f t="shared" si="2"/>
        <v>3.6702351987023518</v>
      </c>
      <c r="P51" s="9"/>
    </row>
    <row r="52" spans="1:119" ht="16.5" thickBot="1">
      <c r="A52" s="14" t="s">
        <v>54</v>
      </c>
      <c r="B52" s="23"/>
      <c r="C52" s="22"/>
      <c r="D52" s="15">
        <f t="shared" ref="D52:M52" si="13">SUM(D5,D11,D21,D33,D40,D43,D48)</f>
        <v>9760760</v>
      </c>
      <c r="E52" s="15">
        <f t="shared" si="13"/>
        <v>2168221</v>
      </c>
      <c r="F52" s="15">
        <f t="shared" si="13"/>
        <v>869156</v>
      </c>
      <c r="G52" s="15">
        <f t="shared" si="13"/>
        <v>2149662</v>
      </c>
      <c r="H52" s="15">
        <f t="shared" si="13"/>
        <v>0</v>
      </c>
      <c r="I52" s="15">
        <f t="shared" si="13"/>
        <v>5490554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20438353</v>
      </c>
      <c r="O52" s="38">
        <f t="shared" si="2"/>
        <v>3315.2235198702351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88</v>
      </c>
      <c r="M54" s="118"/>
      <c r="N54" s="118"/>
      <c r="O54" s="43">
        <v>6165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6456199</v>
      </c>
      <c r="E5" s="27">
        <f t="shared" si="0"/>
        <v>406274</v>
      </c>
      <c r="F5" s="27">
        <f t="shared" si="0"/>
        <v>0</v>
      </c>
      <c r="G5" s="27">
        <f t="shared" si="0"/>
        <v>1700862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8563335</v>
      </c>
      <c r="O5" s="33">
        <f t="shared" ref="O5:O36" si="2">(N5/O$58)</f>
        <v>1393.0917520741825</v>
      </c>
      <c r="P5" s="6"/>
    </row>
    <row r="6" spans="1:133">
      <c r="A6" s="12"/>
      <c r="B6" s="25">
        <v>311</v>
      </c>
      <c r="C6" s="20" t="s">
        <v>2</v>
      </c>
      <c r="D6" s="46">
        <v>6010989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6010989</v>
      </c>
      <c r="O6" s="47">
        <f t="shared" si="2"/>
        <v>977.87359687652508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47.909549373678217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111774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111774</v>
      </c>
      <c r="O8" s="47">
        <f t="shared" si="2"/>
        <v>18.183504148365056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1700862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1700862</v>
      </c>
      <c r="O9" s="47">
        <f t="shared" si="2"/>
        <v>276.69790141532457</v>
      </c>
      <c r="P9" s="9"/>
    </row>
    <row r="10" spans="1:133">
      <c r="A10" s="12"/>
      <c r="B10" s="25">
        <v>315</v>
      </c>
      <c r="C10" s="20" t="s">
        <v>83</v>
      </c>
      <c r="D10" s="46">
        <v>445210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445210</v>
      </c>
      <c r="O10" s="47">
        <f t="shared" si="2"/>
        <v>72.427200260289567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1356495</v>
      </c>
      <c r="E11" s="32">
        <f t="shared" si="3"/>
        <v>1458508</v>
      </c>
      <c r="F11" s="32">
        <f t="shared" si="3"/>
        <v>0</v>
      </c>
      <c r="G11" s="32">
        <f t="shared" si="3"/>
        <v>147373</v>
      </c>
      <c r="H11" s="32">
        <f t="shared" si="3"/>
        <v>0</v>
      </c>
      <c r="I11" s="32">
        <f t="shared" si="3"/>
        <v>4899756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7862132</v>
      </c>
      <c r="O11" s="45">
        <f t="shared" si="2"/>
        <v>1279.0193590369286</v>
      </c>
      <c r="P11" s="10"/>
    </row>
    <row r="12" spans="1:133">
      <c r="A12" s="12"/>
      <c r="B12" s="25">
        <v>322</v>
      </c>
      <c r="C12" s="20" t="s">
        <v>0</v>
      </c>
      <c r="D12" s="46">
        <v>855972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855972</v>
      </c>
      <c r="O12" s="47">
        <f t="shared" si="2"/>
        <v>139.25036603221085</v>
      </c>
      <c r="P12" s="9"/>
    </row>
    <row r="13" spans="1:133">
      <c r="A13" s="12"/>
      <c r="B13" s="25">
        <v>323.7</v>
      </c>
      <c r="C13" s="20" t="s">
        <v>14</v>
      </c>
      <c r="D13" s="46">
        <v>313666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313666</v>
      </c>
      <c r="O13" s="47">
        <f t="shared" si="2"/>
        <v>51.027493086058243</v>
      </c>
      <c r="P13" s="9"/>
    </row>
    <row r="14" spans="1:133">
      <c r="A14" s="12"/>
      <c r="B14" s="25">
        <v>324.11</v>
      </c>
      <c r="C14" s="20" t="s">
        <v>15</v>
      </c>
      <c r="D14" s="46">
        <v>0</v>
      </c>
      <c r="E14" s="46">
        <v>0</v>
      </c>
      <c r="F14" s="46">
        <v>0</v>
      </c>
      <c r="G14" s="46">
        <v>22136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22136</v>
      </c>
      <c r="O14" s="47">
        <f t="shared" si="2"/>
        <v>3.6011062306816335</v>
      </c>
      <c r="P14" s="9"/>
    </row>
    <row r="15" spans="1:133">
      <c r="A15" s="12"/>
      <c r="B15" s="25">
        <v>324.20999999999998</v>
      </c>
      <c r="C15" s="20" t="s">
        <v>16</v>
      </c>
      <c r="D15" s="46">
        <v>0</v>
      </c>
      <c r="E15" s="46">
        <v>49781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49781</v>
      </c>
      <c r="O15" s="47">
        <f t="shared" si="2"/>
        <v>8.0984219944688469</v>
      </c>
      <c r="P15" s="9"/>
    </row>
    <row r="16" spans="1:133">
      <c r="A16" s="12"/>
      <c r="B16" s="25">
        <v>324.31</v>
      </c>
      <c r="C16" s="20" t="s">
        <v>17</v>
      </c>
      <c r="D16" s="46">
        <v>0</v>
      </c>
      <c r="E16" s="46">
        <v>0</v>
      </c>
      <c r="F16" s="46">
        <v>0</v>
      </c>
      <c r="G16" s="46">
        <v>37112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37112</v>
      </c>
      <c r="O16" s="47">
        <f t="shared" si="2"/>
        <v>6.0374166259964213</v>
      </c>
      <c r="P16" s="9"/>
    </row>
    <row r="17" spans="1:16">
      <c r="A17" s="12"/>
      <c r="B17" s="25">
        <v>324.61</v>
      </c>
      <c r="C17" s="20" t="s">
        <v>18</v>
      </c>
      <c r="D17" s="46">
        <v>0</v>
      </c>
      <c r="E17" s="46">
        <v>0</v>
      </c>
      <c r="F17" s="46">
        <v>0</v>
      </c>
      <c r="G17" s="46">
        <v>88125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88125</v>
      </c>
      <c r="O17" s="47">
        <f t="shared" si="2"/>
        <v>14.33626159102001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4899756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4899756</v>
      </c>
      <c r="O18" s="47">
        <f t="shared" si="2"/>
        <v>797.09712054660815</v>
      </c>
      <c r="P18" s="9"/>
    </row>
    <row r="19" spans="1:16">
      <c r="A19" s="12"/>
      <c r="B19" s="25">
        <v>325.2</v>
      </c>
      <c r="C19" s="20" t="s">
        <v>20</v>
      </c>
      <c r="D19" s="46">
        <v>0</v>
      </c>
      <c r="E19" s="46">
        <v>1408727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1408727</v>
      </c>
      <c r="O19" s="47">
        <f t="shared" si="2"/>
        <v>229.1730925654791</v>
      </c>
      <c r="P19" s="9"/>
    </row>
    <row r="20" spans="1:16">
      <c r="A20" s="12"/>
      <c r="B20" s="25">
        <v>329</v>
      </c>
      <c r="C20" s="20" t="s">
        <v>21</v>
      </c>
      <c r="D20" s="46">
        <v>186857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186857</v>
      </c>
      <c r="O20" s="47">
        <f t="shared" si="2"/>
        <v>30.398080364405402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SUM(D22:D34)</f>
        <v>1217868</v>
      </c>
      <c r="E21" s="32">
        <f t="shared" si="5"/>
        <v>235406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1289483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2742757</v>
      </c>
      <c r="O21" s="45">
        <f t="shared" si="2"/>
        <v>446.1944037741988</v>
      </c>
      <c r="P21" s="10"/>
    </row>
    <row r="22" spans="1:16">
      <c r="A22" s="12"/>
      <c r="B22" s="25">
        <v>331.2</v>
      </c>
      <c r="C22" s="20" t="s">
        <v>22</v>
      </c>
      <c r="D22" s="46">
        <v>37951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37951</v>
      </c>
      <c r="O22" s="47">
        <f t="shared" si="2"/>
        <v>6.1739059703920613</v>
      </c>
      <c r="P22" s="9"/>
    </row>
    <row r="23" spans="1:16">
      <c r="A23" s="12"/>
      <c r="B23" s="25">
        <v>331.35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1289483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1289483</v>
      </c>
      <c r="O23" s="47">
        <f t="shared" si="2"/>
        <v>209.77436147714332</v>
      </c>
      <c r="P23" s="9"/>
    </row>
    <row r="24" spans="1:16">
      <c r="A24" s="12"/>
      <c r="B24" s="25">
        <v>334.39</v>
      </c>
      <c r="C24" s="20" t="s">
        <v>28</v>
      </c>
      <c r="D24" s="46">
        <v>0</v>
      </c>
      <c r="E24" s="46">
        <v>53892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53892</v>
      </c>
      <c r="O24" s="47">
        <f t="shared" si="2"/>
        <v>8.7672035139092248</v>
      </c>
      <c r="P24" s="9"/>
    </row>
    <row r="25" spans="1:16">
      <c r="A25" s="12"/>
      <c r="B25" s="25">
        <v>334.49</v>
      </c>
      <c r="C25" s="20" t="s">
        <v>29</v>
      </c>
      <c r="D25" s="46">
        <v>4983</v>
      </c>
      <c r="E25" s="46">
        <v>87000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91983</v>
      </c>
      <c r="O25" s="47">
        <f t="shared" si="2"/>
        <v>14.963884821864324</v>
      </c>
      <c r="P25" s="9"/>
    </row>
    <row r="26" spans="1:16">
      <c r="A26" s="12"/>
      <c r="B26" s="25">
        <v>335.12</v>
      </c>
      <c r="C26" s="20" t="s">
        <v>31</v>
      </c>
      <c r="D26" s="46">
        <v>179093</v>
      </c>
      <c r="E26" s="46">
        <v>72278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251371</v>
      </c>
      <c r="O26" s="47">
        <f t="shared" si="2"/>
        <v>40.8932812754189</v>
      </c>
      <c r="P26" s="9"/>
    </row>
    <row r="27" spans="1:16">
      <c r="A27" s="12"/>
      <c r="B27" s="25">
        <v>335.14</v>
      </c>
      <c r="C27" s="20" t="s">
        <v>32</v>
      </c>
      <c r="D27" s="46">
        <v>1184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1184</v>
      </c>
      <c r="O27" s="47">
        <f t="shared" si="2"/>
        <v>0.19261428339027167</v>
      </c>
      <c r="P27" s="9"/>
    </row>
    <row r="28" spans="1:16">
      <c r="A28" s="12"/>
      <c r="B28" s="25">
        <v>335.15</v>
      </c>
      <c r="C28" s="20" t="s">
        <v>33</v>
      </c>
      <c r="D28" s="46">
        <v>15505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15505</v>
      </c>
      <c r="O28" s="47">
        <f t="shared" si="2"/>
        <v>2.522368635106556</v>
      </c>
      <c r="P28" s="9"/>
    </row>
    <row r="29" spans="1:16">
      <c r="A29" s="12"/>
      <c r="B29" s="25">
        <v>335.18</v>
      </c>
      <c r="C29" s="20" t="s">
        <v>34</v>
      </c>
      <c r="D29" s="46">
        <v>917261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917261</v>
      </c>
      <c r="O29" s="47">
        <f t="shared" si="2"/>
        <v>149.22092077436147</v>
      </c>
      <c r="P29" s="9"/>
    </row>
    <row r="30" spans="1:16">
      <c r="A30" s="12"/>
      <c r="B30" s="25">
        <v>335.21</v>
      </c>
      <c r="C30" s="20" t="s">
        <v>35</v>
      </c>
      <c r="D30" s="46">
        <v>1920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1920</v>
      </c>
      <c r="O30" s="47">
        <f t="shared" si="2"/>
        <v>0.31234748657881894</v>
      </c>
      <c r="P30" s="9"/>
    </row>
    <row r="31" spans="1:16">
      <c r="A31" s="12"/>
      <c r="B31" s="25">
        <v>335.7</v>
      </c>
      <c r="C31" s="20" t="s">
        <v>36</v>
      </c>
      <c r="D31" s="46">
        <v>1649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1649</v>
      </c>
      <c r="O31" s="47">
        <f t="shared" si="2"/>
        <v>0.26826094029607939</v>
      </c>
      <c r="P31" s="9"/>
    </row>
    <row r="32" spans="1:16">
      <c r="A32" s="12"/>
      <c r="B32" s="25">
        <v>336</v>
      </c>
      <c r="C32" s="20" t="s">
        <v>78</v>
      </c>
      <c r="D32" s="46">
        <v>2567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2567</v>
      </c>
      <c r="O32" s="47">
        <f t="shared" si="2"/>
        <v>0.41760208231657719</v>
      </c>
      <c r="P32" s="9"/>
    </row>
    <row r="33" spans="1:16">
      <c r="A33" s="12"/>
      <c r="B33" s="25">
        <v>337.7</v>
      </c>
      <c r="C33" s="20" t="s">
        <v>38</v>
      </c>
      <c r="D33" s="46">
        <v>24056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24056</v>
      </c>
      <c r="O33" s="47">
        <f t="shared" si="2"/>
        <v>3.9134537172604524</v>
      </c>
      <c r="P33" s="9"/>
    </row>
    <row r="34" spans="1:16">
      <c r="A34" s="12"/>
      <c r="B34" s="25">
        <v>338</v>
      </c>
      <c r="C34" s="20" t="s">
        <v>39</v>
      </c>
      <c r="D34" s="46">
        <v>31699</v>
      </c>
      <c r="E34" s="46">
        <v>22236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53935</v>
      </c>
      <c r="O34" s="47">
        <f t="shared" si="2"/>
        <v>8.7741987961607286</v>
      </c>
      <c r="P34" s="9"/>
    </row>
    <row r="35" spans="1:16" ht="15.75">
      <c r="A35" s="29" t="s">
        <v>44</v>
      </c>
      <c r="B35" s="30"/>
      <c r="C35" s="31"/>
      <c r="D35" s="32">
        <f t="shared" ref="D35:M35" si="7">SUM(D36:D42)</f>
        <v>623589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1958166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2581755</v>
      </c>
      <c r="O35" s="45">
        <f t="shared" si="2"/>
        <v>420.0024402147389</v>
      </c>
      <c r="P35" s="10"/>
    </row>
    <row r="36" spans="1:16">
      <c r="A36" s="12"/>
      <c r="B36" s="25">
        <v>342.2</v>
      </c>
      <c r="C36" s="20" t="s">
        <v>47</v>
      </c>
      <c r="D36" s="46">
        <v>85082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85082</v>
      </c>
      <c r="O36" s="47">
        <f t="shared" si="2"/>
        <v>13.841223360989101</v>
      </c>
      <c r="P36" s="9"/>
    </row>
    <row r="37" spans="1:16">
      <c r="A37" s="12"/>
      <c r="B37" s="25">
        <v>342.4</v>
      </c>
      <c r="C37" s="20" t="s">
        <v>48</v>
      </c>
      <c r="D37" s="46">
        <v>157841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157841</v>
      </c>
      <c r="O37" s="47">
        <f t="shared" ref="O37:O56" si="9">(N37/O$58)</f>
        <v>25.677728973482999</v>
      </c>
      <c r="P37" s="9"/>
    </row>
    <row r="38" spans="1:16">
      <c r="A38" s="12"/>
      <c r="B38" s="25">
        <v>342.5</v>
      </c>
      <c r="C38" s="20" t="s">
        <v>49</v>
      </c>
      <c r="D38" s="46">
        <v>7440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7440</v>
      </c>
      <c r="O38" s="47">
        <f t="shared" si="9"/>
        <v>1.2103465104929234</v>
      </c>
      <c r="P38" s="9"/>
    </row>
    <row r="39" spans="1:16">
      <c r="A39" s="12"/>
      <c r="B39" s="25">
        <v>343.5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968658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968658</v>
      </c>
      <c r="O39" s="47">
        <f t="shared" si="9"/>
        <v>157.58223523670082</v>
      </c>
      <c r="P39" s="9"/>
    </row>
    <row r="40" spans="1:16">
      <c r="A40" s="12"/>
      <c r="B40" s="25">
        <v>343.9</v>
      </c>
      <c r="C40" s="20" t="s">
        <v>51</v>
      </c>
      <c r="D40" s="46">
        <v>58280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58280</v>
      </c>
      <c r="O40" s="47">
        <f t="shared" si="9"/>
        <v>9.4810476655278997</v>
      </c>
      <c r="P40" s="9"/>
    </row>
    <row r="41" spans="1:16">
      <c r="A41" s="12"/>
      <c r="B41" s="25">
        <v>347.2</v>
      </c>
      <c r="C41" s="20" t="s">
        <v>52</v>
      </c>
      <c r="D41" s="46">
        <v>314946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314946</v>
      </c>
      <c r="O41" s="47">
        <f t="shared" si="9"/>
        <v>51.235724743777453</v>
      </c>
      <c r="P41" s="9"/>
    </row>
    <row r="42" spans="1:16">
      <c r="A42" s="12"/>
      <c r="B42" s="25">
        <v>347.9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989508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989508</v>
      </c>
      <c r="O42" s="47">
        <f t="shared" si="9"/>
        <v>160.97413372376769</v>
      </c>
      <c r="P42" s="9"/>
    </row>
    <row r="43" spans="1:16" ht="15.75">
      <c r="A43" s="29" t="s">
        <v>45</v>
      </c>
      <c r="B43" s="30"/>
      <c r="C43" s="31"/>
      <c r="D43" s="32">
        <f t="shared" ref="D43:M43" si="10">SUM(D44:D45)</f>
        <v>60787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6" si="11">SUM(D43:M43)</f>
        <v>60787</v>
      </c>
      <c r="O43" s="45">
        <f t="shared" si="9"/>
        <v>9.8888888888888893</v>
      </c>
      <c r="P43" s="10"/>
    </row>
    <row r="44" spans="1:16">
      <c r="A44" s="13"/>
      <c r="B44" s="39">
        <v>354</v>
      </c>
      <c r="C44" s="21" t="s">
        <v>56</v>
      </c>
      <c r="D44" s="46">
        <v>28203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28203</v>
      </c>
      <c r="O44" s="47">
        <f t="shared" si="9"/>
        <v>4.5880917520741828</v>
      </c>
      <c r="P44" s="9"/>
    </row>
    <row r="45" spans="1:16">
      <c r="A45" s="13"/>
      <c r="B45" s="39">
        <v>359</v>
      </c>
      <c r="C45" s="21" t="s">
        <v>57</v>
      </c>
      <c r="D45" s="46">
        <v>32584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32584</v>
      </c>
      <c r="O45" s="47">
        <f t="shared" si="9"/>
        <v>5.3007971368147064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SUM(D47:D49)</f>
        <v>192556</v>
      </c>
      <c r="E46" s="32">
        <f t="shared" si="12"/>
        <v>13132</v>
      </c>
      <c r="F46" s="32">
        <f t="shared" si="12"/>
        <v>0</v>
      </c>
      <c r="G46" s="32">
        <f t="shared" si="12"/>
        <v>8331</v>
      </c>
      <c r="H46" s="32">
        <f t="shared" si="12"/>
        <v>0</v>
      </c>
      <c r="I46" s="32">
        <f t="shared" si="12"/>
        <v>72898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286917</v>
      </c>
      <c r="O46" s="45">
        <f t="shared" si="9"/>
        <v>46.675939482674472</v>
      </c>
      <c r="P46" s="10"/>
    </row>
    <row r="47" spans="1:16">
      <c r="A47" s="12"/>
      <c r="B47" s="25">
        <v>361.1</v>
      </c>
      <c r="C47" s="20" t="s">
        <v>58</v>
      </c>
      <c r="D47" s="46">
        <v>33131</v>
      </c>
      <c r="E47" s="46">
        <v>12682</v>
      </c>
      <c r="F47" s="46">
        <v>0</v>
      </c>
      <c r="G47" s="46">
        <v>6528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52341</v>
      </c>
      <c r="O47" s="47">
        <f t="shared" si="9"/>
        <v>8.514885309907271</v>
      </c>
      <c r="P47" s="9"/>
    </row>
    <row r="48" spans="1:16">
      <c r="A48" s="12"/>
      <c r="B48" s="25">
        <v>366</v>
      </c>
      <c r="C48" s="20" t="s">
        <v>59</v>
      </c>
      <c r="D48" s="46">
        <v>0</v>
      </c>
      <c r="E48" s="46">
        <v>0</v>
      </c>
      <c r="F48" s="46">
        <v>0</v>
      </c>
      <c r="G48" s="46">
        <v>1803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1803</v>
      </c>
      <c r="O48" s="47">
        <f t="shared" si="9"/>
        <v>0.29331381161542214</v>
      </c>
      <c r="P48" s="9"/>
    </row>
    <row r="49" spans="1:119">
      <c r="A49" s="12"/>
      <c r="B49" s="25">
        <v>369.9</v>
      </c>
      <c r="C49" s="20" t="s">
        <v>61</v>
      </c>
      <c r="D49" s="46">
        <v>159425</v>
      </c>
      <c r="E49" s="46">
        <v>450</v>
      </c>
      <c r="F49" s="46">
        <v>0</v>
      </c>
      <c r="G49" s="46">
        <v>0</v>
      </c>
      <c r="H49" s="46">
        <v>0</v>
      </c>
      <c r="I49" s="46">
        <v>72898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232773</v>
      </c>
      <c r="O49" s="47">
        <f t="shared" si="9"/>
        <v>37.867740361151782</v>
      </c>
      <c r="P49" s="9"/>
    </row>
    <row r="50" spans="1:119" ht="15.75">
      <c r="A50" s="29" t="s">
        <v>46</v>
      </c>
      <c r="B50" s="30"/>
      <c r="C50" s="31"/>
      <c r="D50" s="32">
        <f t="shared" ref="D50:M50" si="13">SUM(D51:D55)</f>
        <v>1391988</v>
      </c>
      <c r="E50" s="32">
        <f t="shared" si="13"/>
        <v>0</v>
      </c>
      <c r="F50" s="32">
        <f t="shared" si="13"/>
        <v>918118</v>
      </c>
      <c r="G50" s="32">
        <f t="shared" si="13"/>
        <v>318207</v>
      </c>
      <c r="H50" s="32">
        <f t="shared" si="13"/>
        <v>0</v>
      </c>
      <c r="I50" s="32">
        <f t="shared" si="13"/>
        <v>2048663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4676976</v>
      </c>
      <c r="O50" s="45">
        <f t="shared" si="9"/>
        <v>760.85505124450947</v>
      </c>
      <c r="P50" s="9"/>
    </row>
    <row r="51" spans="1:119">
      <c r="A51" s="12"/>
      <c r="B51" s="25">
        <v>381</v>
      </c>
      <c r="C51" s="20" t="s">
        <v>62</v>
      </c>
      <c r="D51" s="46">
        <v>1389738</v>
      </c>
      <c r="E51" s="46">
        <v>0</v>
      </c>
      <c r="F51" s="46">
        <v>918118</v>
      </c>
      <c r="G51" s="46">
        <v>220000</v>
      </c>
      <c r="H51" s="46">
        <v>0</v>
      </c>
      <c r="I51" s="46">
        <v>2041673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4569529</v>
      </c>
      <c r="O51" s="47">
        <f t="shared" si="9"/>
        <v>743.37546770782501</v>
      </c>
      <c r="P51" s="9"/>
    </row>
    <row r="52" spans="1:119">
      <c r="A52" s="12"/>
      <c r="B52" s="25">
        <v>383</v>
      </c>
      <c r="C52" s="20" t="s">
        <v>84</v>
      </c>
      <c r="D52" s="46">
        <v>0</v>
      </c>
      <c r="E52" s="46">
        <v>0</v>
      </c>
      <c r="F52" s="46">
        <v>0</v>
      </c>
      <c r="G52" s="46">
        <v>98207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98207</v>
      </c>
      <c r="O52" s="47">
        <f t="shared" si="9"/>
        <v>15.976411257523996</v>
      </c>
      <c r="P52" s="9"/>
    </row>
    <row r="53" spans="1:119">
      <c r="A53" s="12"/>
      <c r="B53" s="25">
        <v>388.1</v>
      </c>
      <c r="C53" s="20" t="s">
        <v>64</v>
      </c>
      <c r="D53" s="46">
        <v>750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750</v>
      </c>
      <c r="O53" s="47">
        <f t="shared" si="9"/>
        <v>0.12201073694485115</v>
      </c>
      <c r="P53" s="9"/>
    </row>
    <row r="54" spans="1:119">
      <c r="A54" s="12"/>
      <c r="B54" s="25">
        <v>388.2</v>
      </c>
      <c r="C54" s="20" t="s">
        <v>65</v>
      </c>
      <c r="D54" s="46">
        <v>1500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1500</v>
      </c>
      <c r="O54" s="47">
        <f t="shared" si="9"/>
        <v>0.2440214738897023</v>
      </c>
      <c r="P54" s="9"/>
    </row>
    <row r="55" spans="1:119" ht="15.75" thickBot="1">
      <c r="A55" s="12"/>
      <c r="B55" s="25">
        <v>389.7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6990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6990</v>
      </c>
      <c r="O55" s="47">
        <f t="shared" si="9"/>
        <v>1.1371400683260127</v>
      </c>
      <c r="P55" s="9"/>
    </row>
    <row r="56" spans="1:119" ht="16.5" thickBot="1">
      <c r="A56" s="14" t="s">
        <v>54</v>
      </c>
      <c r="B56" s="23"/>
      <c r="C56" s="22"/>
      <c r="D56" s="15">
        <f t="shared" ref="D56:M56" si="14">SUM(D5,D11,D21,D35,D43,D46,D50)</f>
        <v>11299482</v>
      </c>
      <c r="E56" s="15">
        <f t="shared" si="14"/>
        <v>2113320</v>
      </c>
      <c r="F56" s="15">
        <f t="shared" si="14"/>
        <v>918118</v>
      </c>
      <c r="G56" s="15">
        <f t="shared" si="14"/>
        <v>2174773</v>
      </c>
      <c r="H56" s="15">
        <f t="shared" si="14"/>
        <v>0</v>
      </c>
      <c r="I56" s="15">
        <f t="shared" si="14"/>
        <v>10268966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26774659</v>
      </c>
      <c r="O56" s="38">
        <f t="shared" si="9"/>
        <v>4355.7278347161218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85</v>
      </c>
      <c r="M58" s="118"/>
      <c r="N58" s="118"/>
      <c r="O58" s="43">
        <v>6147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6358156</v>
      </c>
      <c r="E5" s="27">
        <f t="shared" si="0"/>
        <v>1983008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8341164</v>
      </c>
      <c r="O5" s="33">
        <f t="shared" ref="O5:O36" si="2">(N5/O$60)</f>
        <v>1363.1580323582284</v>
      </c>
      <c r="P5" s="6"/>
    </row>
    <row r="6" spans="1:133">
      <c r="A6" s="12"/>
      <c r="B6" s="25">
        <v>311</v>
      </c>
      <c r="C6" s="20" t="s">
        <v>2</v>
      </c>
      <c r="D6" s="46">
        <v>6000543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6000543</v>
      </c>
      <c r="O6" s="47">
        <f t="shared" si="2"/>
        <v>980.64111782971077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48.128779212289587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82233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82233</v>
      </c>
      <c r="O8" s="47">
        <f t="shared" si="2"/>
        <v>13.438960614479489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1606275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1606275</v>
      </c>
      <c r="O9" s="47">
        <f t="shared" si="2"/>
        <v>262.50612845236151</v>
      </c>
      <c r="P9" s="9"/>
    </row>
    <row r="10" spans="1:133">
      <c r="A10" s="12"/>
      <c r="B10" s="25">
        <v>314.2</v>
      </c>
      <c r="C10" s="20" t="s">
        <v>12</v>
      </c>
      <c r="D10" s="46">
        <v>357613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357613</v>
      </c>
      <c r="O10" s="47">
        <f t="shared" si="2"/>
        <v>58.443046249387152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1322732</v>
      </c>
      <c r="E11" s="32">
        <f t="shared" si="3"/>
        <v>1524544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1869991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4717267</v>
      </c>
      <c r="O11" s="45">
        <f t="shared" si="2"/>
        <v>770.92122895898024</v>
      </c>
      <c r="P11" s="10"/>
    </row>
    <row r="12" spans="1:133">
      <c r="A12" s="12"/>
      <c r="B12" s="25">
        <v>322</v>
      </c>
      <c r="C12" s="20" t="s">
        <v>0</v>
      </c>
      <c r="D12" s="46">
        <v>818399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818399</v>
      </c>
      <c r="O12" s="47">
        <f t="shared" si="2"/>
        <v>133.74718091191372</v>
      </c>
      <c r="P12" s="9"/>
    </row>
    <row r="13" spans="1:133">
      <c r="A13" s="12"/>
      <c r="B13" s="25">
        <v>323.7</v>
      </c>
      <c r="C13" s="20" t="s">
        <v>14</v>
      </c>
      <c r="D13" s="46">
        <v>318959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318959</v>
      </c>
      <c r="O13" s="47">
        <f t="shared" si="2"/>
        <v>52.126000980552377</v>
      </c>
      <c r="P13" s="9"/>
    </row>
    <row r="14" spans="1:133">
      <c r="A14" s="12"/>
      <c r="B14" s="25">
        <v>324.11</v>
      </c>
      <c r="C14" s="20" t="s">
        <v>15</v>
      </c>
      <c r="D14" s="46">
        <v>0</v>
      </c>
      <c r="E14" s="46">
        <v>18407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18407</v>
      </c>
      <c r="O14" s="47">
        <f t="shared" si="2"/>
        <v>3.0081712698153291</v>
      </c>
      <c r="P14" s="9"/>
    </row>
    <row r="15" spans="1:133">
      <c r="A15" s="12"/>
      <c r="B15" s="25">
        <v>324.20999999999998</v>
      </c>
      <c r="C15" s="20" t="s">
        <v>16</v>
      </c>
      <c r="D15" s="46">
        <v>0</v>
      </c>
      <c r="E15" s="46">
        <v>30742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30742</v>
      </c>
      <c r="O15" s="47">
        <f t="shared" si="2"/>
        <v>5.0240235332570684</v>
      </c>
      <c r="P15" s="9"/>
    </row>
    <row r="16" spans="1:133">
      <c r="A16" s="12"/>
      <c r="B16" s="25">
        <v>324.31</v>
      </c>
      <c r="C16" s="20" t="s">
        <v>17</v>
      </c>
      <c r="D16" s="46">
        <v>0</v>
      </c>
      <c r="E16" s="46">
        <v>21624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21624</v>
      </c>
      <c r="O16" s="47">
        <f t="shared" si="2"/>
        <v>3.5339107697336165</v>
      </c>
      <c r="P16" s="9"/>
    </row>
    <row r="17" spans="1:16">
      <c r="A17" s="12"/>
      <c r="B17" s="25">
        <v>324.61</v>
      </c>
      <c r="C17" s="20" t="s">
        <v>18</v>
      </c>
      <c r="D17" s="46">
        <v>0</v>
      </c>
      <c r="E17" s="46">
        <v>97047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97047</v>
      </c>
      <c r="O17" s="47">
        <f t="shared" si="2"/>
        <v>15.859944435365255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1869991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1869991</v>
      </c>
      <c r="O18" s="47">
        <f t="shared" si="2"/>
        <v>305.60402026474912</v>
      </c>
      <c r="P18" s="9"/>
    </row>
    <row r="19" spans="1:16">
      <c r="A19" s="12"/>
      <c r="B19" s="25">
        <v>325.2</v>
      </c>
      <c r="C19" s="20" t="s">
        <v>20</v>
      </c>
      <c r="D19" s="46">
        <v>0</v>
      </c>
      <c r="E19" s="46">
        <v>1356724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1356724</v>
      </c>
      <c r="O19" s="47">
        <f t="shared" si="2"/>
        <v>221.72315737865665</v>
      </c>
      <c r="P19" s="9"/>
    </row>
    <row r="20" spans="1:16">
      <c r="A20" s="12"/>
      <c r="B20" s="25">
        <v>329</v>
      </c>
      <c r="C20" s="20" t="s">
        <v>21</v>
      </c>
      <c r="D20" s="46">
        <v>185374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185374</v>
      </c>
      <c r="O20" s="47">
        <f t="shared" si="2"/>
        <v>30.294819414937081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SUM(D22:D36)</f>
        <v>1165143</v>
      </c>
      <c r="E21" s="32">
        <f t="shared" si="5"/>
        <v>1334350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188962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2688455</v>
      </c>
      <c r="O21" s="45">
        <f t="shared" si="2"/>
        <v>439.36182382742277</v>
      </c>
      <c r="P21" s="10"/>
    </row>
    <row r="22" spans="1:16">
      <c r="A22" s="12"/>
      <c r="B22" s="25">
        <v>331.2</v>
      </c>
      <c r="C22" s="20" t="s">
        <v>22</v>
      </c>
      <c r="D22" s="46">
        <v>62376</v>
      </c>
      <c r="E22" s="46">
        <v>1010543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1072919</v>
      </c>
      <c r="O22" s="47">
        <f t="shared" si="2"/>
        <v>175.342212779866</v>
      </c>
      <c r="P22" s="9"/>
    </row>
    <row r="23" spans="1:16">
      <c r="A23" s="12"/>
      <c r="B23" s="25">
        <v>331.35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188962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188962</v>
      </c>
      <c r="O23" s="47">
        <f t="shared" si="2"/>
        <v>30.881189736885112</v>
      </c>
      <c r="P23" s="9"/>
    </row>
    <row r="24" spans="1:16">
      <c r="A24" s="12"/>
      <c r="B24" s="25">
        <v>334.39</v>
      </c>
      <c r="C24" s="20" t="s">
        <v>28</v>
      </c>
      <c r="D24" s="46">
        <v>0</v>
      </c>
      <c r="E24" s="46">
        <v>53892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53892</v>
      </c>
      <c r="O24" s="47">
        <f t="shared" si="2"/>
        <v>8.8073214577545347</v>
      </c>
      <c r="P24" s="9"/>
    </row>
    <row r="25" spans="1:16">
      <c r="A25" s="12"/>
      <c r="B25" s="25">
        <v>334.49</v>
      </c>
      <c r="C25" s="20" t="s">
        <v>29</v>
      </c>
      <c r="D25" s="46">
        <v>4838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4838</v>
      </c>
      <c r="O25" s="47">
        <f t="shared" si="2"/>
        <v>0.79065206733126325</v>
      </c>
      <c r="P25" s="9"/>
    </row>
    <row r="26" spans="1:16">
      <c r="A26" s="12"/>
      <c r="B26" s="25">
        <v>334.7</v>
      </c>
      <c r="C26" s="20" t="s">
        <v>30</v>
      </c>
      <c r="D26" s="46">
        <v>0</v>
      </c>
      <c r="E26" s="46">
        <v>91793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91793</v>
      </c>
      <c r="O26" s="47">
        <f t="shared" si="2"/>
        <v>15.001307403170452</v>
      </c>
      <c r="P26" s="9"/>
    </row>
    <row r="27" spans="1:16">
      <c r="A27" s="12"/>
      <c r="B27" s="25">
        <v>335.12</v>
      </c>
      <c r="C27" s="20" t="s">
        <v>31</v>
      </c>
      <c r="D27" s="46">
        <v>174274</v>
      </c>
      <c r="E27" s="46">
        <v>71293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245567</v>
      </c>
      <c r="O27" s="47">
        <f t="shared" si="2"/>
        <v>40.131884294819415</v>
      </c>
      <c r="P27" s="9"/>
    </row>
    <row r="28" spans="1:16">
      <c r="A28" s="12"/>
      <c r="B28" s="25">
        <v>335.14</v>
      </c>
      <c r="C28" s="20" t="s">
        <v>32</v>
      </c>
      <c r="D28" s="46">
        <v>796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796</v>
      </c>
      <c r="O28" s="47">
        <f t="shared" si="2"/>
        <v>0.13008661546004249</v>
      </c>
      <c r="P28" s="9"/>
    </row>
    <row r="29" spans="1:16">
      <c r="A29" s="12"/>
      <c r="B29" s="25">
        <v>335.15</v>
      </c>
      <c r="C29" s="20" t="s">
        <v>33</v>
      </c>
      <c r="D29" s="46">
        <v>15302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15302</v>
      </c>
      <c r="O29" s="47">
        <f t="shared" si="2"/>
        <v>2.5007354142833798</v>
      </c>
      <c r="P29" s="9"/>
    </row>
    <row r="30" spans="1:16">
      <c r="A30" s="12"/>
      <c r="B30" s="25">
        <v>335.18</v>
      </c>
      <c r="C30" s="20" t="s">
        <v>34</v>
      </c>
      <c r="D30" s="46">
        <v>863075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863075</v>
      </c>
      <c r="O30" s="47">
        <f t="shared" si="2"/>
        <v>141.04837391730675</v>
      </c>
      <c r="P30" s="9"/>
    </row>
    <row r="31" spans="1:16">
      <c r="A31" s="12"/>
      <c r="B31" s="25">
        <v>335.21</v>
      </c>
      <c r="C31" s="20" t="s">
        <v>35</v>
      </c>
      <c r="D31" s="46">
        <v>1590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1590</v>
      </c>
      <c r="O31" s="47">
        <f t="shared" si="2"/>
        <v>0.2598463801274718</v>
      </c>
      <c r="P31" s="9"/>
    </row>
    <row r="32" spans="1:16">
      <c r="A32" s="12"/>
      <c r="B32" s="25">
        <v>335.7</v>
      </c>
      <c r="C32" s="20" t="s">
        <v>36</v>
      </c>
      <c r="D32" s="46">
        <v>1569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1569</v>
      </c>
      <c r="O32" s="47">
        <f t="shared" si="2"/>
        <v>0.2564144468050335</v>
      </c>
      <c r="P32" s="9"/>
    </row>
    <row r="33" spans="1:16">
      <c r="A33" s="12"/>
      <c r="B33" s="25">
        <v>336</v>
      </c>
      <c r="C33" s="20" t="s">
        <v>78</v>
      </c>
      <c r="D33" s="46">
        <v>2238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2238</v>
      </c>
      <c r="O33" s="47">
        <f t="shared" si="2"/>
        <v>0.36574603693413954</v>
      </c>
      <c r="P33" s="9"/>
    </row>
    <row r="34" spans="1:16">
      <c r="A34" s="12"/>
      <c r="B34" s="25">
        <v>337.2</v>
      </c>
      <c r="C34" s="20" t="s">
        <v>79</v>
      </c>
      <c r="D34" s="46">
        <v>0</v>
      </c>
      <c r="E34" s="46">
        <v>25000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25000</v>
      </c>
      <c r="O34" s="47">
        <f t="shared" si="2"/>
        <v>4.0856349076646508</v>
      </c>
      <c r="P34" s="9"/>
    </row>
    <row r="35" spans="1:16">
      <c r="A35" s="12"/>
      <c r="B35" s="25">
        <v>337.7</v>
      </c>
      <c r="C35" s="20" t="s">
        <v>38</v>
      </c>
      <c r="D35" s="46">
        <v>9237</v>
      </c>
      <c r="E35" s="46">
        <v>58600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67837</v>
      </c>
      <c r="O35" s="47">
        <f t="shared" si="2"/>
        <v>11.086288609249877</v>
      </c>
      <c r="P35" s="9"/>
    </row>
    <row r="36" spans="1:16">
      <c r="A36" s="12"/>
      <c r="B36" s="25">
        <v>338</v>
      </c>
      <c r="C36" s="20" t="s">
        <v>39</v>
      </c>
      <c r="D36" s="46">
        <v>29848</v>
      </c>
      <c r="E36" s="46">
        <v>23229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53077</v>
      </c>
      <c r="O36" s="47">
        <f t="shared" si="2"/>
        <v>8.6741297597646678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SUM(D38:D44)</f>
        <v>613617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1697533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2311150</v>
      </c>
      <c r="O37" s="45">
        <f t="shared" ref="O37:O58" si="8">(N37/O$60)</f>
        <v>377.70060467396632</v>
      </c>
      <c r="P37" s="10"/>
    </row>
    <row r="38" spans="1:16">
      <c r="A38" s="12"/>
      <c r="B38" s="25">
        <v>342.2</v>
      </c>
      <c r="C38" s="20" t="s">
        <v>47</v>
      </c>
      <c r="D38" s="46">
        <v>85465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9">SUM(D38:M38)</f>
        <v>85465</v>
      </c>
      <c r="O38" s="47">
        <f t="shared" si="8"/>
        <v>13.967151495342376</v>
      </c>
      <c r="P38" s="9"/>
    </row>
    <row r="39" spans="1:16">
      <c r="A39" s="12"/>
      <c r="B39" s="25">
        <v>342.4</v>
      </c>
      <c r="C39" s="20" t="s">
        <v>48</v>
      </c>
      <c r="D39" s="46">
        <v>161587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161587</v>
      </c>
      <c r="O39" s="47">
        <f t="shared" si="8"/>
        <v>26.40741951299232</v>
      </c>
      <c r="P39" s="9"/>
    </row>
    <row r="40" spans="1:16">
      <c r="A40" s="12"/>
      <c r="B40" s="25">
        <v>342.5</v>
      </c>
      <c r="C40" s="20" t="s">
        <v>49</v>
      </c>
      <c r="D40" s="46">
        <v>13020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13020</v>
      </c>
      <c r="O40" s="47">
        <f t="shared" si="8"/>
        <v>2.1277986599117504</v>
      </c>
      <c r="P40" s="9"/>
    </row>
    <row r="41" spans="1:16">
      <c r="A41" s="12"/>
      <c r="B41" s="25">
        <v>343.5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810584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810584</v>
      </c>
      <c r="O41" s="47">
        <f t="shared" si="8"/>
        <v>132.47001143977775</v>
      </c>
      <c r="P41" s="9"/>
    </row>
    <row r="42" spans="1:16">
      <c r="A42" s="12"/>
      <c r="B42" s="25">
        <v>343.9</v>
      </c>
      <c r="C42" s="20" t="s">
        <v>51</v>
      </c>
      <c r="D42" s="46">
        <v>79293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79293</v>
      </c>
      <c r="O42" s="47">
        <f t="shared" si="8"/>
        <v>12.958489949338126</v>
      </c>
      <c r="P42" s="9"/>
    </row>
    <row r="43" spans="1:16">
      <c r="A43" s="12"/>
      <c r="B43" s="25">
        <v>347.2</v>
      </c>
      <c r="C43" s="20" t="s">
        <v>52</v>
      </c>
      <c r="D43" s="46">
        <v>274252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274252</v>
      </c>
      <c r="O43" s="47">
        <f t="shared" si="8"/>
        <v>44.819741787873838</v>
      </c>
      <c r="P43" s="9"/>
    </row>
    <row r="44" spans="1:16">
      <c r="A44" s="12"/>
      <c r="B44" s="25">
        <v>347.9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886949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886949</v>
      </c>
      <c r="O44" s="47">
        <f t="shared" si="8"/>
        <v>144.94999182873019</v>
      </c>
      <c r="P44" s="9"/>
    </row>
    <row r="45" spans="1:16" ht="15.75">
      <c r="A45" s="29" t="s">
        <v>45</v>
      </c>
      <c r="B45" s="30"/>
      <c r="C45" s="31"/>
      <c r="D45" s="32">
        <f t="shared" ref="D45:M45" si="10">SUM(D46:D47)</f>
        <v>88681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8" si="11">SUM(D45:M45)</f>
        <v>88681</v>
      </c>
      <c r="O45" s="45">
        <f t="shared" si="8"/>
        <v>14.492727569864357</v>
      </c>
      <c r="P45" s="10"/>
    </row>
    <row r="46" spans="1:16">
      <c r="A46" s="13"/>
      <c r="B46" s="39">
        <v>354</v>
      </c>
      <c r="C46" s="21" t="s">
        <v>56</v>
      </c>
      <c r="D46" s="46">
        <v>51513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51513</v>
      </c>
      <c r="O46" s="47">
        <f t="shared" si="8"/>
        <v>8.418532439941167</v>
      </c>
      <c r="P46" s="9"/>
    </row>
    <row r="47" spans="1:16">
      <c r="A47" s="13"/>
      <c r="B47" s="39">
        <v>359</v>
      </c>
      <c r="C47" s="21" t="s">
        <v>57</v>
      </c>
      <c r="D47" s="46">
        <v>37168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37168</v>
      </c>
      <c r="O47" s="47">
        <f t="shared" si="8"/>
        <v>6.07419512992319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SUM(D49:D51)</f>
        <v>189687</v>
      </c>
      <c r="E48" s="32">
        <f t="shared" si="12"/>
        <v>41237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44215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275139</v>
      </c>
      <c r="O48" s="45">
        <f t="shared" si="8"/>
        <v>44.964700114397779</v>
      </c>
      <c r="P48" s="10"/>
    </row>
    <row r="49" spans="1:119">
      <c r="A49" s="12"/>
      <c r="B49" s="25">
        <v>361.1</v>
      </c>
      <c r="C49" s="20" t="s">
        <v>58</v>
      </c>
      <c r="D49" s="46">
        <v>36144</v>
      </c>
      <c r="E49" s="46">
        <v>26121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62265</v>
      </c>
      <c r="O49" s="47">
        <f t="shared" si="8"/>
        <v>10.17568230102958</v>
      </c>
      <c r="P49" s="9"/>
    </row>
    <row r="50" spans="1:119">
      <c r="A50" s="12"/>
      <c r="B50" s="25">
        <v>366</v>
      </c>
      <c r="C50" s="20" t="s">
        <v>59</v>
      </c>
      <c r="D50" s="46">
        <v>0</v>
      </c>
      <c r="E50" s="46">
        <v>1834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1834</v>
      </c>
      <c r="O50" s="47">
        <f t="shared" si="8"/>
        <v>0.29972217682627883</v>
      </c>
      <c r="P50" s="9"/>
    </row>
    <row r="51" spans="1:119">
      <c r="A51" s="12"/>
      <c r="B51" s="25">
        <v>369.9</v>
      </c>
      <c r="C51" s="20" t="s">
        <v>61</v>
      </c>
      <c r="D51" s="46">
        <v>153543</v>
      </c>
      <c r="E51" s="46">
        <v>13282</v>
      </c>
      <c r="F51" s="46">
        <v>0</v>
      </c>
      <c r="G51" s="46">
        <v>0</v>
      </c>
      <c r="H51" s="46">
        <v>0</v>
      </c>
      <c r="I51" s="46">
        <v>44215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211040</v>
      </c>
      <c r="O51" s="47">
        <f t="shared" si="8"/>
        <v>34.489295636541918</v>
      </c>
      <c r="P51" s="9"/>
    </row>
    <row r="52" spans="1:119" ht="15.75">
      <c r="A52" s="29" t="s">
        <v>46</v>
      </c>
      <c r="B52" s="30"/>
      <c r="C52" s="31"/>
      <c r="D52" s="32">
        <f t="shared" ref="D52:M52" si="13">SUM(D53:D57)</f>
        <v>107332</v>
      </c>
      <c r="E52" s="32">
        <f t="shared" si="13"/>
        <v>209138</v>
      </c>
      <c r="F52" s="32">
        <f t="shared" si="13"/>
        <v>907496</v>
      </c>
      <c r="G52" s="32">
        <f t="shared" si="13"/>
        <v>0</v>
      </c>
      <c r="H52" s="32">
        <f t="shared" si="13"/>
        <v>0</v>
      </c>
      <c r="I52" s="32">
        <f t="shared" si="13"/>
        <v>1216566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2440532</v>
      </c>
      <c r="O52" s="45">
        <f t="shared" si="8"/>
        <v>398.84490929890507</v>
      </c>
      <c r="P52" s="9"/>
    </row>
    <row r="53" spans="1:119">
      <c r="A53" s="12"/>
      <c r="B53" s="25">
        <v>381</v>
      </c>
      <c r="C53" s="20" t="s">
        <v>62</v>
      </c>
      <c r="D53" s="46">
        <v>100000</v>
      </c>
      <c r="E53" s="46">
        <v>209138</v>
      </c>
      <c r="F53" s="46">
        <v>907496</v>
      </c>
      <c r="G53" s="46">
        <v>0</v>
      </c>
      <c r="H53" s="46">
        <v>0</v>
      </c>
      <c r="I53" s="46">
        <v>1147196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2363830</v>
      </c>
      <c r="O53" s="47">
        <f t="shared" si="8"/>
        <v>386.30985455139728</v>
      </c>
      <c r="P53" s="9"/>
    </row>
    <row r="54" spans="1:119">
      <c r="A54" s="12"/>
      <c r="B54" s="25">
        <v>388.1</v>
      </c>
      <c r="C54" s="20" t="s">
        <v>64</v>
      </c>
      <c r="D54" s="46">
        <v>596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596</v>
      </c>
      <c r="O54" s="47">
        <f t="shared" si="8"/>
        <v>9.7401536198725283E-2</v>
      </c>
      <c r="P54" s="9"/>
    </row>
    <row r="55" spans="1:119">
      <c r="A55" s="12"/>
      <c r="B55" s="25">
        <v>388.2</v>
      </c>
      <c r="C55" s="20" t="s">
        <v>65</v>
      </c>
      <c r="D55" s="46">
        <v>6736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6736</v>
      </c>
      <c r="O55" s="47">
        <f t="shared" si="8"/>
        <v>1.1008334695211637</v>
      </c>
      <c r="P55" s="9"/>
    </row>
    <row r="56" spans="1:119">
      <c r="A56" s="12"/>
      <c r="B56" s="25">
        <v>389.1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39024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39024</v>
      </c>
      <c r="O56" s="47">
        <f t="shared" si="8"/>
        <v>6.3775126654682142</v>
      </c>
      <c r="P56" s="9"/>
    </row>
    <row r="57" spans="1:119" ht="15.75" thickBot="1">
      <c r="A57" s="12"/>
      <c r="B57" s="25">
        <v>389.7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30346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30346</v>
      </c>
      <c r="O57" s="47">
        <f t="shared" si="8"/>
        <v>4.9593070763196598</v>
      </c>
      <c r="P57" s="9"/>
    </row>
    <row r="58" spans="1:119" ht="16.5" thickBot="1">
      <c r="A58" s="14" t="s">
        <v>54</v>
      </c>
      <c r="B58" s="23"/>
      <c r="C58" s="22"/>
      <c r="D58" s="15">
        <f t="shared" ref="D58:M58" si="14">SUM(D5,D11,D21,D37,D45,D48,D52)</f>
        <v>9845348</v>
      </c>
      <c r="E58" s="15">
        <f t="shared" si="14"/>
        <v>5092277</v>
      </c>
      <c r="F58" s="15">
        <f t="shared" si="14"/>
        <v>907496</v>
      </c>
      <c r="G58" s="15">
        <f t="shared" si="14"/>
        <v>0</v>
      </c>
      <c r="H58" s="15">
        <f t="shared" si="14"/>
        <v>0</v>
      </c>
      <c r="I58" s="15">
        <f t="shared" si="14"/>
        <v>5017267</v>
      </c>
      <c r="J58" s="15">
        <f t="shared" si="14"/>
        <v>0</v>
      </c>
      <c r="K58" s="15">
        <f t="shared" si="14"/>
        <v>0</v>
      </c>
      <c r="L58" s="15">
        <f t="shared" si="14"/>
        <v>0</v>
      </c>
      <c r="M58" s="15">
        <f t="shared" si="14"/>
        <v>0</v>
      </c>
      <c r="N58" s="15">
        <f t="shared" si="11"/>
        <v>20862388</v>
      </c>
      <c r="O58" s="38">
        <f t="shared" si="8"/>
        <v>3409.4440268017652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80</v>
      </c>
      <c r="M60" s="118"/>
      <c r="N60" s="118"/>
      <c r="O60" s="43">
        <v>6119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thickBot="1">
      <c r="A62" s="120" t="s">
        <v>81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L60:N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6705188</v>
      </c>
      <c r="E5" s="27">
        <f t="shared" si="0"/>
        <v>1816677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8521865</v>
      </c>
      <c r="O5" s="33">
        <f t="shared" ref="O5:O36" si="2">(N5/O$63)</f>
        <v>1196.8911516853932</v>
      </c>
      <c r="P5" s="6"/>
    </row>
    <row r="6" spans="1:133">
      <c r="A6" s="12"/>
      <c r="B6" s="25">
        <v>311</v>
      </c>
      <c r="C6" s="20" t="s">
        <v>2</v>
      </c>
      <c r="D6" s="46">
        <v>6350519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6350519</v>
      </c>
      <c r="O6" s="47">
        <f t="shared" si="2"/>
        <v>891.92682584269664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41.362359550561798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1522177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1522177</v>
      </c>
      <c r="O8" s="47">
        <f t="shared" si="2"/>
        <v>213.78890449438202</v>
      </c>
      <c r="P8" s="9"/>
    </row>
    <row r="9" spans="1:133">
      <c r="A9" s="12"/>
      <c r="B9" s="25">
        <v>314.2</v>
      </c>
      <c r="C9" s="20" t="s">
        <v>12</v>
      </c>
      <c r="D9" s="46">
        <v>354669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354669</v>
      </c>
      <c r="O9" s="47">
        <f t="shared" si="2"/>
        <v>49.813061797752809</v>
      </c>
      <c r="P9" s="9"/>
    </row>
    <row r="10" spans="1:133" ht="15.75">
      <c r="A10" s="29" t="s">
        <v>13</v>
      </c>
      <c r="B10" s="30"/>
      <c r="C10" s="31"/>
      <c r="D10" s="32">
        <f>SUM(D11:D19)</f>
        <v>1336311</v>
      </c>
      <c r="E10" s="32">
        <f t="shared" ref="E10:M10" si="3">SUM(E11:E19)</f>
        <v>1829778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7758261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10924350</v>
      </c>
      <c r="O10" s="45">
        <f t="shared" si="2"/>
        <v>1534.318820224719</v>
      </c>
      <c r="P10" s="10"/>
    </row>
    <row r="11" spans="1:133">
      <c r="A11" s="12"/>
      <c r="B11" s="25">
        <v>322</v>
      </c>
      <c r="C11" s="20" t="s">
        <v>0</v>
      </c>
      <c r="D11" s="46">
        <v>862200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862200</v>
      </c>
      <c r="O11" s="47">
        <f t="shared" si="2"/>
        <v>121.09550561797752</v>
      </c>
      <c r="P11" s="9"/>
    </row>
    <row r="12" spans="1:133">
      <c r="A12" s="12"/>
      <c r="B12" s="25">
        <v>323.7</v>
      </c>
      <c r="C12" s="20" t="s">
        <v>14</v>
      </c>
      <c r="D12" s="46">
        <v>308217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9" si="4">SUM(D12:M12)</f>
        <v>308217</v>
      </c>
      <c r="O12" s="47">
        <f t="shared" si="2"/>
        <v>43.288904494382024</v>
      </c>
      <c r="P12" s="9"/>
    </row>
    <row r="13" spans="1:133">
      <c r="A13" s="12"/>
      <c r="B13" s="25">
        <v>324.02</v>
      </c>
      <c r="C13" s="20" t="s">
        <v>15</v>
      </c>
      <c r="D13" s="46">
        <v>0</v>
      </c>
      <c r="E13" s="46">
        <v>27616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27616</v>
      </c>
      <c r="O13" s="47">
        <f t="shared" si="2"/>
        <v>3.8786516853932582</v>
      </c>
      <c r="P13" s="9"/>
    </row>
    <row r="14" spans="1:133">
      <c r="A14" s="12"/>
      <c r="B14" s="25">
        <v>324.02999999999997</v>
      </c>
      <c r="C14" s="20" t="s">
        <v>16</v>
      </c>
      <c r="D14" s="46">
        <v>0</v>
      </c>
      <c r="E14" s="46">
        <v>203264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203264</v>
      </c>
      <c r="O14" s="47">
        <f t="shared" si="2"/>
        <v>28.548314606741574</v>
      </c>
      <c r="P14" s="9"/>
    </row>
    <row r="15" spans="1:133">
      <c r="A15" s="12"/>
      <c r="B15" s="25">
        <v>324.04000000000002</v>
      </c>
      <c r="C15" s="20" t="s">
        <v>17</v>
      </c>
      <c r="D15" s="46">
        <v>0</v>
      </c>
      <c r="E15" s="46">
        <v>35202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35202</v>
      </c>
      <c r="O15" s="47">
        <f t="shared" si="2"/>
        <v>4.9441011235955052</v>
      </c>
      <c r="P15" s="9"/>
    </row>
    <row r="16" spans="1:133">
      <c r="A16" s="12"/>
      <c r="B16" s="25">
        <v>324.07</v>
      </c>
      <c r="C16" s="20" t="s">
        <v>18</v>
      </c>
      <c r="D16" s="46">
        <v>0</v>
      </c>
      <c r="E16" s="46">
        <v>142893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142893</v>
      </c>
      <c r="O16" s="47">
        <f t="shared" si="2"/>
        <v>20.069241573033707</v>
      </c>
      <c r="P16" s="9"/>
    </row>
    <row r="17" spans="1:16">
      <c r="A17" s="12"/>
      <c r="B17" s="25">
        <v>325.10000000000002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7758261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7758261</v>
      </c>
      <c r="O17" s="47">
        <f t="shared" si="2"/>
        <v>1089.6433988764045</v>
      </c>
      <c r="P17" s="9"/>
    </row>
    <row r="18" spans="1:16">
      <c r="A18" s="12"/>
      <c r="B18" s="25">
        <v>325.2</v>
      </c>
      <c r="C18" s="20" t="s">
        <v>20</v>
      </c>
      <c r="D18" s="46">
        <v>0</v>
      </c>
      <c r="E18" s="46">
        <v>1420803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1420803</v>
      </c>
      <c r="O18" s="47">
        <f t="shared" si="2"/>
        <v>199.55098314606741</v>
      </c>
      <c r="P18" s="9"/>
    </row>
    <row r="19" spans="1:16">
      <c r="A19" s="12"/>
      <c r="B19" s="25">
        <v>329</v>
      </c>
      <c r="C19" s="20" t="s">
        <v>21</v>
      </c>
      <c r="D19" s="46">
        <v>165894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165894</v>
      </c>
      <c r="O19" s="47">
        <f t="shared" si="2"/>
        <v>23.299719101123596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SUM(D21:D37)</f>
        <v>1331980</v>
      </c>
      <c r="E20" s="32">
        <f t="shared" si="5"/>
        <v>6988213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186228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8506421</v>
      </c>
      <c r="O20" s="45">
        <f t="shared" si="2"/>
        <v>1194.7220505617977</v>
      </c>
      <c r="P20" s="10"/>
    </row>
    <row r="21" spans="1:16">
      <c r="A21" s="12"/>
      <c r="B21" s="25">
        <v>331.2</v>
      </c>
      <c r="C21" s="20" t="s">
        <v>22</v>
      </c>
      <c r="D21" s="46">
        <v>247842</v>
      </c>
      <c r="E21" s="46">
        <v>2291015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4" si="6">SUM(D21:M21)</f>
        <v>2538857</v>
      </c>
      <c r="O21" s="47">
        <f t="shared" si="2"/>
        <v>356.58103932584271</v>
      </c>
      <c r="P21" s="9"/>
    </row>
    <row r="22" spans="1:16">
      <c r="A22" s="12"/>
      <c r="B22" s="25">
        <v>331.35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83632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83632</v>
      </c>
      <c r="O22" s="47">
        <f t="shared" si="2"/>
        <v>11.746067415730337</v>
      </c>
      <c r="P22" s="9"/>
    </row>
    <row r="23" spans="1:16">
      <c r="A23" s="12"/>
      <c r="B23" s="25">
        <v>331.39</v>
      </c>
      <c r="C23" s="20" t="s">
        <v>26</v>
      </c>
      <c r="D23" s="46">
        <v>3093</v>
      </c>
      <c r="E23" s="46">
        <v>0</v>
      </c>
      <c r="F23" s="46">
        <v>0</v>
      </c>
      <c r="G23" s="46">
        <v>0</v>
      </c>
      <c r="H23" s="46">
        <v>0</v>
      </c>
      <c r="I23" s="46">
        <v>6801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9894</v>
      </c>
      <c r="O23" s="47">
        <f t="shared" si="2"/>
        <v>1.3896067415730338</v>
      </c>
      <c r="P23" s="9"/>
    </row>
    <row r="24" spans="1:16">
      <c r="A24" s="12"/>
      <c r="B24" s="25">
        <v>331.7</v>
      </c>
      <c r="C24" s="20" t="s">
        <v>24</v>
      </c>
      <c r="D24" s="46">
        <v>20000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20000</v>
      </c>
      <c r="O24" s="47">
        <f t="shared" si="2"/>
        <v>2.808988764044944</v>
      </c>
      <c r="P24" s="9"/>
    </row>
    <row r="25" spans="1:16">
      <c r="A25" s="12"/>
      <c r="B25" s="25">
        <v>334.36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91161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91161</v>
      </c>
      <c r="O25" s="47">
        <f t="shared" si="2"/>
        <v>12.803511235955057</v>
      </c>
      <c r="P25" s="9"/>
    </row>
    <row r="26" spans="1:16">
      <c r="A26" s="12"/>
      <c r="B26" s="25">
        <v>334.39</v>
      </c>
      <c r="C26" s="20" t="s">
        <v>28</v>
      </c>
      <c r="D26" s="46">
        <v>0</v>
      </c>
      <c r="E26" s="46">
        <v>53892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53892</v>
      </c>
      <c r="O26" s="47">
        <f t="shared" si="2"/>
        <v>7.5691011235955052</v>
      </c>
      <c r="P26" s="9"/>
    </row>
    <row r="27" spans="1:16">
      <c r="A27" s="12"/>
      <c r="B27" s="25">
        <v>334.49</v>
      </c>
      <c r="C27" s="20" t="s">
        <v>29</v>
      </c>
      <c r="D27" s="46">
        <v>9257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9257</v>
      </c>
      <c r="O27" s="47">
        <f t="shared" si="2"/>
        <v>1.3001404494382023</v>
      </c>
      <c r="P27" s="9"/>
    </row>
    <row r="28" spans="1:16">
      <c r="A28" s="12"/>
      <c r="B28" s="25">
        <v>334.7</v>
      </c>
      <c r="C28" s="20" t="s">
        <v>30</v>
      </c>
      <c r="D28" s="46">
        <v>0</v>
      </c>
      <c r="E28" s="46">
        <v>3914363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3914363</v>
      </c>
      <c r="O28" s="47">
        <f t="shared" si="2"/>
        <v>549.7700842696629</v>
      </c>
      <c r="P28" s="9"/>
    </row>
    <row r="29" spans="1:16">
      <c r="A29" s="12"/>
      <c r="B29" s="25">
        <v>335.12</v>
      </c>
      <c r="C29" s="20" t="s">
        <v>31</v>
      </c>
      <c r="D29" s="46">
        <v>172824</v>
      </c>
      <c r="E29" s="46">
        <v>69347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242171</v>
      </c>
      <c r="O29" s="47">
        <f t="shared" si="2"/>
        <v>34.012780898876407</v>
      </c>
      <c r="P29" s="9"/>
    </row>
    <row r="30" spans="1:16">
      <c r="A30" s="12"/>
      <c r="B30" s="25">
        <v>335.14</v>
      </c>
      <c r="C30" s="20" t="s">
        <v>32</v>
      </c>
      <c r="D30" s="46">
        <v>839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839</v>
      </c>
      <c r="O30" s="47">
        <f t="shared" si="2"/>
        <v>0.1178370786516854</v>
      </c>
      <c r="P30" s="9"/>
    </row>
    <row r="31" spans="1:16">
      <c r="A31" s="12"/>
      <c r="B31" s="25">
        <v>335.15</v>
      </c>
      <c r="C31" s="20" t="s">
        <v>33</v>
      </c>
      <c r="D31" s="46">
        <v>20786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20786</v>
      </c>
      <c r="O31" s="47">
        <f t="shared" si="2"/>
        <v>2.9193820224719103</v>
      </c>
      <c r="P31" s="9"/>
    </row>
    <row r="32" spans="1:16">
      <c r="A32" s="12"/>
      <c r="B32" s="25">
        <v>335.18</v>
      </c>
      <c r="C32" s="20" t="s">
        <v>34</v>
      </c>
      <c r="D32" s="46">
        <v>826194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826194</v>
      </c>
      <c r="O32" s="47">
        <f t="shared" si="2"/>
        <v>116.03848314606742</v>
      </c>
      <c r="P32" s="9"/>
    </row>
    <row r="33" spans="1:16">
      <c r="A33" s="12"/>
      <c r="B33" s="25">
        <v>335.21</v>
      </c>
      <c r="C33" s="20" t="s">
        <v>35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500</v>
      </c>
      <c r="O33" s="47">
        <f t="shared" si="2"/>
        <v>7.02247191011236E-2</v>
      </c>
      <c r="P33" s="9"/>
    </row>
    <row r="34" spans="1:16">
      <c r="A34" s="12"/>
      <c r="B34" s="25">
        <v>335.7</v>
      </c>
      <c r="C34" s="20" t="s">
        <v>36</v>
      </c>
      <c r="D34" s="46">
        <v>1489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1489</v>
      </c>
      <c r="O34" s="47">
        <f t="shared" si="2"/>
        <v>0.20912921348314606</v>
      </c>
      <c r="P34" s="9"/>
    </row>
    <row r="35" spans="1:16">
      <c r="A35" s="12"/>
      <c r="B35" s="25">
        <v>337.1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4634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4634</v>
      </c>
      <c r="O35" s="47">
        <f t="shared" si="2"/>
        <v>0.65084269662921346</v>
      </c>
      <c r="P35" s="9"/>
    </row>
    <row r="36" spans="1:16">
      <c r="A36" s="12"/>
      <c r="B36" s="25">
        <v>337.7</v>
      </c>
      <c r="C36" s="20" t="s">
        <v>38</v>
      </c>
      <c r="D36" s="46">
        <v>11224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11224</v>
      </c>
      <c r="O36" s="47">
        <f t="shared" si="2"/>
        <v>1.5764044943820226</v>
      </c>
      <c r="P36" s="9"/>
    </row>
    <row r="37" spans="1:16">
      <c r="A37" s="12"/>
      <c r="B37" s="25">
        <v>338</v>
      </c>
      <c r="C37" s="20" t="s">
        <v>39</v>
      </c>
      <c r="D37" s="46">
        <v>17932</v>
      </c>
      <c r="E37" s="46">
        <v>659596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677528</v>
      </c>
      <c r="O37" s="47">
        <f t="shared" ref="O37:O61" si="7">(N37/O$63)</f>
        <v>95.15842696629214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SUM(D39:D45)</f>
        <v>668148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1148481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1816629</v>
      </c>
      <c r="O38" s="45">
        <f t="shared" si="7"/>
        <v>255.14452247191011</v>
      </c>
      <c r="P38" s="10"/>
    </row>
    <row r="39" spans="1:16">
      <c r="A39" s="12"/>
      <c r="B39" s="25">
        <v>342.2</v>
      </c>
      <c r="C39" s="20" t="s">
        <v>47</v>
      </c>
      <c r="D39" s="46">
        <v>83206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83206</v>
      </c>
      <c r="O39" s="47">
        <f t="shared" si="7"/>
        <v>11.68623595505618</v>
      </c>
      <c r="P39" s="9"/>
    </row>
    <row r="40" spans="1:16">
      <c r="A40" s="12"/>
      <c r="B40" s="25">
        <v>342.4</v>
      </c>
      <c r="C40" s="20" t="s">
        <v>48</v>
      </c>
      <c r="D40" s="46">
        <v>240382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240382</v>
      </c>
      <c r="O40" s="47">
        <f t="shared" si="7"/>
        <v>33.761516853932584</v>
      </c>
      <c r="P40" s="9"/>
    </row>
    <row r="41" spans="1:16">
      <c r="A41" s="12"/>
      <c r="B41" s="25">
        <v>342.5</v>
      </c>
      <c r="C41" s="20" t="s">
        <v>49</v>
      </c>
      <c r="D41" s="46">
        <v>15898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15898</v>
      </c>
      <c r="O41" s="47">
        <f t="shared" si="7"/>
        <v>2.2328651685393259</v>
      </c>
      <c r="P41" s="9"/>
    </row>
    <row r="42" spans="1:16">
      <c r="A42" s="12"/>
      <c r="B42" s="25">
        <v>343.5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401248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401248</v>
      </c>
      <c r="O42" s="47">
        <f t="shared" si="7"/>
        <v>56.355056179775282</v>
      </c>
      <c r="P42" s="9"/>
    </row>
    <row r="43" spans="1:16">
      <c r="A43" s="12"/>
      <c r="B43" s="25">
        <v>343.9</v>
      </c>
      <c r="C43" s="20" t="s">
        <v>51</v>
      </c>
      <c r="D43" s="46">
        <v>56761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56761</v>
      </c>
      <c r="O43" s="47">
        <f t="shared" si="7"/>
        <v>7.9720505617977526</v>
      </c>
      <c r="P43" s="9"/>
    </row>
    <row r="44" spans="1:16">
      <c r="A44" s="12"/>
      <c r="B44" s="25">
        <v>347.2</v>
      </c>
      <c r="C44" s="20" t="s">
        <v>52</v>
      </c>
      <c r="D44" s="46">
        <v>271901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271901</v>
      </c>
      <c r="O44" s="47">
        <f t="shared" si="7"/>
        <v>38.188342696629213</v>
      </c>
      <c r="P44" s="9"/>
    </row>
    <row r="45" spans="1:16">
      <c r="A45" s="12"/>
      <c r="B45" s="25">
        <v>347.9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747233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10">SUM(D45:M45)</f>
        <v>747233</v>
      </c>
      <c r="O45" s="47">
        <f t="shared" si="7"/>
        <v>104.94845505617978</v>
      </c>
      <c r="P45" s="9"/>
    </row>
    <row r="46" spans="1:16" ht="15.75">
      <c r="A46" s="29" t="s">
        <v>45</v>
      </c>
      <c r="B46" s="30"/>
      <c r="C46" s="31"/>
      <c r="D46" s="32">
        <f t="shared" ref="D46:M46" si="11">SUM(D47:D48)</f>
        <v>88896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0"/>
        <v>88896</v>
      </c>
      <c r="O46" s="45">
        <f t="shared" si="7"/>
        <v>12.485393258426967</v>
      </c>
      <c r="P46" s="10"/>
    </row>
    <row r="47" spans="1:16">
      <c r="A47" s="13"/>
      <c r="B47" s="39">
        <v>354</v>
      </c>
      <c r="C47" s="21" t="s">
        <v>56</v>
      </c>
      <c r="D47" s="46">
        <v>2122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2122</v>
      </c>
      <c r="O47" s="47">
        <f t="shared" si="7"/>
        <v>0.29803370786516853</v>
      </c>
      <c r="P47" s="9"/>
    </row>
    <row r="48" spans="1:16">
      <c r="A48" s="13"/>
      <c r="B48" s="39">
        <v>359</v>
      </c>
      <c r="C48" s="21" t="s">
        <v>57</v>
      </c>
      <c r="D48" s="46">
        <v>86774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86774</v>
      </c>
      <c r="O48" s="47">
        <f t="shared" si="7"/>
        <v>12.187359550561798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SUM(D50:D53)</f>
        <v>90718</v>
      </c>
      <c r="E49" s="32">
        <f t="shared" si="12"/>
        <v>481947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27050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599715</v>
      </c>
      <c r="O49" s="45">
        <f t="shared" si="7"/>
        <v>84.229634831460672</v>
      </c>
      <c r="P49" s="10"/>
    </row>
    <row r="50" spans="1:119">
      <c r="A50" s="12"/>
      <c r="B50" s="25">
        <v>361.1</v>
      </c>
      <c r="C50" s="20" t="s">
        <v>58</v>
      </c>
      <c r="D50" s="46">
        <v>39865</v>
      </c>
      <c r="E50" s="46">
        <v>31508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71373</v>
      </c>
      <c r="O50" s="47">
        <f t="shared" si="7"/>
        <v>10.024297752808989</v>
      </c>
      <c r="P50" s="9"/>
    </row>
    <row r="51" spans="1:119">
      <c r="A51" s="12"/>
      <c r="B51" s="25">
        <v>366</v>
      </c>
      <c r="C51" s="20" t="s">
        <v>59</v>
      </c>
      <c r="D51" s="46">
        <v>0</v>
      </c>
      <c r="E51" s="46">
        <v>200439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200439</v>
      </c>
      <c r="O51" s="47">
        <f t="shared" si="7"/>
        <v>28.151544943820223</v>
      </c>
      <c r="P51" s="9"/>
    </row>
    <row r="52" spans="1:119">
      <c r="A52" s="12"/>
      <c r="B52" s="25">
        <v>369.3</v>
      </c>
      <c r="C52" s="20" t="s">
        <v>60</v>
      </c>
      <c r="D52" s="46">
        <v>0</v>
      </c>
      <c r="E52" s="46">
        <v>250000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250000</v>
      </c>
      <c r="O52" s="47">
        <f t="shared" si="7"/>
        <v>35.112359550561798</v>
      </c>
      <c r="P52" s="9"/>
    </row>
    <row r="53" spans="1:119">
      <c r="A53" s="12"/>
      <c r="B53" s="25">
        <v>369.9</v>
      </c>
      <c r="C53" s="20" t="s">
        <v>61</v>
      </c>
      <c r="D53" s="46">
        <v>50853</v>
      </c>
      <c r="E53" s="46">
        <v>0</v>
      </c>
      <c r="F53" s="46">
        <v>0</v>
      </c>
      <c r="G53" s="46">
        <v>0</v>
      </c>
      <c r="H53" s="46">
        <v>0</v>
      </c>
      <c r="I53" s="46">
        <v>27050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77903</v>
      </c>
      <c r="O53" s="47">
        <f t="shared" si="7"/>
        <v>10.941432584269663</v>
      </c>
      <c r="P53" s="9"/>
    </row>
    <row r="54" spans="1:119" ht="15.75">
      <c r="A54" s="29" t="s">
        <v>46</v>
      </c>
      <c r="B54" s="30"/>
      <c r="C54" s="31"/>
      <c r="D54" s="32">
        <f t="shared" ref="D54:M54" si="13">SUM(D55:D60)</f>
        <v>9030</v>
      </c>
      <c r="E54" s="32">
        <f t="shared" si="13"/>
        <v>2455969</v>
      </c>
      <c r="F54" s="32">
        <f t="shared" si="13"/>
        <v>933471</v>
      </c>
      <c r="G54" s="32">
        <f t="shared" si="13"/>
        <v>0</v>
      </c>
      <c r="H54" s="32">
        <f t="shared" si="13"/>
        <v>0</v>
      </c>
      <c r="I54" s="32">
        <f t="shared" si="13"/>
        <v>1507694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0"/>
        <v>4906164</v>
      </c>
      <c r="O54" s="45">
        <f t="shared" si="7"/>
        <v>689.06797752808984</v>
      </c>
      <c r="P54" s="9"/>
    </row>
    <row r="55" spans="1:119">
      <c r="A55" s="12"/>
      <c r="B55" s="25">
        <v>381</v>
      </c>
      <c r="C55" s="20" t="s">
        <v>62</v>
      </c>
      <c r="D55" s="46">
        <v>0</v>
      </c>
      <c r="E55" s="46">
        <v>86969</v>
      </c>
      <c r="F55" s="46">
        <v>933471</v>
      </c>
      <c r="G55" s="46">
        <v>0</v>
      </c>
      <c r="H55" s="46">
        <v>0</v>
      </c>
      <c r="I55" s="46">
        <v>1145000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2165440</v>
      </c>
      <c r="O55" s="47">
        <f t="shared" si="7"/>
        <v>304.13483146067415</v>
      </c>
      <c r="P55" s="9"/>
    </row>
    <row r="56" spans="1:119">
      <c r="A56" s="12"/>
      <c r="B56" s="25">
        <v>384</v>
      </c>
      <c r="C56" s="20" t="s">
        <v>63</v>
      </c>
      <c r="D56" s="46">
        <v>0</v>
      </c>
      <c r="E56" s="46">
        <v>2365000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2365000</v>
      </c>
      <c r="O56" s="47">
        <f t="shared" si="7"/>
        <v>332.16292134831463</v>
      </c>
      <c r="P56" s="9"/>
    </row>
    <row r="57" spans="1:119">
      <c r="A57" s="12"/>
      <c r="B57" s="25">
        <v>388.1</v>
      </c>
      <c r="C57" s="20" t="s">
        <v>64</v>
      </c>
      <c r="D57" s="46">
        <v>1830</v>
      </c>
      <c r="E57" s="46">
        <v>4000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5830</v>
      </c>
      <c r="O57" s="47">
        <f t="shared" si="7"/>
        <v>0.8188202247191011</v>
      </c>
      <c r="P57" s="9"/>
    </row>
    <row r="58" spans="1:119">
      <c r="A58" s="12"/>
      <c r="B58" s="25">
        <v>388.2</v>
      </c>
      <c r="C58" s="20" t="s">
        <v>65</v>
      </c>
      <c r="D58" s="46">
        <v>7200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7200</v>
      </c>
      <c r="O58" s="47">
        <f t="shared" si="7"/>
        <v>1.0112359550561798</v>
      </c>
      <c r="P58" s="9"/>
    </row>
    <row r="59" spans="1:119">
      <c r="A59" s="12"/>
      <c r="B59" s="25">
        <v>389.1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12116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12116</v>
      </c>
      <c r="O59" s="47">
        <f t="shared" si="7"/>
        <v>1.701685393258427</v>
      </c>
      <c r="P59" s="9"/>
    </row>
    <row r="60" spans="1:119" ht="15.75" thickBot="1">
      <c r="A60" s="12"/>
      <c r="B60" s="25">
        <v>389.7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350578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350578</v>
      </c>
      <c r="O60" s="47">
        <f t="shared" si="7"/>
        <v>49.238483146067416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SUM(D5,D10,D20,D38,D46,D49,D54)</f>
        <v>10230271</v>
      </c>
      <c r="E61" s="15">
        <f t="shared" si="14"/>
        <v>13572584</v>
      </c>
      <c r="F61" s="15">
        <f t="shared" si="14"/>
        <v>933471</v>
      </c>
      <c r="G61" s="15">
        <f t="shared" si="14"/>
        <v>0</v>
      </c>
      <c r="H61" s="15">
        <f t="shared" si="14"/>
        <v>0</v>
      </c>
      <c r="I61" s="15">
        <f t="shared" si="14"/>
        <v>10627714</v>
      </c>
      <c r="J61" s="15">
        <f t="shared" si="14"/>
        <v>0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0"/>
        <v>35364040</v>
      </c>
      <c r="O61" s="38">
        <f t="shared" si="7"/>
        <v>4966.8595505617977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74</v>
      </c>
      <c r="M63" s="118"/>
      <c r="N63" s="118"/>
      <c r="O63" s="43">
        <v>7120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81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6671298</v>
      </c>
      <c r="E5" s="27">
        <f t="shared" si="0"/>
        <v>1924030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8595328</v>
      </c>
      <c r="O5" s="33">
        <f t="shared" ref="O5:O50" si="2">(N5/O$52)</f>
        <v>1208.3970195416841</v>
      </c>
      <c r="P5" s="6"/>
    </row>
    <row r="6" spans="1:133">
      <c r="A6" s="12"/>
      <c r="B6" s="25">
        <v>311</v>
      </c>
      <c r="C6" s="20" t="s">
        <v>2</v>
      </c>
      <c r="D6" s="46">
        <v>6322552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6322552</v>
      </c>
      <c r="O6" s="47">
        <f t="shared" si="2"/>
        <v>888.8727681709546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41.403064810909605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1629530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1629530</v>
      </c>
      <c r="O8" s="47">
        <f t="shared" si="2"/>
        <v>229.09180373963167</v>
      </c>
      <c r="P8" s="9"/>
    </row>
    <row r="9" spans="1:133">
      <c r="A9" s="12"/>
      <c r="B9" s="25">
        <v>314.2</v>
      </c>
      <c r="C9" s="20" t="s">
        <v>12</v>
      </c>
      <c r="D9" s="46">
        <v>348746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348746</v>
      </c>
      <c r="O9" s="47">
        <f t="shared" si="2"/>
        <v>49.029382820188388</v>
      </c>
      <c r="P9" s="9"/>
    </row>
    <row r="10" spans="1:133" ht="15.75">
      <c r="A10" s="29" t="s">
        <v>90</v>
      </c>
      <c r="B10" s="30"/>
      <c r="C10" s="31"/>
      <c r="D10" s="32">
        <f t="shared" ref="D10:M10" si="3">SUM(D11:D13)</f>
        <v>1237933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1237933</v>
      </c>
      <c r="O10" s="45">
        <f t="shared" si="2"/>
        <v>174.03809925488542</v>
      </c>
      <c r="P10" s="10"/>
    </row>
    <row r="11" spans="1:133">
      <c r="A11" s="12"/>
      <c r="B11" s="25">
        <v>322</v>
      </c>
      <c r="C11" s="20" t="s">
        <v>0</v>
      </c>
      <c r="D11" s="46">
        <v>729068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729068</v>
      </c>
      <c r="O11" s="47">
        <f t="shared" si="2"/>
        <v>102.49796147898215</v>
      </c>
      <c r="P11" s="9"/>
    </row>
    <row r="12" spans="1:133">
      <c r="A12" s="12"/>
      <c r="B12" s="25">
        <v>323.7</v>
      </c>
      <c r="C12" s="20" t="s">
        <v>14</v>
      </c>
      <c r="D12" s="46">
        <v>329350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329350</v>
      </c>
      <c r="O12" s="47">
        <f t="shared" si="2"/>
        <v>46.302544636580912</v>
      </c>
      <c r="P12" s="9"/>
    </row>
    <row r="13" spans="1:133">
      <c r="A13" s="12"/>
      <c r="B13" s="25">
        <v>329</v>
      </c>
      <c r="C13" s="20" t="s">
        <v>91</v>
      </c>
      <c r="D13" s="46">
        <v>179515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179515</v>
      </c>
      <c r="O13" s="47">
        <f t="shared" si="2"/>
        <v>25.237593139322367</v>
      </c>
      <c r="P13" s="9"/>
    </row>
    <row r="14" spans="1:133" ht="15.75">
      <c r="A14" s="29" t="s">
        <v>23</v>
      </c>
      <c r="B14" s="30"/>
      <c r="C14" s="31"/>
      <c r="D14" s="32">
        <f t="shared" ref="D14:M14" si="4">SUM(D15:D26)</f>
        <v>1745691</v>
      </c>
      <c r="E14" s="32">
        <f t="shared" si="4"/>
        <v>324863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610581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2681135</v>
      </c>
      <c r="O14" s="45">
        <f t="shared" si="2"/>
        <v>376.93448615211582</v>
      </c>
      <c r="P14" s="10"/>
    </row>
    <row r="15" spans="1:133">
      <c r="A15" s="12"/>
      <c r="B15" s="25">
        <v>331.2</v>
      </c>
      <c r="C15" s="20" t="s">
        <v>22</v>
      </c>
      <c r="D15" s="46">
        <v>595495</v>
      </c>
      <c r="E15" s="46">
        <v>0</v>
      </c>
      <c r="F15" s="46">
        <v>0</v>
      </c>
      <c r="G15" s="46">
        <v>0</v>
      </c>
      <c r="H15" s="46">
        <v>0</v>
      </c>
      <c r="I15" s="46">
        <v>460186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5">SUM(D15:M15)</f>
        <v>1055681</v>
      </c>
      <c r="O15" s="47">
        <f t="shared" si="2"/>
        <v>148.41571769998595</v>
      </c>
      <c r="P15" s="9"/>
    </row>
    <row r="16" spans="1:133">
      <c r="A16" s="12"/>
      <c r="B16" s="25">
        <v>331.35</v>
      </c>
      <c r="C16" s="20" t="s">
        <v>25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150395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150395</v>
      </c>
      <c r="O16" s="47">
        <f t="shared" si="2"/>
        <v>21.143680584844649</v>
      </c>
      <c r="P16" s="9"/>
    </row>
    <row r="17" spans="1:16">
      <c r="A17" s="12"/>
      <c r="B17" s="25">
        <v>334.39</v>
      </c>
      <c r="C17" s="20" t="s">
        <v>28</v>
      </c>
      <c r="D17" s="46">
        <v>0</v>
      </c>
      <c r="E17" s="46">
        <v>53892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53892</v>
      </c>
      <c r="O17" s="47">
        <f t="shared" si="2"/>
        <v>7.5765499789118511</v>
      </c>
      <c r="P17" s="9"/>
    </row>
    <row r="18" spans="1:16">
      <c r="A18" s="12"/>
      <c r="B18" s="25">
        <v>334.49</v>
      </c>
      <c r="C18" s="20" t="s">
        <v>29</v>
      </c>
      <c r="D18" s="46">
        <v>12897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12897</v>
      </c>
      <c r="O18" s="47">
        <f t="shared" si="2"/>
        <v>1.8131590046393926</v>
      </c>
      <c r="P18" s="9"/>
    </row>
    <row r="19" spans="1:16">
      <c r="A19" s="12"/>
      <c r="B19" s="25">
        <v>335.12</v>
      </c>
      <c r="C19" s="20" t="s">
        <v>31</v>
      </c>
      <c r="D19" s="46">
        <v>178608</v>
      </c>
      <c r="E19" s="46">
        <v>66661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245269</v>
      </c>
      <c r="O19" s="47">
        <f t="shared" si="2"/>
        <v>34.48179389849571</v>
      </c>
      <c r="P19" s="9"/>
    </row>
    <row r="20" spans="1:16">
      <c r="A20" s="12"/>
      <c r="B20" s="25">
        <v>335.14</v>
      </c>
      <c r="C20" s="20" t="s">
        <v>32</v>
      </c>
      <c r="D20" s="46">
        <v>698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698</v>
      </c>
      <c r="O20" s="47">
        <f t="shared" si="2"/>
        <v>9.8130184169829895E-2</v>
      </c>
      <c r="P20" s="9"/>
    </row>
    <row r="21" spans="1:16">
      <c r="A21" s="12"/>
      <c r="B21" s="25">
        <v>335.15</v>
      </c>
      <c r="C21" s="20" t="s">
        <v>33</v>
      </c>
      <c r="D21" s="46">
        <v>15334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15334</v>
      </c>
      <c r="O21" s="47">
        <f t="shared" si="2"/>
        <v>2.1557711232953745</v>
      </c>
      <c r="P21" s="9"/>
    </row>
    <row r="22" spans="1:16">
      <c r="A22" s="12"/>
      <c r="B22" s="25">
        <v>335.18</v>
      </c>
      <c r="C22" s="20" t="s">
        <v>34</v>
      </c>
      <c r="D22" s="46">
        <v>887390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887390</v>
      </c>
      <c r="O22" s="47">
        <f t="shared" si="2"/>
        <v>124.75608041613947</v>
      </c>
      <c r="P22" s="9"/>
    </row>
    <row r="23" spans="1:16">
      <c r="A23" s="12"/>
      <c r="B23" s="25">
        <v>335.7</v>
      </c>
      <c r="C23" s="20" t="s">
        <v>36</v>
      </c>
      <c r="D23" s="46">
        <v>2276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2276</v>
      </c>
      <c r="O23" s="47">
        <f t="shared" si="2"/>
        <v>0.31997750597497537</v>
      </c>
      <c r="P23" s="9"/>
    </row>
    <row r="24" spans="1:16">
      <c r="A24" s="12"/>
      <c r="B24" s="25">
        <v>336</v>
      </c>
      <c r="C24" s="20" t="s">
        <v>78</v>
      </c>
      <c r="D24" s="46">
        <v>5340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5340</v>
      </c>
      <c r="O24" s="47">
        <f t="shared" si="2"/>
        <v>0.75073808519611973</v>
      </c>
      <c r="P24" s="9"/>
    </row>
    <row r="25" spans="1:16">
      <c r="A25" s="12"/>
      <c r="B25" s="25">
        <v>337.7</v>
      </c>
      <c r="C25" s="20" t="s">
        <v>38</v>
      </c>
      <c r="D25" s="46">
        <v>27493</v>
      </c>
      <c r="E25" s="46">
        <v>49965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77458</v>
      </c>
      <c r="O25" s="47">
        <f t="shared" si="2"/>
        <v>10.889638689723043</v>
      </c>
      <c r="P25" s="9"/>
    </row>
    <row r="26" spans="1:16">
      <c r="A26" s="12"/>
      <c r="B26" s="25">
        <v>338</v>
      </c>
      <c r="C26" s="20" t="s">
        <v>39</v>
      </c>
      <c r="D26" s="46">
        <v>20160</v>
      </c>
      <c r="E26" s="46">
        <v>154345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174505</v>
      </c>
      <c r="O26" s="47">
        <f t="shared" si="2"/>
        <v>24.53324898073949</v>
      </c>
      <c r="P26" s="9"/>
    </row>
    <row r="27" spans="1:16" ht="15.75">
      <c r="A27" s="29" t="s">
        <v>44</v>
      </c>
      <c r="B27" s="30"/>
      <c r="C27" s="31"/>
      <c r="D27" s="32">
        <f t="shared" ref="D27:M27" si="6">SUM(D28:D33)</f>
        <v>679577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740894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1420471</v>
      </c>
      <c r="O27" s="45">
        <f t="shared" si="2"/>
        <v>199.70068887951638</v>
      </c>
      <c r="P27" s="10"/>
    </row>
    <row r="28" spans="1:16">
      <c r="A28" s="12"/>
      <c r="B28" s="25">
        <v>342.4</v>
      </c>
      <c r="C28" s="20" t="s">
        <v>48</v>
      </c>
      <c r="D28" s="46">
        <v>273605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273605</v>
      </c>
      <c r="O28" s="47">
        <f t="shared" si="2"/>
        <v>38.465485730352874</v>
      </c>
      <c r="P28" s="9"/>
    </row>
    <row r="29" spans="1:16">
      <c r="A29" s="12"/>
      <c r="B29" s="25">
        <v>342.5</v>
      </c>
      <c r="C29" s="20" t="s">
        <v>49</v>
      </c>
      <c r="D29" s="46">
        <v>12153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12153</v>
      </c>
      <c r="O29" s="47">
        <f t="shared" si="2"/>
        <v>1.7085617882749895</v>
      </c>
      <c r="P29" s="9"/>
    </row>
    <row r="30" spans="1:16">
      <c r="A30" s="12"/>
      <c r="B30" s="25">
        <v>343.5</v>
      </c>
      <c r="C30" s="20" t="s">
        <v>50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262579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262579</v>
      </c>
      <c r="O30" s="47">
        <f t="shared" si="2"/>
        <v>36.915366230844931</v>
      </c>
      <c r="P30" s="9"/>
    </row>
    <row r="31" spans="1:16">
      <c r="A31" s="12"/>
      <c r="B31" s="25">
        <v>343.9</v>
      </c>
      <c r="C31" s="20" t="s">
        <v>51</v>
      </c>
      <c r="D31" s="46">
        <v>135642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135642</v>
      </c>
      <c r="O31" s="47">
        <f t="shared" si="2"/>
        <v>19.069590889919866</v>
      </c>
      <c r="P31" s="9"/>
    </row>
    <row r="32" spans="1:16">
      <c r="A32" s="12"/>
      <c r="B32" s="25">
        <v>347.2</v>
      </c>
      <c r="C32" s="20" t="s">
        <v>52</v>
      </c>
      <c r="D32" s="46">
        <v>258177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258177</v>
      </c>
      <c r="O32" s="47">
        <f t="shared" si="2"/>
        <v>36.296499367355544</v>
      </c>
      <c r="P32" s="9"/>
    </row>
    <row r="33" spans="1:16">
      <c r="A33" s="12"/>
      <c r="B33" s="25">
        <v>347.9</v>
      </c>
      <c r="C33" s="20" t="s">
        <v>53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478315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478315</v>
      </c>
      <c r="O33" s="47">
        <f t="shared" si="2"/>
        <v>67.245184872768178</v>
      </c>
      <c r="P33" s="9"/>
    </row>
    <row r="34" spans="1:16" ht="15.75">
      <c r="A34" s="29" t="s">
        <v>45</v>
      </c>
      <c r="B34" s="30"/>
      <c r="C34" s="31"/>
      <c r="D34" s="32">
        <f t="shared" ref="D34:M34" si="8">SUM(D35:D36)</f>
        <v>123876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123876</v>
      </c>
      <c r="O34" s="45">
        <f t="shared" si="2"/>
        <v>17.415436524673133</v>
      </c>
      <c r="P34" s="10"/>
    </row>
    <row r="35" spans="1:16">
      <c r="A35" s="13"/>
      <c r="B35" s="39">
        <v>354</v>
      </c>
      <c r="C35" s="21" t="s">
        <v>56</v>
      </c>
      <c r="D35" s="46">
        <v>37589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0" si="9">SUM(D35:M35)</f>
        <v>37589</v>
      </c>
      <c r="O35" s="47">
        <f t="shared" si="2"/>
        <v>5.2845494165612257</v>
      </c>
      <c r="P35" s="9"/>
    </row>
    <row r="36" spans="1:16">
      <c r="A36" s="13"/>
      <c r="B36" s="39">
        <v>359</v>
      </c>
      <c r="C36" s="21" t="s">
        <v>57</v>
      </c>
      <c r="D36" s="46">
        <v>86287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86287</v>
      </c>
      <c r="O36" s="47">
        <f t="shared" si="2"/>
        <v>12.130887108111908</v>
      </c>
      <c r="P36" s="9"/>
    </row>
    <row r="37" spans="1:16" ht="15.75">
      <c r="A37" s="29" t="s">
        <v>3</v>
      </c>
      <c r="B37" s="30"/>
      <c r="C37" s="31"/>
      <c r="D37" s="32">
        <f t="shared" ref="D37:M37" si="10">SUM(D38:D46)</f>
        <v>214154</v>
      </c>
      <c r="E37" s="32">
        <f t="shared" si="10"/>
        <v>1678307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697490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2589951</v>
      </c>
      <c r="O37" s="45">
        <f t="shared" si="2"/>
        <v>364.11514129059469</v>
      </c>
      <c r="P37" s="10"/>
    </row>
    <row r="38" spans="1:16">
      <c r="A38" s="12"/>
      <c r="B38" s="25">
        <v>361.1</v>
      </c>
      <c r="C38" s="20" t="s">
        <v>58</v>
      </c>
      <c r="D38" s="46">
        <v>118691</v>
      </c>
      <c r="E38" s="46">
        <v>184372</v>
      </c>
      <c r="F38" s="46">
        <v>0</v>
      </c>
      <c r="G38" s="46">
        <v>0</v>
      </c>
      <c r="H38" s="46">
        <v>0</v>
      </c>
      <c r="I38" s="46">
        <v>38748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341811</v>
      </c>
      <c r="O38" s="47">
        <f t="shared" si="2"/>
        <v>48.054407423028259</v>
      </c>
      <c r="P38" s="9"/>
    </row>
    <row r="39" spans="1:16">
      <c r="A39" s="12"/>
      <c r="B39" s="25">
        <v>363.11</v>
      </c>
      <c r="C39" s="20" t="s">
        <v>19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648512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648512</v>
      </c>
      <c r="O39" s="47">
        <f t="shared" si="2"/>
        <v>91.172782229720227</v>
      </c>
      <c r="P39" s="9"/>
    </row>
    <row r="40" spans="1:16">
      <c r="A40" s="12"/>
      <c r="B40" s="25">
        <v>363.12</v>
      </c>
      <c r="C40" s="20" t="s">
        <v>20</v>
      </c>
      <c r="D40" s="46">
        <v>0</v>
      </c>
      <c r="E40" s="46">
        <v>1182934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1182934</v>
      </c>
      <c r="O40" s="47">
        <f t="shared" si="2"/>
        <v>166.30591874033459</v>
      </c>
      <c r="P40" s="9"/>
    </row>
    <row r="41" spans="1:16">
      <c r="A41" s="12"/>
      <c r="B41" s="25">
        <v>363.22</v>
      </c>
      <c r="C41" s="20" t="s">
        <v>92</v>
      </c>
      <c r="D41" s="46">
        <v>0</v>
      </c>
      <c r="E41" s="46">
        <v>36420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36420</v>
      </c>
      <c r="O41" s="47">
        <f t="shared" si="2"/>
        <v>5.1202024462252211</v>
      </c>
      <c r="P41" s="9"/>
    </row>
    <row r="42" spans="1:16">
      <c r="A42" s="12"/>
      <c r="B42" s="25">
        <v>363.23</v>
      </c>
      <c r="C42" s="20" t="s">
        <v>93</v>
      </c>
      <c r="D42" s="46">
        <v>0</v>
      </c>
      <c r="E42" s="46">
        <v>43222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43222</v>
      </c>
      <c r="O42" s="47">
        <f t="shared" si="2"/>
        <v>6.0764796850836493</v>
      </c>
      <c r="P42" s="9"/>
    </row>
    <row r="43" spans="1:16">
      <c r="A43" s="12"/>
      <c r="B43" s="25">
        <v>363.24</v>
      </c>
      <c r="C43" s="20" t="s">
        <v>94</v>
      </c>
      <c r="D43" s="46">
        <v>0</v>
      </c>
      <c r="E43" s="46">
        <v>44931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44931</v>
      </c>
      <c r="O43" s="47">
        <f t="shared" si="2"/>
        <v>6.3167439898776889</v>
      </c>
      <c r="P43" s="9"/>
    </row>
    <row r="44" spans="1:16">
      <c r="A44" s="12"/>
      <c r="B44" s="25">
        <v>363.27</v>
      </c>
      <c r="C44" s="20" t="s">
        <v>95</v>
      </c>
      <c r="D44" s="46">
        <v>0</v>
      </c>
      <c r="E44" s="46">
        <v>160816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160816</v>
      </c>
      <c r="O44" s="47">
        <f t="shared" si="2"/>
        <v>22.608744552228313</v>
      </c>
      <c r="P44" s="9"/>
    </row>
    <row r="45" spans="1:16">
      <c r="A45" s="12"/>
      <c r="B45" s="25">
        <v>366</v>
      </c>
      <c r="C45" s="20" t="s">
        <v>59</v>
      </c>
      <c r="D45" s="46">
        <v>50</v>
      </c>
      <c r="E45" s="46">
        <v>25000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25050</v>
      </c>
      <c r="O45" s="47">
        <f t="shared" si="2"/>
        <v>3.5217207929143823</v>
      </c>
      <c r="P45" s="9"/>
    </row>
    <row r="46" spans="1:16">
      <c r="A46" s="12"/>
      <c r="B46" s="25">
        <v>369.9</v>
      </c>
      <c r="C46" s="20" t="s">
        <v>61</v>
      </c>
      <c r="D46" s="46">
        <v>95413</v>
      </c>
      <c r="E46" s="46">
        <v>612</v>
      </c>
      <c r="F46" s="46">
        <v>0</v>
      </c>
      <c r="G46" s="46">
        <v>0</v>
      </c>
      <c r="H46" s="46">
        <v>0</v>
      </c>
      <c r="I46" s="46">
        <v>10230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106255</v>
      </c>
      <c r="O46" s="47">
        <f t="shared" si="2"/>
        <v>14.938141431182343</v>
      </c>
      <c r="P46" s="9"/>
    </row>
    <row r="47" spans="1:16" ht="15.75">
      <c r="A47" s="29" t="s">
        <v>46</v>
      </c>
      <c r="B47" s="30"/>
      <c r="C47" s="31"/>
      <c r="D47" s="32">
        <f t="shared" ref="D47:M47" si="11">SUM(D48:D49)</f>
        <v>34812</v>
      </c>
      <c r="E47" s="32">
        <f t="shared" si="11"/>
        <v>756008</v>
      </c>
      <c r="F47" s="32">
        <f t="shared" si="11"/>
        <v>1080073</v>
      </c>
      <c r="G47" s="32">
        <f t="shared" si="11"/>
        <v>0</v>
      </c>
      <c r="H47" s="32">
        <f t="shared" si="11"/>
        <v>0</v>
      </c>
      <c r="I47" s="32">
        <f t="shared" si="11"/>
        <v>3422506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5293399</v>
      </c>
      <c r="O47" s="45">
        <f t="shared" si="2"/>
        <v>744.18655982004782</v>
      </c>
      <c r="P47" s="9"/>
    </row>
    <row r="48" spans="1:16">
      <c r="A48" s="12"/>
      <c r="B48" s="25">
        <v>381</v>
      </c>
      <c r="C48" s="20" t="s">
        <v>62</v>
      </c>
      <c r="D48" s="46">
        <v>0</v>
      </c>
      <c r="E48" s="46">
        <v>451008</v>
      </c>
      <c r="F48" s="46">
        <v>1080073</v>
      </c>
      <c r="G48" s="46">
        <v>0</v>
      </c>
      <c r="H48" s="46">
        <v>0</v>
      </c>
      <c r="I48" s="46">
        <v>3422506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4953587</v>
      </c>
      <c r="O48" s="47">
        <f t="shared" si="2"/>
        <v>696.41318712217071</v>
      </c>
      <c r="P48" s="9"/>
    </row>
    <row r="49" spans="1:119" ht="15.75" thickBot="1">
      <c r="A49" s="12"/>
      <c r="B49" s="25">
        <v>388.2</v>
      </c>
      <c r="C49" s="20" t="s">
        <v>65</v>
      </c>
      <c r="D49" s="46">
        <v>34812</v>
      </c>
      <c r="E49" s="46">
        <v>305000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339812</v>
      </c>
      <c r="O49" s="47">
        <f t="shared" si="2"/>
        <v>47.773372697877129</v>
      </c>
      <c r="P49" s="9"/>
    </row>
    <row r="50" spans="1:119" ht="16.5" thickBot="1">
      <c r="A50" s="14" t="s">
        <v>54</v>
      </c>
      <c r="B50" s="23"/>
      <c r="C50" s="22"/>
      <c r="D50" s="15">
        <f t="shared" ref="D50:M50" si="12">SUM(D5,D10,D14,D27,D34,D37,D47)</f>
        <v>10707341</v>
      </c>
      <c r="E50" s="15">
        <f t="shared" si="12"/>
        <v>4683208</v>
      </c>
      <c r="F50" s="15">
        <f t="shared" si="12"/>
        <v>1080073</v>
      </c>
      <c r="G50" s="15">
        <f t="shared" si="12"/>
        <v>0</v>
      </c>
      <c r="H50" s="15">
        <f t="shared" si="12"/>
        <v>0</v>
      </c>
      <c r="I50" s="15">
        <f t="shared" si="12"/>
        <v>5471471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21942093</v>
      </c>
      <c r="O50" s="38">
        <f t="shared" si="2"/>
        <v>3084.7874314635174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96</v>
      </c>
      <c r="M52" s="118"/>
      <c r="N52" s="118"/>
      <c r="O52" s="43">
        <v>7113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29"/>
      <c r="M3" s="130"/>
      <c r="N3" s="36"/>
      <c r="O3" s="37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145</v>
      </c>
      <c r="N4" s="35" t="s">
        <v>9</v>
      </c>
      <c r="O4" s="35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SUM(D6:D11)</f>
        <v>12689563</v>
      </c>
      <c r="E5" s="27">
        <f t="shared" si="0"/>
        <v>518881</v>
      </c>
      <c r="F5" s="27">
        <f t="shared" si="0"/>
        <v>0</v>
      </c>
      <c r="G5" s="27">
        <f t="shared" si="0"/>
        <v>3429697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16638141</v>
      </c>
      <c r="P5" s="33">
        <f t="shared" ref="P5:P36" si="1">(O5/P$62)</f>
        <v>2287.973184818482</v>
      </c>
      <c r="Q5" s="6"/>
    </row>
    <row r="6" spans="1:134">
      <c r="A6" s="12"/>
      <c r="B6" s="25">
        <v>311</v>
      </c>
      <c r="C6" s="20" t="s">
        <v>2</v>
      </c>
      <c r="D6" s="46">
        <v>12426059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12426059</v>
      </c>
      <c r="P6" s="47">
        <f t="shared" si="1"/>
        <v>1708.7539878987898</v>
      </c>
      <c r="Q6" s="9"/>
    </row>
    <row r="7" spans="1:134">
      <c r="A7" s="12"/>
      <c r="B7" s="25">
        <v>312.41000000000003</v>
      </c>
      <c r="C7" s="20" t="s">
        <v>148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294500</v>
      </c>
      <c r="P7" s="47">
        <f t="shared" si="1"/>
        <v>40.497799779977996</v>
      </c>
      <c r="Q7" s="9"/>
    </row>
    <row r="8" spans="1:134">
      <c r="A8" s="12"/>
      <c r="B8" s="25">
        <v>312.43</v>
      </c>
      <c r="C8" s="20" t="s">
        <v>149</v>
      </c>
      <c r="D8" s="46">
        <v>0</v>
      </c>
      <c r="E8" s="46">
        <v>224381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224381</v>
      </c>
      <c r="P8" s="47">
        <f t="shared" si="1"/>
        <v>30.855473047304731</v>
      </c>
      <c r="Q8" s="9"/>
    </row>
    <row r="9" spans="1:134">
      <c r="A9" s="12"/>
      <c r="B9" s="25">
        <v>315.10000000000002</v>
      </c>
      <c r="C9" s="20" t="s">
        <v>150</v>
      </c>
      <c r="D9" s="46">
        <v>229888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229888</v>
      </c>
      <c r="P9" s="47">
        <f t="shared" si="1"/>
        <v>31.612761276127614</v>
      </c>
      <c r="Q9" s="9"/>
    </row>
    <row r="10" spans="1:134">
      <c r="A10" s="12"/>
      <c r="B10" s="25">
        <v>316</v>
      </c>
      <c r="C10" s="20" t="s">
        <v>136</v>
      </c>
      <c r="D10" s="46">
        <v>33616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33616</v>
      </c>
      <c r="P10" s="47">
        <f t="shared" si="1"/>
        <v>4.622662266226623</v>
      </c>
      <c r="Q10" s="9"/>
    </row>
    <row r="11" spans="1:134">
      <c r="A11" s="12"/>
      <c r="B11" s="25">
        <v>319.89999999999998</v>
      </c>
      <c r="C11" s="20" t="s">
        <v>151</v>
      </c>
      <c r="D11" s="46">
        <v>0</v>
      </c>
      <c r="E11" s="46">
        <v>0</v>
      </c>
      <c r="F11" s="46">
        <v>0</v>
      </c>
      <c r="G11" s="46">
        <v>3429697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3429697</v>
      </c>
      <c r="P11" s="47">
        <f t="shared" si="1"/>
        <v>471.63050055005499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SUM(D13:D22)</f>
        <v>1533876</v>
      </c>
      <c r="E12" s="32">
        <f t="shared" si="3"/>
        <v>2100461</v>
      </c>
      <c r="F12" s="32">
        <f t="shared" si="3"/>
        <v>0</v>
      </c>
      <c r="G12" s="32">
        <f t="shared" si="3"/>
        <v>423720</v>
      </c>
      <c r="H12" s="32">
        <f t="shared" si="3"/>
        <v>0</v>
      </c>
      <c r="I12" s="32">
        <f t="shared" si="3"/>
        <v>204255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4262312</v>
      </c>
      <c r="P12" s="45">
        <f t="shared" si="1"/>
        <v>586.1265126512651</v>
      </c>
      <c r="Q12" s="10"/>
    </row>
    <row r="13" spans="1:134">
      <c r="A13" s="12"/>
      <c r="B13" s="25">
        <v>322</v>
      </c>
      <c r="C13" s="20" t="s">
        <v>152</v>
      </c>
      <c r="D13" s="46">
        <v>0</v>
      </c>
      <c r="E13" s="46">
        <v>1881284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1881284</v>
      </c>
      <c r="P13" s="47">
        <f t="shared" si="1"/>
        <v>258.70242024202417</v>
      </c>
      <c r="Q13" s="9"/>
    </row>
    <row r="14" spans="1:134">
      <c r="A14" s="12"/>
      <c r="B14" s="25">
        <v>323.7</v>
      </c>
      <c r="C14" s="20" t="s">
        <v>14</v>
      </c>
      <c r="D14" s="46">
        <v>774830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2" si="4">SUM(D14:N14)</f>
        <v>774830</v>
      </c>
      <c r="P14" s="47">
        <f t="shared" si="1"/>
        <v>106.5497799779978</v>
      </c>
      <c r="Q14" s="9"/>
    </row>
    <row r="15" spans="1:134">
      <c r="A15" s="12"/>
      <c r="B15" s="25">
        <v>324.11</v>
      </c>
      <c r="C15" s="20" t="s">
        <v>15</v>
      </c>
      <c r="D15" s="46">
        <v>0</v>
      </c>
      <c r="E15" s="46">
        <v>0</v>
      </c>
      <c r="F15" s="46">
        <v>0</v>
      </c>
      <c r="G15" s="46">
        <v>58571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58571</v>
      </c>
      <c r="P15" s="47">
        <f t="shared" si="1"/>
        <v>8.0543179317931788</v>
      </c>
      <c r="Q15" s="9"/>
    </row>
    <row r="16" spans="1:134">
      <c r="A16" s="12"/>
      <c r="B16" s="25">
        <v>324.12</v>
      </c>
      <c r="C16" s="20" t="s">
        <v>99</v>
      </c>
      <c r="D16" s="46">
        <v>0</v>
      </c>
      <c r="E16" s="46">
        <v>0</v>
      </c>
      <c r="F16" s="46">
        <v>0</v>
      </c>
      <c r="G16" s="46">
        <v>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</v>
      </c>
      <c r="P16" s="47">
        <f t="shared" si="1"/>
        <v>8.2508250825082501E-3</v>
      </c>
      <c r="Q16" s="9"/>
    </row>
    <row r="17" spans="1:17">
      <c r="A17" s="12"/>
      <c r="B17" s="25">
        <v>324.31</v>
      </c>
      <c r="C17" s="20" t="s">
        <v>17</v>
      </c>
      <c r="D17" s="46">
        <v>0</v>
      </c>
      <c r="E17" s="46">
        <v>0</v>
      </c>
      <c r="F17" s="46">
        <v>0</v>
      </c>
      <c r="G17" s="46">
        <v>76787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76787</v>
      </c>
      <c r="P17" s="47">
        <f t="shared" si="1"/>
        <v>10.559268426842685</v>
      </c>
      <c r="Q17" s="9"/>
    </row>
    <row r="18" spans="1:17">
      <c r="A18" s="12"/>
      <c r="B18" s="25">
        <v>324.32</v>
      </c>
      <c r="C18" s="20" t="s">
        <v>100</v>
      </c>
      <c r="D18" s="46">
        <v>0</v>
      </c>
      <c r="E18" s="46">
        <v>0</v>
      </c>
      <c r="F18" s="46">
        <v>0</v>
      </c>
      <c r="G18" s="46">
        <v>956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956</v>
      </c>
      <c r="P18" s="47">
        <f t="shared" si="1"/>
        <v>0.13146314631463146</v>
      </c>
      <c r="Q18" s="9"/>
    </row>
    <row r="19" spans="1:17">
      <c r="A19" s="12"/>
      <c r="B19" s="25">
        <v>324.41000000000003</v>
      </c>
      <c r="C19" s="20" t="s">
        <v>137</v>
      </c>
      <c r="D19" s="46">
        <v>0</v>
      </c>
      <c r="E19" s="46">
        <v>196413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196413</v>
      </c>
      <c r="P19" s="47">
        <f t="shared" si="1"/>
        <v>27.009488448844884</v>
      </c>
      <c r="Q19" s="9"/>
    </row>
    <row r="20" spans="1:17">
      <c r="A20" s="12"/>
      <c r="B20" s="25">
        <v>324.61</v>
      </c>
      <c r="C20" s="20" t="s">
        <v>18</v>
      </c>
      <c r="D20" s="46">
        <v>0</v>
      </c>
      <c r="E20" s="46">
        <v>0</v>
      </c>
      <c r="F20" s="46">
        <v>0</v>
      </c>
      <c r="G20" s="46">
        <v>287346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287346</v>
      </c>
      <c r="P20" s="47">
        <f t="shared" si="1"/>
        <v>39.514026402640262</v>
      </c>
      <c r="Q20" s="9"/>
    </row>
    <row r="21" spans="1:17">
      <c r="A21" s="12"/>
      <c r="B21" s="25">
        <v>325.2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204255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204255</v>
      </c>
      <c r="P21" s="47">
        <f t="shared" si="1"/>
        <v>28.087871287128714</v>
      </c>
      <c r="Q21" s="9"/>
    </row>
    <row r="22" spans="1:17">
      <c r="A22" s="12"/>
      <c r="B22" s="25">
        <v>329.5</v>
      </c>
      <c r="C22" s="20" t="s">
        <v>153</v>
      </c>
      <c r="D22" s="46">
        <v>759046</v>
      </c>
      <c r="E22" s="46">
        <v>22764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781810</v>
      </c>
      <c r="P22" s="47">
        <f t="shared" si="1"/>
        <v>107.50962596259626</v>
      </c>
      <c r="Q22" s="9"/>
    </row>
    <row r="23" spans="1:17" ht="15.75">
      <c r="A23" s="29" t="s">
        <v>154</v>
      </c>
      <c r="B23" s="30"/>
      <c r="C23" s="31"/>
      <c r="D23" s="32">
        <f t="shared" ref="D23:N23" si="5">SUM(D24:D38)</f>
        <v>3068103</v>
      </c>
      <c r="E23" s="32">
        <f t="shared" si="5"/>
        <v>3282391</v>
      </c>
      <c r="F23" s="32">
        <f t="shared" si="5"/>
        <v>0</v>
      </c>
      <c r="G23" s="32">
        <f t="shared" si="5"/>
        <v>56769</v>
      </c>
      <c r="H23" s="32">
        <f t="shared" si="5"/>
        <v>0</v>
      </c>
      <c r="I23" s="32">
        <f t="shared" si="5"/>
        <v>10000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6417263</v>
      </c>
      <c r="P23" s="45">
        <f t="shared" si="1"/>
        <v>882.46190869086911</v>
      </c>
      <c r="Q23" s="10"/>
    </row>
    <row r="24" spans="1:17">
      <c r="A24" s="12"/>
      <c r="B24" s="25">
        <v>331.39</v>
      </c>
      <c r="C24" s="20" t="s">
        <v>26</v>
      </c>
      <c r="D24" s="46">
        <v>622281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622281</v>
      </c>
      <c r="P24" s="47">
        <f t="shared" si="1"/>
        <v>85.572194719471952</v>
      </c>
      <c r="Q24" s="9"/>
    </row>
    <row r="25" spans="1:17">
      <c r="A25" s="12"/>
      <c r="B25" s="25">
        <v>331.51</v>
      </c>
      <c r="C25" s="20" t="s">
        <v>161</v>
      </c>
      <c r="D25" s="46">
        <v>0</v>
      </c>
      <c r="E25" s="46">
        <v>3163893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3163893</v>
      </c>
      <c r="P25" s="47">
        <f t="shared" si="1"/>
        <v>435.07879537953795</v>
      </c>
      <c r="Q25" s="9"/>
    </row>
    <row r="26" spans="1:17">
      <c r="A26" s="12"/>
      <c r="B26" s="25">
        <v>334.2</v>
      </c>
      <c r="C26" s="20" t="s">
        <v>103</v>
      </c>
      <c r="D26" s="46">
        <v>10096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10096</v>
      </c>
      <c r="P26" s="47">
        <f t="shared" si="1"/>
        <v>1.3883388338833884</v>
      </c>
      <c r="Q26" s="9"/>
    </row>
    <row r="27" spans="1:17">
      <c r="A27" s="12"/>
      <c r="B27" s="25">
        <v>334.39</v>
      </c>
      <c r="C27" s="20" t="s">
        <v>28</v>
      </c>
      <c r="D27" s="46">
        <v>34571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34571</v>
      </c>
      <c r="P27" s="47">
        <f t="shared" si="1"/>
        <v>4.7539878987898794</v>
      </c>
      <c r="Q27" s="9"/>
    </row>
    <row r="28" spans="1:17">
      <c r="A28" s="12"/>
      <c r="B28" s="25">
        <v>335.125</v>
      </c>
      <c r="C28" s="20" t="s">
        <v>155</v>
      </c>
      <c r="D28" s="46">
        <v>379642</v>
      </c>
      <c r="E28" s="46">
        <v>96262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475904</v>
      </c>
      <c r="P28" s="47">
        <f t="shared" si="1"/>
        <v>65.443344334433448</v>
      </c>
      <c r="Q28" s="9"/>
    </row>
    <row r="29" spans="1:17">
      <c r="A29" s="12"/>
      <c r="B29" s="25">
        <v>335.14</v>
      </c>
      <c r="C29" s="20" t="s">
        <v>106</v>
      </c>
      <c r="D29" s="46">
        <v>1150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1150</v>
      </c>
      <c r="P29" s="47">
        <f t="shared" si="1"/>
        <v>0.15814081408140815</v>
      </c>
      <c r="Q29" s="9"/>
    </row>
    <row r="30" spans="1:17">
      <c r="A30" s="12"/>
      <c r="B30" s="25">
        <v>335.15</v>
      </c>
      <c r="C30" s="20" t="s">
        <v>107</v>
      </c>
      <c r="D30" s="46">
        <v>37178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37178</v>
      </c>
      <c r="P30" s="47">
        <f t="shared" si="1"/>
        <v>5.1124862486248626</v>
      </c>
      <c r="Q30" s="9"/>
    </row>
    <row r="31" spans="1:17">
      <c r="A31" s="12"/>
      <c r="B31" s="25">
        <v>335.18</v>
      </c>
      <c r="C31" s="20" t="s">
        <v>156</v>
      </c>
      <c r="D31" s="46">
        <v>1773914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1773914</v>
      </c>
      <c r="P31" s="47">
        <f t="shared" si="1"/>
        <v>243.93756875687569</v>
      </c>
      <c r="Q31" s="9"/>
    </row>
    <row r="32" spans="1:17">
      <c r="A32" s="12"/>
      <c r="B32" s="25">
        <v>335.21</v>
      </c>
      <c r="C32" s="20" t="s">
        <v>35</v>
      </c>
      <c r="D32" s="46">
        <v>10146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10146</v>
      </c>
      <c r="P32" s="47">
        <f t="shared" si="1"/>
        <v>1.3952145214521452</v>
      </c>
      <c r="Q32" s="9"/>
    </row>
    <row r="33" spans="1:17">
      <c r="A33" s="12"/>
      <c r="B33" s="25">
        <v>335.48</v>
      </c>
      <c r="C33" s="20" t="s">
        <v>109</v>
      </c>
      <c r="D33" s="46">
        <v>82055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7" si="7">SUM(D33:N33)</f>
        <v>82055</v>
      </c>
      <c r="P33" s="47">
        <f t="shared" si="1"/>
        <v>11.283690869086909</v>
      </c>
      <c r="Q33" s="9"/>
    </row>
    <row r="34" spans="1:17">
      <c r="A34" s="12"/>
      <c r="B34" s="25">
        <v>335.7</v>
      </c>
      <c r="C34" s="20" t="s">
        <v>36</v>
      </c>
      <c r="D34" s="46">
        <v>9242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9242</v>
      </c>
      <c r="P34" s="47">
        <f t="shared" si="1"/>
        <v>1.2709020902090209</v>
      </c>
      <c r="Q34" s="9"/>
    </row>
    <row r="35" spans="1:17">
      <c r="A35" s="12"/>
      <c r="B35" s="25">
        <v>336</v>
      </c>
      <c r="C35" s="20" t="s">
        <v>78</v>
      </c>
      <c r="D35" s="46">
        <v>2315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2315</v>
      </c>
      <c r="P35" s="47">
        <f t="shared" si="1"/>
        <v>0.31834433443344334</v>
      </c>
      <c r="Q35" s="9"/>
    </row>
    <row r="36" spans="1:17">
      <c r="A36" s="12"/>
      <c r="B36" s="25">
        <v>337.2</v>
      </c>
      <c r="C36" s="20" t="s">
        <v>79</v>
      </c>
      <c r="D36" s="46">
        <v>15910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15910</v>
      </c>
      <c r="P36" s="47">
        <f t="shared" si="1"/>
        <v>2.1878437843784377</v>
      </c>
      <c r="Q36" s="9"/>
    </row>
    <row r="37" spans="1:17">
      <c r="A37" s="12"/>
      <c r="B37" s="25">
        <v>337.7</v>
      </c>
      <c r="C37" s="20" t="s">
        <v>38</v>
      </c>
      <c r="D37" s="46">
        <v>89603</v>
      </c>
      <c r="E37" s="46">
        <v>0</v>
      </c>
      <c r="F37" s="46">
        <v>0</v>
      </c>
      <c r="G37" s="46">
        <v>56769</v>
      </c>
      <c r="H37" s="46">
        <v>0</v>
      </c>
      <c r="I37" s="46">
        <v>10000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156372</v>
      </c>
      <c r="P37" s="47">
        <f t="shared" ref="P37:P60" si="8">(O37/P$62)</f>
        <v>21.503300330033003</v>
      </c>
      <c r="Q37" s="9"/>
    </row>
    <row r="38" spans="1:17">
      <c r="A38" s="12"/>
      <c r="B38" s="25">
        <v>338</v>
      </c>
      <c r="C38" s="20" t="s">
        <v>39</v>
      </c>
      <c r="D38" s="46">
        <v>0</v>
      </c>
      <c r="E38" s="46">
        <v>22236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22236</v>
      </c>
      <c r="P38" s="47">
        <f t="shared" si="8"/>
        <v>3.057755775577558</v>
      </c>
      <c r="Q38" s="9"/>
    </row>
    <row r="39" spans="1:17" ht="15.75">
      <c r="A39" s="29" t="s">
        <v>44</v>
      </c>
      <c r="B39" s="30"/>
      <c r="C39" s="31"/>
      <c r="D39" s="32">
        <f t="shared" ref="D39:N39" si="9">SUM(D40:D45)</f>
        <v>1196518</v>
      </c>
      <c r="E39" s="32">
        <f t="shared" si="9"/>
        <v>1926649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8974239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12097406</v>
      </c>
      <c r="P39" s="45">
        <f t="shared" si="8"/>
        <v>1663.5596809680967</v>
      </c>
      <c r="Q39" s="10"/>
    </row>
    <row r="40" spans="1:17">
      <c r="A40" s="12"/>
      <c r="B40" s="25">
        <v>341.9</v>
      </c>
      <c r="C40" s="20" t="s">
        <v>110</v>
      </c>
      <c r="D40" s="46">
        <v>35138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0">SUM(D40:N40)</f>
        <v>35138</v>
      </c>
      <c r="P40" s="47">
        <f t="shared" si="8"/>
        <v>4.8319581958195821</v>
      </c>
      <c r="Q40" s="9"/>
    </row>
    <row r="41" spans="1:17">
      <c r="A41" s="12"/>
      <c r="B41" s="25">
        <v>342.4</v>
      </c>
      <c r="C41" s="20" t="s">
        <v>48</v>
      </c>
      <c r="D41" s="46">
        <v>233782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233782</v>
      </c>
      <c r="P41" s="47">
        <f t="shared" si="8"/>
        <v>32.148239823982401</v>
      </c>
      <c r="Q41" s="9"/>
    </row>
    <row r="42" spans="1:17">
      <c r="A42" s="12"/>
      <c r="B42" s="25">
        <v>342.9</v>
      </c>
      <c r="C42" s="20" t="s">
        <v>162</v>
      </c>
      <c r="D42" s="46">
        <v>4843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4843</v>
      </c>
      <c r="P42" s="47">
        <f t="shared" si="8"/>
        <v>0.66597909790979093</v>
      </c>
      <c r="Q42" s="9"/>
    </row>
    <row r="43" spans="1:17">
      <c r="A43" s="12"/>
      <c r="B43" s="25">
        <v>343.4</v>
      </c>
      <c r="C43" s="20" t="s">
        <v>111</v>
      </c>
      <c r="D43" s="46">
        <v>0</v>
      </c>
      <c r="E43" s="46">
        <v>1926649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1926649</v>
      </c>
      <c r="P43" s="47">
        <f t="shared" si="8"/>
        <v>264.94073157315734</v>
      </c>
      <c r="Q43" s="9"/>
    </row>
    <row r="44" spans="1:17">
      <c r="A44" s="12"/>
      <c r="B44" s="25">
        <v>343.5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7283645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7283645</v>
      </c>
      <c r="P44" s="47">
        <f t="shared" si="8"/>
        <v>1001.6013476347634</v>
      </c>
      <c r="Q44" s="9"/>
    </row>
    <row r="45" spans="1:17">
      <c r="A45" s="12"/>
      <c r="B45" s="25">
        <v>347.2</v>
      </c>
      <c r="C45" s="20" t="s">
        <v>52</v>
      </c>
      <c r="D45" s="46">
        <v>922755</v>
      </c>
      <c r="E45" s="46">
        <v>0</v>
      </c>
      <c r="F45" s="46">
        <v>0</v>
      </c>
      <c r="G45" s="46">
        <v>0</v>
      </c>
      <c r="H45" s="46">
        <v>0</v>
      </c>
      <c r="I45" s="46">
        <v>1690594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2613349</v>
      </c>
      <c r="P45" s="47">
        <f t="shared" si="8"/>
        <v>359.37142464246426</v>
      </c>
      <c r="Q45" s="9"/>
    </row>
    <row r="46" spans="1:17" ht="15.75">
      <c r="A46" s="29" t="s">
        <v>45</v>
      </c>
      <c r="B46" s="30"/>
      <c r="C46" s="31"/>
      <c r="D46" s="32">
        <f t="shared" ref="D46:N46" si="11">SUM(D47:D47)</f>
        <v>378091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378091</v>
      </c>
      <c r="P46" s="45">
        <f t="shared" si="8"/>
        <v>51.99271177117712</v>
      </c>
      <c r="Q46" s="10"/>
    </row>
    <row r="47" spans="1:17">
      <c r="A47" s="13"/>
      <c r="B47" s="39">
        <v>354</v>
      </c>
      <c r="C47" s="21" t="s">
        <v>56</v>
      </c>
      <c r="D47" s="46">
        <v>378091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" si="12">SUM(D47:N47)</f>
        <v>378091</v>
      </c>
      <c r="P47" s="47">
        <f t="shared" si="8"/>
        <v>51.99271177117712</v>
      </c>
      <c r="Q47" s="9"/>
    </row>
    <row r="48" spans="1:17" ht="15.75">
      <c r="A48" s="29" t="s">
        <v>3</v>
      </c>
      <c r="B48" s="30"/>
      <c r="C48" s="31"/>
      <c r="D48" s="32">
        <f t="shared" ref="D48:N48" si="13">SUM(D49:D50)</f>
        <v>110922</v>
      </c>
      <c r="E48" s="32">
        <f t="shared" si="13"/>
        <v>4871</v>
      </c>
      <c r="F48" s="32">
        <f t="shared" si="13"/>
        <v>0</v>
      </c>
      <c r="G48" s="32">
        <f t="shared" si="13"/>
        <v>19999</v>
      </c>
      <c r="H48" s="32">
        <f t="shared" si="13"/>
        <v>0</v>
      </c>
      <c r="I48" s="32">
        <f t="shared" si="13"/>
        <v>334517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>SUM(D48:N48)</f>
        <v>470309</v>
      </c>
      <c r="P48" s="45">
        <f t="shared" si="8"/>
        <v>64.673954895489544</v>
      </c>
      <c r="Q48" s="10"/>
    </row>
    <row r="49" spans="1:120">
      <c r="A49" s="12"/>
      <c r="B49" s="25">
        <v>361.1</v>
      </c>
      <c r="C49" s="20" t="s">
        <v>58</v>
      </c>
      <c r="D49" s="46">
        <v>28201</v>
      </c>
      <c r="E49" s="46">
        <v>4799</v>
      </c>
      <c r="F49" s="46">
        <v>0</v>
      </c>
      <c r="G49" s="46">
        <v>19999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52999</v>
      </c>
      <c r="P49" s="47">
        <f t="shared" si="8"/>
        <v>7.2880913091309134</v>
      </c>
      <c r="Q49" s="9"/>
    </row>
    <row r="50" spans="1:120">
      <c r="A50" s="12"/>
      <c r="B50" s="25">
        <v>369.9</v>
      </c>
      <c r="C50" s="20" t="s">
        <v>61</v>
      </c>
      <c r="D50" s="46">
        <v>82721</v>
      </c>
      <c r="E50" s="46">
        <v>72</v>
      </c>
      <c r="F50" s="46">
        <v>0</v>
      </c>
      <c r="G50" s="46">
        <v>0</v>
      </c>
      <c r="H50" s="46">
        <v>0</v>
      </c>
      <c r="I50" s="46">
        <v>334517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9" si="14">SUM(D50:N50)</f>
        <v>417310</v>
      </c>
      <c r="P50" s="47">
        <f t="shared" si="8"/>
        <v>57.385863586358639</v>
      </c>
      <c r="Q50" s="9"/>
    </row>
    <row r="51" spans="1:120" ht="15.75">
      <c r="A51" s="29" t="s">
        <v>46</v>
      </c>
      <c r="B51" s="30"/>
      <c r="C51" s="31"/>
      <c r="D51" s="32">
        <f t="shared" ref="D51:N51" si="15">SUM(D52:D59)</f>
        <v>84000</v>
      </c>
      <c r="E51" s="32">
        <f t="shared" si="15"/>
        <v>805293</v>
      </c>
      <c r="F51" s="32">
        <f t="shared" si="15"/>
        <v>839230</v>
      </c>
      <c r="G51" s="32">
        <f t="shared" si="15"/>
        <v>2447078</v>
      </c>
      <c r="H51" s="32">
        <f t="shared" si="15"/>
        <v>0</v>
      </c>
      <c r="I51" s="32">
        <f t="shared" si="15"/>
        <v>3622340</v>
      </c>
      <c r="J51" s="32">
        <f t="shared" si="15"/>
        <v>0</v>
      </c>
      <c r="K51" s="32">
        <f t="shared" si="15"/>
        <v>0</v>
      </c>
      <c r="L51" s="32">
        <f t="shared" si="15"/>
        <v>0</v>
      </c>
      <c r="M51" s="32">
        <f t="shared" si="15"/>
        <v>0</v>
      </c>
      <c r="N51" s="32">
        <f t="shared" si="15"/>
        <v>0</v>
      </c>
      <c r="O51" s="32">
        <f t="shared" si="14"/>
        <v>7797941</v>
      </c>
      <c r="P51" s="45">
        <f t="shared" si="8"/>
        <v>1072.3241199119911</v>
      </c>
      <c r="Q51" s="9"/>
    </row>
    <row r="52" spans="1:120">
      <c r="A52" s="12"/>
      <c r="B52" s="25">
        <v>381</v>
      </c>
      <c r="C52" s="20" t="s">
        <v>62</v>
      </c>
      <c r="D52" s="46">
        <v>84000</v>
      </c>
      <c r="E52" s="46">
        <v>800000</v>
      </c>
      <c r="F52" s="46">
        <v>839230</v>
      </c>
      <c r="G52" s="46">
        <v>2363893</v>
      </c>
      <c r="H52" s="46">
        <v>0</v>
      </c>
      <c r="I52" s="46">
        <v>91524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4178647</v>
      </c>
      <c r="P52" s="47">
        <f t="shared" si="8"/>
        <v>574.62142464246426</v>
      </c>
      <c r="Q52" s="9"/>
    </row>
    <row r="53" spans="1:120">
      <c r="A53" s="12"/>
      <c r="B53" s="25">
        <v>383.1</v>
      </c>
      <c r="C53" s="20" t="s">
        <v>165</v>
      </c>
      <c r="D53" s="46">
        <v>0</v>
      </c>
      <c r="E53" s="46">
        <v>5293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5293</v>
      </c>
      <c r="P53" s="47">
        <f t="shared" si="8"/>
        <v>0.72786028602860287</v>
      </c>
      <c r="Q53" s="9"/>
    </row>
    <row r="54" spans="1:120">
      <c r="A54" s="12"/>
      <c r="B54" s="25">
        <v>388.1</v>
      </c>
      <c r="C54" s="20" t="s">
        <v>64</v>
      </c>
      <c r="D54" s="46">
        <v>0</v>
      </c>
      <c r="E54" s="46">
        <v>0</v>
      </c>
      <c r="F54" s="46">
        <v>0</v>
      </c>
      <c r="G54" s="46">
        <v>28580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28580</v>
      </c>
      <c r="P54" s="47">
        <f t="shared" si="8"/>
        <v>3.93014301430143</v>
      </c>
      <c r="Q54" s="9"/>
    </row>
    <row r="55" spans="1:120">
      <c r="A55" s="12"/>
      <c r="B55" s="25">
        <v>388.2</v>
      </c>
      <c r="C55" s="20" t="s">
        <v>65</v>
      </c>
      <c r="D55" s="46">
        <v>0</v>
      </c>
      <c r="E55" s="46">
        <v>0</v>
      </c>
      <c r="F55" s="46">
        <v>0</v>
      </c>
      <c r="G55" s="46">
        <v>54605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54605</v>
      </c>
      <c r="P55" s="47">
        <f t="shared" si="8"/>
        <v>7.5089383938393839</v>
      </c>
      <c r="Q55" s="9"/>
    </row>
    <row r="56" spans="1:120">
      <c r="A56" s="12"/>
      <c r="B56" s="25">
        <v>389.1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1311898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1311898</v>
      </c>
      <c r="P56" s="47">
        <f t="shared" si="8"/>
        <v>180.40401540154016</v>
      </c>
      <c r="Q56" s="9"/>
    </row>
    <row r="57" spans="1:120">
      <c r="A57" s="12"/>
      <c r="B57" s="25">
        <v>389.2</v>
      </c>
      <c r="C57" s="20" t="s">
        <v>157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2000000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2000000</v>
      </c>
      <c r="P57" s="47">
        <f t="shared" si="8"/>
        <v>275.027502750275</v>
      </c>
      <c r="Q57" s="9"/>
    </row>
    <row r="58" spans="1:120">
      <c r="A58" s="12"/>
      <c r="B58" s="25">
        <v>389.3</v>
      </c>
      <c r="C58" s="20" t="s">
        <v>163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143044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143044</v>
      </c>
      <c r="P58" s="47">
        <f t="shared" si="8"/>
        <v>19.670517051705172</v>
      </c>
      <c r="Q58" s="9"/>
    </row>
    <row r="59" spans="1:120" ht="15.75" thickBot="1">
      <c r="A59" s="12"/>
      <c r="B59" s="25">
        <v>389.8</v>
      </c>
      <c r="C59" s="20" t="s">
        <v>158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75874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75874</v>
      </c>
      <c r="P59" s="47">
        <f t="shared" si="8"/>
        <v>10.433718371837184</v>
      </c>
      <c r="Q59" s="9"/>
    </row>
    <row r="60" spans="1:120" ht="16.5" thickBot="1">
      <c r="A60" s="14" t="s">
        <v>54</v>
      </c>
      <c r="B60" s="23"/>
      <c r="C60" s="22"/>
      <c r="D60" s="15">
        <f t="shared" ref="D60:N60" si="16">SUM(D5,D12,D23,D39,D46,D48,D51)</f>
        <v>19061073</v>
      </c>
      <c r="E60" s="15">
        <f t="shared" si="16"/>
        <v>8638546</v>
      </c>
      <c r="F60" s="15">
        <f t="shared" si="16"/>
        <v>839230</v>
      </c>
      <c r="G60" s="15">
        <f t="shared" si="16"/>
        <v>6377263</v>
      </c>
      <c r="H60" s="15">
        <f t="shared" si="16"/>
        <v>0</v>
      </c>
      <c r="I60" s="15">
        <f t="shared" si="16"/>
        <v>13145351</v>
      </c>
      <c r="J60" s="15">
        <f t="shared" si="16"/>
        <v>0</v>
      </c>
      <c r="K60" s="15">
        <f t="shared" si="16"/>
        <v>0</v>
      </c>
      <c r="L60" s="15">
        <f t="shared" si="16"/>
        <v>0</v>
      </c>
      <c r="M60" s="15">
        <f t="shared" si="16"/>
        <v>0</v>
      </c>
      <c r="N60" s="15">
        <f t="shared" si="16"/>
        <v>0</v>
      </c>
      <c r="O60" s="15">
        <f>SUM(D60:N60)</f>
        <v>48061463</v>
      </c>
      <c r="P60" s="38">
        <f t="shared" si="8"/>
        <v>6609.1120737073707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118" t="s">
        <v>164</v>
      </c>
      <c r="N62" s="118"/>
      <c r="O62" s="118"/>
      <c r="P62" s="43">
        <v>7272</v>
      </c>
    </row>
    <row r="63" spans="1:120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120" t="s">
        <v>81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29"/>
      <c r="M3" s="130"/>
      <c r="N3" s="36"/>
      <c r="O3" s="37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145</v>
      </c>
      <c r="N4" s="35" t="s">
        <v>9</v>
      </c>
      <c r="O4" s="35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SUM(D6:D11)</f>
        <v>11903438</v>
      </c>
      <c r="E5" s="27">
        <f t="shared" si="0"/>
        <v>495734</v>
      </c>
      <c r="F5" s="27">
        <f t="shared" si="0"/>
        <v>0</v>
      </c>
      <c r="G5" s="27">
        <f t="shared" si="0"/>
        <v>2830991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15230163</v>
      </c>
      <c r="P5" s="33">
        <f t="shared" ref="P5:P36" si="2">(O5/P$60)</f>
        <v>2140.2702360876897</v>
      </c>
      <c r="Q5" s="6"/>
    </row>
    <row r="6" spans="1:134">
      <c r="A6" s="12"/>
      <c r="B6" s="25">
        <v>311</v>
      </c>
      <c r="C6" s="20" t="s">
        <v>2</v>
      </c>
      <c r="D6" s="46">
        <v>11647316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11647316</v>
      </c>
      <c r="P6" s="47">
        <f t="shared" si="2"/>
        <v>1636.7785272625069</v>
      </c>
      <c r="Q6" s="9"/>
    </row>
    <row r="7" spans="1:134">
      <c r="A7" s="12"/>
      <c r="B7" s="25">
        <v>312.41000000000003</v>
      </c>
      <c r="C7" s="20" t="s">
        <v>148</v>
      </c>
      <c r="D7" s="46">
        <v>0</v>
      </c>
      <c r="E7" s="46">
        <v>294459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294459</v>
      </c>
      <c r="P7" s="47">
        <f t="shared" si="2"/>
        <v>41.379848229342329</v>
      </c>
      <c r="Q7" s="9"/>
    </row>
    <row r="8" spans="1:134">
      <c r="A8" s="12"/>
      <c r="B8" s="25">
        <v>312.43</v>
      </c>
      <c r="C8" s="20" t="s">
        <v>149</v>
      </c>
      <c r="D8" s="46">
        <v>0</v>
      </c>
      <c r="E8" s="46">
        <v>201275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201275</v>
      </c>
      <c r="P8" s="47">
        <f t="shared" si="2"/>
        <v>28.284851039910063</v>
      </c>
      <c r="Q8" s="9"/>
    </row>
    <row r="9" spans="1:134">
      <c r="A9" s="12"/>
      <c r="B9" s="25">
        <v>315.10000000000002</v>
      </c>
      <c r="C9" s="20" t="s">
        <v>150</v>
      </c>
      <c r="D9" s="46">
        <v>223272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223272</v>
      </c>
      <c r="P9" s="47">
        <f t="shared" si="2"/>
        <v>31.376053962900507</v>
      </c>
      <c r="Q9" s="9"/>
    </row>
    <row r="10" spans="1:134">
      <c r="A10" s="12"/>
      <c r="B10" s="25">
        <v>316</v>
      </c>
      <c r="C10" s="20" t="s">
        <v>136</v>
      </c>
      <c r="D10" s="46">
        <v>32850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32850</v>
      </c>
      <c r="P10" s="47">
        <f t="shared" si="2"/>
        <v>4.616357504215852</v>
      </c>
      <c r="Q10" s="9"/>
    </row>
    <row r="11" spans="1:134">
      <c r="A11" s="12"/>
      <c r="B11" s="25">
        <v>319.89999999999998</v>
      </c>
      <c r="C11" s="20" t="s">
        <v>151</v>
      </c>
      <c r="D11" s="46">
        <v>0</v>
      </c>
      <c r="E11" s="46">
        <v>0</v>
      </c>
      <c r="F11" s="46">
        <v>0</v>
      </c>
      <c r="G11" s="46">
        <v>2830991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2830991</v>
      </c>
      <c r="P11" s="47">
        <f t="shared" si="2"/>
        <v>397.83459808881395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SUM(D13:D22)</f>
        <v>1300108</v>
      </c>
      <c r="E12" s="32">
        <f t="shared" si="3"/>
        <v>2631093</v>
      </c>
      <c r="F12" s="32">
        <f t="shared" si="3"/>
        <v>0</v>
      </c>
      <c r="G12" s="32">
        <f t="shared" si="3"/>
        <v>385490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4316691</v>
      </c>
      <c r="P12" s="45">
        <f t="shared" si="2"/>
        <v>606.61762225969642</v>
      </c>
      <c r="Q12" s="10"/>
    </row>
    <row r="13" spans="1:134">
      <c r="A13" s="12"/>
      <c r="B13" s="25">
        <v>322</v>
      </c>
      <c r="C13" s="20" t="s">
        <v>152</v>
      </c>
      <c r="D13" s="46">
        <v>0</v>
      </c>
      <c r="E13" s="46">
        <v>1914131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1914131</v>
      </c>
      <c r="P13" s="47">
        <f t="shared" si="2"/>
        <v>268.98974142776842</v>
      </c>
      <c r="Q13" s="9"/>
    </row>
    <row r="14" spans="1:134">
      <c r="A14" s="12"/>
      <c r="B14" s="25">
        <v>323.7</v>
      </c>
      <c r="C14" s="20" t="s">
        <v>14</v>
      </c>
      <c r="D14" s="46">
        <v>715944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2" si="4">SUM(D14:N14)</f>
        <v>715944</v>
      </c>
      <c r="P14" s="47">
        <f t="shared" si="2"/>
        <v>100.61045531197301</v>
      </c>
      <c r="Q14" s="9"/>
    </row>
    <row r="15" spans="1:134">
      <c r="A15" s="12"/>
      <c r="B15" s="25">
        <v>324.11</v>
      </c>
      <c r="C15" s="20" t="s">
        <v>15</v>
      </c>
      <c r="D15" s="46">
        <v>0</v>
      </c>
      <c r="E15" s="46">
        <v>0</v>
      </c>
      <c r="F15" s="46">
        <v>0</v>
      </c>
      <c r="G15" s="46">
        <v>47125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47125</v>
      </c>
      <c r="P15" s="47">
        <f t="shared" si="2"/>
        <v>6.6224002248454186</v>
      </c>
      <c r="Q15" s="9"/>
    </row>
    <row r="16" spans="1:134">
      <c r="A16" s="12"/>
      <c r="B16" s="25">
        <v>324.12</v>
      </c>
      <c r="C16" s="20" t="s">
        <v>99</v>
      </c>
      <c r="D16" s="46">
        <v>0</v>
      </c>
      <c r="E16" s="46">
        <v>0</v>
      </c>
      <c r="F16" s="46">
        <v>0</v>
      </c>
      <c r="G16" s="46">
        <v>38245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38245</v>
      </c>
      <c r="P16" s="47">
        <f t="shared" si="2"/>
        <v>5.3745081506464309</v>
      </c>
      <c r="Q16" s="9"/>
    </row>
    <row r="17" spans="1:17">
      <c r="A17" s="12"/>
      <c r="B17" s="25">
        <v>324.31</v>
      </c>
      <c r="C17" s="20" t="s">
        <v>17</v>
      </c>
      <c r="D17" s="46">
        <v>0</v>
      </c>
      <c r="E17" s="46">
        <v>0</v>
      </c>
      <c r="F17" s="46">
        <v>0</v>
      </c>
      <c r="G17" s="46">
        <v>62730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62730</v>
      </c>
      <c r="P17" s="47">
        <f t="shared" si="2"/>
        <v>8.8153456998313651</v>
      </c>
      <c r="Q17" s="9"/>
    </row>
    <row r="18" spans="1:17">
      <c r="A18" s="12"/>
      <c r="B18" s="25">
        <v>324.41000000000003</v>
      </c>
      <c r="C18" s="20" t="s">
        <v>137</v>
      </c>
      <c r="D18" s="46">
        <v>0</v>
      </c>
      <c r="E18" s="46">
        <v>226780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226780</v>
      </c>
      <c r="P18" s="47">
        <f t="shared" si="2"/>
        <v>31.869027543563799</v>
      </c>
      <c r="Q18" s="9"/>
    </row>
    <row r="19" spans="1:17">
      <c r="A19" s="12"/>
      <c r="B19" s="25">
        <v>324.42</v>
      </c>
      <c r="C19" s="20" t="s">
        <v>101</v>
      </c>
      <c r="D19" s="46">
        <v>0</v>
      </c>
      <c r="E19" s="46">
        <v>490182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490182</v>
      </c>
      <c r="P19" s="47">
        <f t="shared" si="2"/>
        <v>68.884485666104553</v>
      </c>
      <c r="Q19" s="9"/>
    </row>
    <row r="20" spans="1:17">
      <c r="A20" s="12"/>
      <c r="B20" s="25">
        <v>324.61</v>
      </c>
      <c r="C20" s="20" t="s">
        <v>18</v>
      </c>
      <c r="D20" s="46">
        <v>0</v>
      </c>
      <c r="E20" s="46">
        <v>0</v>
      </c>
      <c r="F20" s="46">
        <v>0</v>
      </c>
      <c r="G20" s="46">
        <v>228260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228260</v>
      </c>
      <c r="P20" s="47">
        <f t="shared" si="2"/>
        <v>32.077009555930296</v>
      </c>
      <c r="Q20" s="9"/>
    </row>
    <row r="21" spans="1:17">
      <c r="A21" s="12"/>
      <c r="B21" s="25">
        <v>324.62</v>
      </c>
      <c r="C21" s="20" t="s">
        <v>102</v>
      </c>
      <c r="D21" s="46">
        <v>0</v>
      </c>
      <c r="E21" s="46">
        <v>0</v>
      </c>
      <c r="F21" s="46">
        <v>0</v>
      </c>
      <c r="G21" s="46">
        <v>9130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9130</v>
      </c>
      <c r="P21" s="47">
        <f t="shared" si="2"/>
        <v>1.2830241708825183</v>
      </c>
      <c r="Q21" s="9"/>
    </row>
    <row r="22" spans="1:17">
      <c r="A22" s="12"/>
      <c r="B22" s="25">
        <v>329.5</v>
      </c>
      <c r="C22" s="20" t="s">
        <v>153</v>
      </c>
      <c r="D22" s="46">
        <v>584164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584164</v>
      </c>
      <c r="P22" s="47">
        <f t="shared" si="2"/>
        <v>82.091624508150645</v>
      </c>
      <c r="Q22" s="9"/>
    </row>
    <row r="23" spans="1:17" ht="15.75">
      <c r="A23" s="29" t="s">
        <v>154</v>
      </c>
      <c r="B23" s="30"/>
      <c r="C23" s="31"/>
      <c r="D23" s="32">
        <f t="shared" ref="D23:N23" si="5">SUM(D24:D36)</f>
        <v>3158972</v>
      </c>
      <c r="E23" s="32">
        <f t="shared" si="5"/>
        <v>1650102</v>
      </c>
      <c r="F23" s="32">
        <f t="shared" si="5"/>
        <v>0</v>
      </c>
      <c r="G23" s="32">
        <f t="shared" si="5"/>
        <v>373841</v>
      </c>
      <c r="H23" s="32">
        <f t="shared" si="5"/>
        <v>0</v>
      </c>
      <c r="I23" s="32">
        <f t="shared" si="5"/>
        <v>10000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5192915</v>
      </c>
      <c r="P23" s="45">
        <f t="shared" si="2"/>
        <v>729.75196739741432</v>
      </c>
      <c r="Q23" s="10"/>
    </row>
    <row r="24" spans="1:17">
      <c r="A24" s="12"/>
      <c r="B24" s="25">
        <v>331.39</v>
      </c>
      <c r="C24" s="20" t="s">
        <v>26</v>
      </c>
      <c r="D24" s="46">
        <v>1180586</v>
      </c>
      <c r="E24" s="46">
        <v>222890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6">SUM(D24:N24)</f>
        <v>1403476</v>
      </c>
      <c r="P24" s="47">
        <f t="shared" si="2"/>
        <v>197.22821810005621</v>
      </c>
      <c r="Q24" s="9"/>
    </row>
    <row r="25" spans="1:17">
      <c r="A25" s="12"/>
      <c r="B25" s="25">
        <v>334.2</v>
      </c>
      <c r="C25" s="20" t="s">
        <v>103</v>
      </c>
      <c r="D25" s="46">
        <v>7500</v>
      </c>
      <c r="E25" s="46">
        <v>0</v>
      </c>
      <c r="F25" s="46">
        <v>0</v>
      </c>
      <c r="G25" s="46">
        <v>118341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125841</v>
      </c>
      <c r="P25" s="47">
        <f t="shared" si="2"/>
        <v>17.684232715008431</v>
      </c>
      <c r="Q25" s="9"/>
    </row>
    <row r="26" spans="1:17">
      <c r="A26" s="12"/>
      <c r="B26" s="25">
        <v>334.39</v>
      </c>
      <c r="C26" s="20" t="s">
        <v>28</v>
      </c>
      <c r="D26" s="46">
        <v>18871</v>
      </c>
      <c r="E26" s="46">
        <v>1323287</v>
      </c>
      <c r="F26" s="46">
        <v>0</v>
      </c>
      <c r="G26" s="46">
        <v>200000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1542158</v>
      </c>
      <c r="P26" s="47">
        <f t="shared" si="2"/>
        <v>216.71697582911747</v>
      </c>
      <c r="Q26" s="9"/>
    </row>
    <row r="27" spans="1:17">
      <c r="A27" s="12"/>
      <c r="B27" s="25">
        <v>335.125</v>
      </c>
      <c r="C27" s="20" t="s">
        <v>155</v>
      </c>
      <c r="D27" s="46">
        <v>281921</v>
      </c>
      <c r="E27" s="46">
        <v>81689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363610</v>
      </c>
      <c r="P27" s="47">
        <f t="shared" si="2"/>
        <v>51.09752670039348</v>
      </c>
      <c r="Q27" s="9"/>
    </row>
    <row r="28" spans="1:17">
      <c r="A28" s="12"/>
      <c r="B28" s="25">
        <v>335.14</v>
      </c>
      <c r="C28" s="20" t="s">
        <v>106</v>
      </c>
      <c r="D28" s="46">
        <v>1131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1131</v>
      </c>
      <c r="P28" s="47">
        <f t="shared" si="2"/>
        <v>0.15893760539629004</v>
      </c>
      <c r="Q28" s="9"/>
    </row>
    <row r="29" spans="1:17">
      <c r="A29" s="12"/>
      <c r="B29" s="25">
        <v>335.15</v>
      </c>
      <c r="C29" s="20" t="s">
        <v>107</v>
      </c>
      <c r="D29" s="46">
        <v>21182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21182</v>
      </c>
      <c r="P29" s="47">
        <f t="shared" si="2"/>
        <v>2.9766722878021361</v>
      </c>
      <c r="Q29" s="9"/>
    </row>
    <row r="30" spans="1:17">
      <c r="A30" s="12"/>
      <c r="B30" s="25">
        <v>335.18</v>
      </c>
      <c r="C30" s="20" t="s">
        <v>156</v>
      </c>
      <c r="D30" s="46">
        <v>1497887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1497887</v>
      </c>
      <c r="P30" s="47">
        <f t="shared" si="2"/>
        <v>210.49564362001124</v>
      </c>
      <c r="Q30" s="9"/>
    </row>
    <row r="31" spans="1:17">
      <c r="A31" s="12"/>
      <c r="B31" s="25">
        <v>335.21</v>
      </c>
      <c r="C31" s="20" t="s">
        <v>35</v>
      </c>
      <c r="D31" s="46">
        <v>8061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8061</v>
      </c>
      <c r="P31" s="47">
        <f t="shared" si="2"/>
        <v>1.1327993254637436</v>
      </c>
      <c r="Q31" s="9"/>
    </row>
    <row r="32" spans="1:17">
      <c r="A32" s="12"/>
      <c r="B32" s="25">
        <v>335.7</v>
      </c>
      <c r="C32" s="20" t="s">
        <v>36</v>
      </c>
      <c r="D32" s="46">
        <v>5908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7">SUM(D32:N32)</f>
        <v>5908</v>
      </c>
      <c r="P32" s="47">
        <f t="shared" si="2"/>
        <v>0.83024170882518267</v>
      </c>
      <c r="Q32" s="9"/>
    </row>
    <row r="33" spans="1:17">
      <c r="A33" s="12"/>
      <c r="B33" s="25">
        <v>336</v>
      </c>
      <c r="C33" s="20" t="s">
        <v>78</v>
      </c>
      <c r="D33" s="46">
        <v>2357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2357</v>
      </c>
      <c r="P33" s="47">
        <f t="shared" si="2"/>
        <v>0.33122540753232155</v>
      </c>
      <c r="Q33" s="9"/>
    </row>
    <row r="34" spans="1:17">
      <c r="A34" s="12"/>
      <c r="B34" s="25">
        <v>337.4</v>
      </c>
      <c r="C34" s="20" t="s">
        <v>131</v>
      </c>
      <c r="D34" s="46">
        <v>49233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49233</v>
      </c>
      <c r="P34" s="47">
        <f t="shared" si="2"/>
        <v>6.9186340640809441</v>
      </c>
      <c r="Q34" s="9"/>
    </row>
    <row r="35" spans="1:17">
      <c r="A35" s="12"/>
      <c r="B35" s="25">
        <v>337.7</v>
      </c>
      <c r="C35" s="20" t="s">
        <v>38</v>
      </c>
      <c r="D35" s="46">
        <v>0</v>
      </c>
      <c r="E35" s="46">
        <v>0</v>
      </c>
      <c r="F35" s="46">
        <v>0</v>
      </c>
      <c r="G35" s="46">
        <v>55500</v>
      </c>
      <c r="H35" s="46">
        <v>0</v>
      </c>
      <c r="I35" s="46">
        <v>10000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65500</v>
      </c>
      <c r="P35" s="47">
        <f t="shared" si="2"/>
        <v>9.20460933108488</v>
      </c>
      <c r="Q35" s="9"/>
    </row>
    <row r="36" spans="1:17">
      <c r="A36" s="12"/>
      <c r="B36" s="25">
        <v>338</v>
      </c>
      <c r="C36" s="20" t="s">
        <v>39</v>
      </c>
      <c r="D36" s="46">
        <v>84335</v>
      </c>
      <c r="E36" s="46">
        <v>22236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106571</v>
      </c>
      <c r="P36" s="47">
        <f t="shared" si="2"/>
        <v>14.976250702641934</v>
      </c>
      <c r="Q36" s="9"/>
    </row>
    <row r="37" spans="1:17" ht="15.75">
      <c r="A37" s="29" t="s">
        <v>44</v>
      </c>
      <c r="B37" s="30"/>
      <c r="C37" s="31"/>
      <c r="D37" s="32">
        <f t="shared" ref="D37:N37" si="8">SUM(D38:D44)</f>
        <v>1149749</v>
      </c>
      <c r="E37" s="32">
        <f t="shared" si="8"/>
        <v>1925737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8960586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7"/>
        <v>12036072</v>
      </c>
      <c r="P37" s="45">
        <f t="shared" ref="P37:P58" si="9">(O37/P$60)</f>
        <v>1691.4097807757166</v>
      </c>
      <c r="Q37" s="10"/>
    </row>
    <row r="38" spans="1:17">
      <c r="A38" s="12"/>
      <c r="B38" s="25">
        <v>341.9</v>
      </c>
      <c r="C38" s="20" t="s">
        <v>110</v>
      </c>
      <c r="D38" s="46">
        <v>52340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4" si="10">SUM(D38:N38)</f>
        <v>52340</v>
      </c>
      <c r="P38" s="47">
        <f t="shared" si="9"/>
        <v>7.3552557616638561</v>
      </c>
      <c r="Q38" s="9"/>
    </row>
    <row r="39" spans="1:17">
      <c r="A39" s="12"/>
      <c r="B39" s="25">
        <v>342.2</v>
      </c>
      <c r="C39" s="20" t="s">
        <v>47</v>
      </c>
      <c r="D39" s="46">
        <v>2501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2501</v>
      </c>
      <c r="P39" s="47">
        <f t="shared" si="9"/>
        <v>0.35146149522203485</v>
      </c>
      <c r="Q39" s="9"/>
    </row>
    <row r="40" spans="1:17">
      <c r="A40" s="12"/>
      <c r="B40" s="25">
        <v>342.4</v>
      </c>
      <c r="C40" s="20" t="s">
        <v>48</v>
      </c>
      <c r="D40" s="46">
        <v>208422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208422</v>
      </c>
      <c r="P40" s="47">
        <f t="shared" si="9"/>
        <v>29.289207419898819</v>
      </c>
      <c r="Q40" s="9"/>
    </row>
    <row r="41" spans="1:17">
      <c r="A41" s="12"/>
      <c r="B41" s="25">
        <v>342.5</v>
      </c>
      <c r="C41" s="20" t="s">
        <v>49</v>
      </c>
      <c r="D41" s="46">
        <v>11850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11850</v>
      </c>
      <c r="P41" s="47">
        <f t="shared" si="9"/>
        <v>1.6652613827993255</v>
      </c>
      <c r="Q41" s="9"/>
    </row>
    <row r="42" spans="1:17">
      <c r="A42" s="12"/>
      <c r="B42" s="25">
        <v>343.4</v>
      </c>
      <c r="C42" s="20" t="s">
        <v>111</v>
      </c>
      <c r="D42" s="46">
        <v>0</v>
      </c>
      <c r="E42" s="46">
        <v>1925737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1925737</v>
      </c>
      <c r="P42" s="47">
        <f t="shared" si="9"/>
        <v>270.62071388420463</v>
      </c>
      <c r="Q42" s="9"/>
    </row>
    <row r="43" spans="1:17">
      <c r="A43" s="12"/>
      <c r="B43" s="25">
        <v>343.5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7348978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7348978</v>
      </c>
      <c r="P43" s="47">
        <f t="shared" si="9"/>
        <v>1032.7400224845419</v>
      </c>
      <c r="Q43" s="9"/>
    </row>
    <row r="44" spans="1:17">
      <c r="A44" s="12"/>
      <c r="B44" s="25">
        <v>347.2</v>
      </c>
      <c r="C44" s="20" t="s">
        <v>52</v>
      </c>
      <c r="D44" s="46">
        <v>874636</v>
      </c>
      <c r="E44" s="46">
        <v>0</v>
      </c>
      <c r="F44" s="46">
        <v>0</v>
      </c>
      <c r="G44" s="46">
        <v>0</v>
      </c>
      <c r="H44" s="46">
        <v>0</v>
      </c>
      <c r="I44" s="46">
        <v>1611608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2486244</v>
      </c>
      <c r="P44" s="47">
        <f t="shared" si="9"/>
        <v>349.38785834738616</v>
      </c>
      <c r="Q44" s="9"/>
    </row>
    <row r="45" spans="1:17" ht="15.75">
      <c r="A45" s="29" t="s">
        <v>45</v>
      </c>
      <c r="B45" s="30"/>
      <c r="C45" s="31"/>
      <c r="D45" s="32">
        <f t="shared" ref="D45:N45" si="11">SUM(D46:D46)</f>
        <v>180266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 t="shared" ref="O45:O58" si="12">SUM(D45:N45)</f>
        <v>180266</v>
      </c>
      <c r="P45" s="45">
        <f t="shared" si="9"/>
        <v>25.332490163012928</v>
      </c>
      <c r="Q45" s="10"/>
    </row>
    <row r="46" spans="1:17">
      <c r="A46" s="13"/>
      <c r="B46" s="39">
        <v>354</v>
      </c>
      <c r="C46" s="21" t="s">
        <v>56</v>
      </c>
      <c r="D46" s="46">
        <v>180266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180266</v>
      </c>
      <c r="P46" s="47">
        <f t="shared" si="9"/>
        <v>25.332490163012928</v>
      </c>
      <c r="Q46" s="9"/>
    </row>
    <row r="47" spans="1:17" ht="15.75">
      <c r="A47" s="29" t="s">
        <v>3</v>
      </c>
      <c r="B47" s="30"/>
      <c r="C47" s="31"/>
      <c r="D47" s="32">
        <f t="shared" ref="D47:N47" si="13">SUM(D48:D50)</f>
        <v>99238</v>
      </c>
      <c r="E47" s="32">
        <f t="shared" si="13"/>
        <v>3026</v>
      </c>
      <c r="F47" s="32">
        <f t="shared" si="13"/>
        <v>0</v>
      </c>
      <c r="G47" s="32">
        <f t="shared" si="13"/>
        <v>26928</v>
      </c>
      <c r="H47" s="32">
        <f t="shared" si="13"/>
        <v>0</v>
      </c>
      <c r="I47" s="32">
        <f t="shared" si="13"/>
        <v>10643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 t="shared" si="12"/>
        <v>139835</v>
      </c>
      <c r="P47" s="45">
        <f t="shared" si="9"/>
        <v>19.65078695896571</v>
      </c>
      <c r="Q47" s="10"/>
    </row>
    <row r="48" spans="1:17">
      <c r="A48" s="12"/>
      <c r="B48" s="25">
        <v>361.1</v>
      </c>
      <c r="C48" s="20" t="s">
        <v>58</v>
      </c>
      <c r="D48" s="46">
        <v>26728</v>
      </c>
      <c r="E48" s="46">
        <v>3026</v>
      </c>
      <c r="F48" s="46">
        <v>0</v>
      </c>
      <c r="G48" s="46">
        <v>18683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48437</v>
      </c>
      <c r="P48" s="47">
        <f t="shared" si="9"/>
        <v>6.8067734682405847</v>
      </c>
      <c r="Q48" s="9"/>
    </row>
    <row r="49" spans="1:120">
      <c r="A49" s="12"/>
      <c r="B49" s="25">
        <v>366</v>
      </c>
      <c r="C49" s="20" t="s">
        <v>59</v>
      </c>
      <c r="D49" s="46">
        <v>0</v>
      </c>
      <c r="E49" s="46">
        <v>0</v>
      </c>
      <c r="F49" s="46">
        <v>0</v>
      </c>
      <c r="G49" s="46">
        <v>8245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8245</v>
      </c>
      <c r="P49" s="47">
        <f t="shared" si="9"/>
        <v>1.1586565486228217</v>
      </c>
      <c r="Q49" s="9"/>
    </row>
    <row r="50" spans="1:120">
      <c r="A50" s="12"/>
      <c r="B50" s="25">
        <v>369.9</v>
      </c>
      <c r="C50" s="20" t="s">
        <v>61</v>
      </c>
      <c r="D50" s="46">
        <v>72510</v>
      </c>
      <c r="E50" s="46">
        <v>0</v>
      </c>
      <c r="F50" s="46">
        <v>0</v>
      </c>
      <c r="G50" s="46">
        <v>0</v>
      </c>
      <c r="H50" s="46">
        <v>0</v>
      </c>
      <c r="I50" s="46">
        <v>10643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83153</v>
      </c>
      <c r="P50" s="47">
        <f t="shared" si="9"/>
        <v>11.685356942102304</v>
      </c>
      <c r="Q50" s="9"/>
    </row>
    <row r="51" spans="1:120" ht="15.75">
      <c r="A51" s="29" t="s">
        <v>46</v>
      </c>
      <c r="B51" s="30"/>
      <c r="C51" s="31"/>
      <c r="D51" s="32">
        <f t="shared" ref="D51:N51" si="14">SUM(D52:D57)</f>
        <v>451633</v>
      </c>
      <c r="E51" s="32">
        <f t="shared" si="14"/>
        <v>177739</v>
      </c>
      <c r="F51" s="32">
        <f t="shared" si="14"/>
        <v>839415</v>
      </c>
      <c r="G51" s="32">
        <f t="shared" si="14"/>
        <v>864893</v>
      </c>
      <c r="H51" s="32">
        <f t="shared" si="14"/>
        <v>0</v>
      </c>
      <c r="I51" s="32">
        <f t="shared" si="14"/>
        <v>4191410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 t="shared" si="14"/>
        <v>0</v>
      </c>
      <c r="O51" s="32">
        <f t="shared" si="12"/>
        <v>6525090</v>
      </c>
      <c r="P51" s="45">
        <f t="shared" si="9"/>
        <v>916.96037099494094</v>
      </c>
      <c r="Q51" s="9"/>
    </row>
    <row r="52" spans="1:120">
      <c r="A52" s="12"/>
      <c r="B52" s="25">
        <v>381</v>
      </c>
      <c r="C52" s="20" t="s">
        <v>62</v>
      </c>
      <c r="D52" s="46">
        <v>451633</v>
      </c>
      <c r="E52" s="46">
        <v>172688</v>
      </c>
      <c r="F52" s="46">
        <v>839415</v>
      </c>
      <c r="G52" s="46">
        <v>800000</v>
      </c>
      <c r="H52" s="46">
        <v>0</v>
      </c>
      <c r="I52" s="46">
        <v>96494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2360230</v>
      </c>
      <c r="P52" s="47">
        <f t="shared" si="9"/>
        <v>331.67931422147274</v>
      </c>
      <c r="Q52" s="9"/>
    </row>
    <row r="53" spans="1:120">
      <c r="A53" s="12"/>
      <c r="B53" s="25">
        <v>383</v>
      </c>
      <c r="C53" s="20" t="s">
        <v>84</v>
      </c>
      <c r="D53" s="46">
        <v>0</v>
      </c>
      <c r="E53" s="46">
        <v>5051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5051</v>
      </c>
      <c r="P53" s="47">
        <f t="shared" si="9"/>
        <v>0.70980888139404164</v>
      </c>
      <c r="Q53" s="9"/>
    </row>
    <row r="54" spans="1:120">
      <c r="A54" s="12"/>
      <c r="B54" s="25">
        <v>388.2</v>
      </c>
      <c r="C54" s="20" t="s">
        <v>65</v>
      </c>
      <c r="D54" s="46">
        <v>0</v>
      </c>
      <c r="E54" s="46">
        <v>0</v>
      </c>
      <c r="F54" s="46">
        <v>0</v>
      </c>
      <c r="G54" s="46">
        <v>64893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64893</v>
      </c>
      <c r="P54" s="47">
        <f t="shared" si="9"/>
        <v>9.1193086003372681</v>
      </c>
      <c r="Q54" s="9"/>
    </row>
    <row r="55" spans="1:120">
      <c r="A55" s="12"/>
      <c r="B55" s="25">
        <v>389.1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37284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37284</v>
      </c>
      <c r="P55" s="47">
        <f t="shared" si="9"/>
        <v>5.2394603709949408</v>
      </c>
      <c r="Q55" s="9"/>
    </row>
    <row r="56" spans="1:120">
      <c r="A56" s="12"/>
      <c r="B56" s="25">
        <v>389.2</v>
      </c>
      <c r="C56" s="20" t="s">
        <v>157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1691667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1691667</v>
      </c>
      <c r="P56" s="47">
        <f t="shared" si="9"/>
        <v>237.72723440134908</v>
      </c>
      <c r="Q56" s="9"/>
    </row>
    <row r="57" spans="1:120" ht="15.75" thickBot="1">
      <c r="A57" s="12"/>
      <c r="B57" s="25">
        <v>389.8</v>
      </c>
      <c r="C57" s="20" t="s">
        <v>158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2365965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2365965</v>
      </c>
      <c r="P57" s="47">
        <f t="shared" si="9"/>
        <v>332.48524451939289</v>
      </c>
      <c r="Q57" s="9"/>
    </row>
    <row r="58" spans="1:120" ht="16.5" thickBot="1">
      <c r="A58" s="14" t="s">
        <v>54</v>
      </c>
      <c r="B58" s="23"/>
      <c r="C58" s="22"/>
      <c r="D58" s="15">
        <f t="shared" ref="D58:N58" si="15">SUM(D5,D12,D23,D37,D45,D47,D51)</f>
        <v>18243404</v>
      </c>
      <c r="E58" s="15">
        <f t="shared" si="15"/>
        <v>6883431</v>
      </c>
      <c r="F58" s="15">
        <f t="shared" si="15"/>
        <v>839415</v>
      </c>
      <c r="G58" s="15">
        <f t="shared" si="15"/>
        <v>4482143</v>
      </c>
      <c r="H58" s="15">
        <f t="shared" si="15"/>
        <v>0</v>
      </c>
      <c r="I58" s="15">
        <f t="shared" si="15"/>
        <v>13172639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0</v>
      </c>
      <c r="N58" s="15">
        <f t="shared" si="15"/>
        <v>0</v>
      </c>
      <c r="O58" s="15">
        <f t="shared" si="12"/>
        <v>43621032</v>
      </c>
      <c r="P58" s="38">
        <f t="shared" si="9"/>
        <v>6129.9932546374366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118" t="s">
        <v>159</v>
      </c>
      <c r="N60" s="118"/>
      <c r="O60" s="118"/>
      <c r="P60" s="43">
        <v>7116</v>
      </c>
    </row>
    <row r="61" spans="1:120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</row>
    <row r="62" spans="1:120" ht="15.75" customHeight="1" thickBot="1">
      <c r="A62" s="120" t="s">
        <v>81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11766334</v>
      </c>
      <c r="E5" s="27">
        <f t="shared" si="0"/>
        <v>414040</v>
      </c>
      <c r="F5" s="27">
        <f t="shared" si="0"/>
        <v>0</v>
      </c>
      <c r="G5" s="27">
        <f t="shared" si="0"/>
        <v>1934203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14114577</v>
      </c>
      <c r="O5" s="33">
        <f t="shared" ref="O5:O36" si="2">(N5/O$58)</f>
        <v>2205.4026562499998</v>
      </c>
      <c r="P5" s="6"/>
    </row>
    <row r="6" spans="1:133">
      <c r="A6" s="12"/>
      <c r="B6" s="25">
        <v>311</v>
      </c>
      <c r="C6" s="20" t="s">
        <v>2</v>
      </c>
      <c r="D6" s="46">
        <v>11517945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11517945</v>
      </c>
      <c r="O6" s="47">
        <f t="shared" si="2"/>
        <v>1799.67890625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46.015625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119540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119540</v>
      </c>
      <c r="O8" s="47">
        <f t="shared" si="2"/>
        <v>18.678125000000001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1934203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1934203</v>
      </c>
      <c r="O9" s="47">
        <f t="shared" si="2"/>
        <v>302.21921874999998</v>
      </c>
      <c r="P9" s="9"/>
    </row>
    <row r="10" spans="1:133">
      <c r="A10" s="12"/>
      <c r="B10" s="25">
        <v>315</v>
      </c>
      <c r="C10" s="20" t="s">
        <v>98</v>
      </c>
      <c r="D10" s="46">
        <v>216673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216673</v>
      </c>
      <c r="O10" s="47">
        <f t="shared" si="2"/>
        <v>33.85515625</v>
      </c>
      <c r="P10" s="9"/>
    </row>
    <row r="11" spans="1:133">
      <c r="A11" s="12"/>
      <c r="B11" s="25">
        <v>316</v>
      </c>
      <c r="C11" s="20" t="s">
        <v>136</v>
      </c>
      <c r="D11" s="46">
        <v>31716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31716</v>
      </c>
      <c r="O11" s="47">
        <f t="shared" si="2"/>
        <v>4.9556250000000004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SUM(D13:D22)</f>
        <v>2710556</v>
      </c>
      <c r="E12" s="32">
        <f t="shared" si="3"/>
        <v>116731</v>
      </c>
      <c r="F12" s="32">
        <f t="shared" si="3"/>
        <v>0</v>
      </c>
      <c r="G12" s="32">
        <f t="shared" si="3"/>
        <v>218337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3045624</v>
      </c>
      <c r="O12" s="45">
        <f t="shared" si="2"/>
        <v>475.87875000000003</v>
      </c>
      <c r="P12" s="10"/>
    </row>
    <row r="13" spans="1:133">
      <c r="A13" s="12"/>
      <c r="B13" s="25">
        <v>322</v>
      </c>
      <c r="C13" s="20" t="s">
        <v>0</v>
      </c>
      <c r="D13" s="46">
        <v>1574476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1574476</v>
      </c>
      <c r="O13" s="47">
        <f t="shared" si="2"/>
        <v>246.011875</v>
      </c>
      <c r="P13" s="9"/>
    </row>
    <row r="14" spans="1:133">
      <c r="A14" s="12"/>
      <c r="B14" s="25">
        <v>323.7</v>
      </c>
      <c r="C14" s="20" t="s">
        <v>14</v>
      </c>
      <c r="D14" s="46">
        <v>664882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664882</v>
      </c>
      <c r="O14" s="47">
        <f t="shared" si="2"/>
        <v>103.8878125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0</v>
      </c>
      <c r="F15" s="46">
        <v>0</v>
      </c>
      <c r="G15" s="46">
        <v>29724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29724</v>
      </c>
      <c r="O15" s="47">
        <f t="shared" si="2"/>
        <v>4.6443750000000001</v>
      </c>
      <c r="P15" s="9"/>
    </row>
    <row r="16" spans="1:133">
      <c r="A16" s="12"/>
      <c r="B16" s="25">
        <v>324.12</v>
      </c>
      <c r="C16" s="20" t="s">
        <v>99</v>
      </c>
      <c r="D16" s="46">
        <v>0</v>
      </c>
      <c r="E16" s="46">
        <v>0</v>
      </c>
      <c r="F16" s="46">
        <v>0</v>
      </c>
      <c r="G16" s="46">
        <v>4380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4380</v>
      </c>
      <c r="O16" s="47">
        <f t="shared" si="2"/>
        <v>0.68437499999999996</v>
      </c>
      <c r="P16" s="9"/>
    </row>
    <row r="17" spans="1:16">
      <c r="A17" s="12"/>
      <c r="B17" s="25">
        <v>324.31</v>
      </c>
      <c r="C17" s="20" t="s">
        <v>17</v>
      </c>
      <c r="D17" s="46">
        <v>0</v>
      </c>
      <c r="E17" s="46">
        <v>0</v>
      </c>
      <c r="F17" s="46">
        <v>0</v>
      </c>
      <c r="G17" s="46">
        <v>38893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38893</v>
      </c>
      <c r="O17" s="47">
        <f t="shared" si="2"/>
        <v>6.0770312500000001</v>
      </c>
      <c r="P17" s="9"/>
    </row>
    <row r="18" spans="1:16">
      <c r="A18" s="12"/>
      <c r="B18" s="25">
        <v>324.41000000000003</v>
      </c>
      <c r="C18" s="20" t="s">
        <v>137</v>
      </c>
      <c r="D18" s="46">
        <v>0</v>
      </c>
      <c r="E18" s="46">
        <v>103387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103387</v>
      </c>
      <c r="O18" s="47">
        <f t="shared" si="2"/>
        <v>16.154218749999998</v>
      </c>
      <c r="P18" s="9"/>
    </row>
    <row r="19" spans="1:16">
      <c r="A19" s="12"/>
      <c r="B19" s="25">
        <v>324.42</v>
      </c>
      <c r="C19" s="20" t="s">
        <v>101</v>
      </c>
      <c r="D19" s="46">
        <v>0</v>
      </c>
      <c r="E19" s="46">
        <v>13344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13344</v>
      </c>
      <c r="O19" s="47">
        <f t="shared" si="2"/>
        <v>2.085</v>
      </c>
      <c r="P19" s="9"/>
    </row>
    <row r="20" spans="1:16">
      <c r="A20" s="12"/>
      <c r="B20" s="25">
        <v>324.61</v>
      </c>
      <c r="C20" s="20" t="s">
        <v>18</v>
      </c>
      <c r="D20" s="46">
        <v>0</v>
      </c>
      <c r="E20" s="46">
        <v>0</v>
      </c>
      <c r="F20" s="46">
        <v>0</v>
      </c>
      <c r="G20" s="46">
        <v>143833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143833</v>
      </c>
      <c r="O20" s="47">
        <f t="shared" si="2"/>
        <v>22.473906249999999</v>
      </c>
      <c r="P20" s="9"/>
    </row>
    <row r="21" spans="1:16">
      <c r="A21" s="12"/>
      <c r="B21" s="25">
        <v>324.62</v>
      </c>
      <c r="C21" s="20" t="s">
        <v>102</v>
      </c>
      <c r="D21" s="46">
        <v>0</v>
      </c>
      <c r="E21" s="46">
        <v>0</v>
      </c>
      <c r="F21" s="46">
        <v>0</v>
      </c>
      <c r="G21" s="46">
        <v>1507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1507</v>
      </c>
      <c r="O21" s="47">
        <f t="shared" si="2"/>
        <v>0.23546875</v>
      </c>
      <c r="P21" s="9"/>
    </row>
    <row r="22" spans="1:16">
      <c r="A22" s="12"/>
      <c r="B22" s="25">
        <v>329</v>
      </c>
      <c r="C22" s="20" t="s">
        <v>21</v>
      </c>
      <c r="D22" s="46">
        <v>471198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471198</v>
      </c>
      <c r="O22" s="47">
        <f t="shared" si="2"/>
        <v>73.624687499999993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SUM(D24:D36)</f>
        <v>6246571</v>
      </c>
      <c r="E23" s="32">
        <f t="shared" si="5"/>
        <v>1938672</v>
      </c>
      <c r="F23" s="32">
        <f t="shared" si="5"/>
        <v>0</v>
      </c>
      <c r="G23" s="32">
        <f t="shared" si="5"/>
        <v>414923</v>
      </c>
      <c r="H23" s="32">
        <f t="shared" si="5"/>
        <v>0</v>
      </c>
      <c r="I23" s="32">
        <f t="shared" si="5"/>
        <v>960000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9560166</v>
      </c>
      <c r="O23" s="45">
        <f t="shared" si="2"/>
        <v>1493.7759375000001</v>
      </c>
      <c r="P23" s="10"/>
    </row>
    <row r="24" spans="1:16">
      <c r="A24" s="12"/>
      <c r="B24" s="25">
        <v>331.1</v>
      </c>
      <c r="C24" s="20" t="s">
        <v>119</v>
      </c>
      <c r="D24" s="46">
        <v>49450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49450</v>
      </c>
      <c r="O24" s="47">
        <f t="shared" si="2"/>
        <v>7.7265625</v>
      </c>
      <c r="P24" s="9"/>
    </row>
    <row r="25" spans="1:16">
      <c r="A25" s="12"/>
      <c r="B25" s="25">
        <v>331.39</v>
      </c>
      <c r="C25" s="20" t="s">
        <v>26</v>
      </c>
      <c r="D25" s="46">
        <v>4524609</v>
      </c>
      <c r="E25" s="46">
        <v>1197297</v>
      </c>
      <c r="F25" s="46">
        <v>0</v>
      </c>
      <c r="G25" s="46">
        <v>253344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5975250</v>
      </c>
      <c r="O25" s="47">
        <f t="shared" si="2"/>
        <v>933.6328125</v>
      </c>
      <c r="P25" s="9"/>
    </row>
    <row r="26" spans="1:16">
      <c r="A26" s="12"/>
      <c r="B26" s="25">
        <v>334.2</v>
      </c>
      <c r="C26" s="20" t="s">
        <v>103</v>
      </c>
      <c r="D26" s="46">
        <v>5100</v>
      </c>
      <c r="E26" s="46">
        <v>0</v>
      </c>
      <c r="F26" s="46">
        <v>0</v>
      </c>
      <c r="G26" s="46">
        <v>15799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20899</v>
      </c>
      <c r="O26" s="47">
        <f t="shared" si="2"/>
        <v>3.2654687500000001</v>
      </c>
      <c r="P26" s="9"/>
    </row>
    <row r="27" spans="1:16">
      <c r="A27" s="12"/>
      <c r="B27" s="25">
        <v>334.39</v>
      </c>
      <c r="C27" s="20" t="s">
        <v>28</v>
      </c>
      <c r="D27" s="46">
        <v>250774</v>
      </c>
      <c r="E27" s="46">
        <v>648849</v>
      </c>
      <c r="F27" s="46">
        <v>0</v>
      </c>
      <c r="G27" s="46">
        <v>47727</v>
      </c>
      <c r="H27" s="46">
        <v>0</v>
      </c>
      <c r="I27" s="46">
        <v>950000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1897350</v>
      </c>
      <c r="O27" s="47">
        <f t="shared" si="2"/>
        <v>296.4609375</v>
      </c>
      <c r="P27" s="9"/>
    </row>
    <row r="28" spans="1:16">
      <c r="A28" s="12"/>
      <c r="B28" s="25">
        <v>335.12</v>
      </c>
      <c r="C28" s="20" t="s">
        <v>105</v>
      </c>
      <c r="D28" s="46">
        <v>240177</v>
      </c>
      <c r="E28" s="46">
        <v>70290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310467</v>
      </c>
      <c r="O28" s="47">
        <f t="shared" si="2"/>
        <v>48.510468750000001</v>
      </c>
      <c r="P28" s="9"/>
    </row>
    <row r="29" spans="1:16">
      <c r="A29" s="12"/>
      <c r="B29" s="25">
        <v>335.14</v>
      </c>
      <c r="C29" s="20" t="s">
        <v>106</v>
      </c>
      <c r="D29" s="46">
        <v>987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987</v>
      </c>
      <c r="O29" s="47">
        <f t="shared" si="2"/>
        <v>0.15421874999999999</v>
      </c>
      <c r="P29" s="9"/>
    </row>
    <row r="30" spans="1:16">
      <c r="A30" s="12"/>
      <c r="B30" s="25">
        <v>335.15</v>
      </c>
      <c r="C30" s="20" t="s">
        <v>107</v>
      </c>
      <c r="D30" s="46">
        <v>20095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20095</v>
      </c>
      <c r="O30" s="47">
        <f t="shared" si="2"/>
        <v>3.1398437499999998</v>
      </c>
      <c r="P30" s="9"/>
    </row>
    <row r="31" spans="1:16">
      <c r="A31" s="12"/>
      <c r="B31" s="25">
        <v>335.18</v>
      </c>
      <c r="C31" s="20" t="s">
        <v>108</v>
      </c>
      <c r="D31" s="46">
        <v>1038325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1038325</v>
      </c>
      <c r="O31" s="47">
        <f t="shared" si="2"/>
        <v>162.23828125</v>
      </c>
      <c r="P31" s="9"/>
    </row>
    <row r="32" spans="1:16">
      <c r="A32" s="12"/>
      <c r="B32" s="25">
        <v>335.21</v>
      </c>
      <c r="C32" s="20" t="s">
        <v>35</v>
      </c>
      <c r="D32" s="46">
        <v>7105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7105</v>
      </c>
      <c r="O32" s="47">
        <f t="shared" si="2"/>
        <v>1.11015625</v>
      </c>
      <c r="P32" s="9"/>
    </row>
    <row r="33" spans="1:16">
      <c r="A33" s="12"/>
      <c r="B33" s="25">
        <v>336</v>
      </c>
      <c r="C33" s="20" t="s">
        <v>78</v>
      </c>
      <c r="D33" s="46">
        <v>2454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2454</v>
      </c>
      <c r="O33" s="47">
        <f t="shared" si="2"/>
        <v>0.38343749999999999</v>
      </c>
      <c r="P33" s="9"/>
    </row>
    <row r="34" spans="1:16">
      <c r="A34" s="12"/>
      <c r="B34" s="25">
        <v>337.4</v>
      </c>
      <c r="C34" s="20" t="s">
        <v>131</v>
      </c>
      <c r="D34" s="46">
        <v>56839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56839</v>
      </c>
      <c r="O34" s="47">
        <f t="shared" si="2"/>
        <v>8.8810937499999998</v>
      </c>
      <c r="P34" s="9"/>
    </row>
    <row r="35" spans="1:16">
      <c r="A35" s="12"/>
      <c r="B35" s="25">
        <v>337.7</v>
      </c>
      <c r="C35" s="20" t="s">
        <v>38</v>
      </c>
      <c r="D35" s="46">
        <v>5656</v>
      </c>
      <c r="E35" s="46">
        <v>0</v>
      </c>
      <c r="F35" s="46">
        <v>0</v>
      </c>
      <c r="G35" s="46">
        <v>98053</v>
      </c>
      <c r="H35" s="46">
        <v>0</v>
      </c>
      <c r="I35" s="46">
        <v>10000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113709</v>
      </c>
      <c r="O35" s="47">
        <f t="shared" si="2"/>
        <v>17.767031249999999</v>
      </c>
      <c r="P35" s="9"/>
    </row>
    <row r="36" spans="1:16">
      <c r="A36" s="12"/>
      <c r="B36" s="25">
        <v>338</v>
      </c>
      <c r="C36" s="20" t="s">
        <v>39</v>
      </c>
      <c r="D36" s="46">
        <v>45000</v>
      </c>
      <c r="E36" s="46">
        <v>22236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67236</v>
      </c>
      <c r="O36" s="47">
        <f t="shared" si="2"/>
        <v>10.505625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SUM(D38:D44)</f>
        <v>672622</v>
      </c>
      <c r="E37" s="32">
        <f t="shared" si="7"/>
        <v>1905642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8251393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10829657</v>
      </c>
      <c r="O37" s="45">
        <f t="shared" ref="O37:O56" si="8">(N37/O$58)</f>
        <v>1692.1339062500001</v>
      </c>
      <c r="P37" s="10"/>
    </row>
    <row r="38" spans="1:16">
      <c r="A38" s="12"/>
      <c r="B38" s="25">
        <v>341.9</v>
      </c>
      <c r="C38" s="20" t="s">
        <v>110</v>
      </c>
      <c r="D38" s="46">
        <v>37993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9">SUM(D38:M38)</f>
        <v>37993</v>
      </c>
      <c r="O38" s="47">
        <f t="shared" si="8"/>
        <v>5.9364062500000001</v>
      </c>
      <c r="P38" s="9"/>
    </row>
    <row r="39" spans="1:16">
      <c r="A39" s="12"/>
      <c r="B39" s="25">
        <v>342.2</v>
      </c>
      <c r="C39" s="20" t="s">
        <v>47</v>
      </c>
      <c r="D39" s="46">
        <v>10345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10345</v>
      </c>
      <c r="O39" s="47">
        <f t="shared" si="8"/>
        <v>1.61640625</v>
      </c>
      <c r="P39" s="9"/>
    </row>
    <row r="40" spans="1:16">
      <c r="A40" s="12"/>
      <c r="B40" s="25">
        <v>342.4</v>
      </c>
      <c r="C40" s="20" t="s">
        <v>48</v>
      </c>
      <c r="D40" s="46">
        <v>156909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156909</v>
      </c>
      <c r="O40" s="47">
        <f t="shared" si="8"/>
        <v>24.517031249999999</v>
      </c>
      <c r="P40" s="9"/>
    </row>
    <row r="41" spans="1:16">
      <c r="A41" s="12"/>
      <c r="B41" s="25">
        <v>342.5</v>
      </c>
      <c r="C41" s="20" t="s">
        <v>49</v>
      </c>
      <c r="D41" s="46">
        <v>12875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12875</v>
      </c>
      <c r="O41" s="47">
        <f t="shared" si="8"/>
        <v>2.01171875</v>
      </c>
      <c r="P41" s="9"/>
    </row>
    <row r="42" spans="1:16">
      <c r="A42" s="12"/>
      <c r="B42" s="25">
        <v>343.4</v>
      </c>
      <c r="C42" s="20" t="s">
        <v>111</v>
      </c>
      <c r="D42" s="46">
        <v>0</v>
      </c>
      <c r="E42" s="46">
        <v>1905642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1905642</v>
      </c>
      <c r="O42" s="47">
        <f t="shared" si="8"/>
        <v>297.75656249999997</v>
      </c>
      <c r="P42" s="9"/>
    </row>
    <row r="43" spans="1:16">
      <c r="A43" s="12"/>
      <c r="B43" s="25">
        <v>343.5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6907617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6907617</v>
      </c>
      <c r="O43" s="47">
        <f t="shared" si="8"/>
        <v>1079.31515625</v>
      </c>
      <c r="P43" s="9"/>
    </row>
    <row r="44" spans="1:16">
      <c r="A44" s="12"/>
      <c r="B44" s="25">
        <v>347.2</v>
      </c>
      <c r="C44" s="20" t="s">
        <v>52</v>
      </c>
      <c r="D44" s="46">
        <v>454500</v>
      </c>
      <c r="E44" s="46">
        <v>0</v>
      </c>
      <c r="F44" s="46">
        <v>0</v>
      </c>
      <c r="G44" s="46">
        <v>0</v>
      </c>
      <c r="H44" s="46">
        <v>0</v>
      </c>
      <c r="I44" s="46">
        <v>1343776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1798276</v>
      </c>
      <c r="O44" s="47">
        <f t="shared" si="8"/>
        <v>280.98062499999997</v>
      </c>
      <c r="P44" s="9"/>
    </row>
    <row r="45" spans="1:16" ht="15.75">
      <c r="A45" s="29" t="s">
        <v>45</v>
      </c>
      <c r="B45" s="30"/>
      <c r="C45" s="31"/>
      <c r="D45" s="32">
        <f t="shared" ref="D45:M45" si="10">SUM(D46:D46)</f>
        <v>134687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6" si="11">SUM(D45:M45)</f>
        <v>134687</v>
      </c>
      <c r="O45" s="45">
        <f t="shared" si="8"/>
        <v>21.044843749999998</v>
      </c>
      <c r="P45" s="10"/>
    </row>
    <row r="46" spans="1:16">
      <c r="A46" s="13"/>
      <c r="B46" s="39">
        <v>354</v>
      </c>
      <c r="C46" s="21" t="s">
        <v>56</v>
      </c>
      <c r="D46" s="46">
        <v>134687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134687</v>
      </c>
      <c r="O46" s="47">
        <f t="shared" si="8"/>
        <v>21.044843749999998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SUM(D48:D49)</f>
        <v>120254</v>
      </c>
      <c r="E47" s="32">
        <f t="shared" si="12"/>
        <v>9909</v>
      </c>
      <c r="F47" s="32">
        <f t="shared" si="12"/>
        <v>0</v>
      </c>
      <c r="G47" s="32">
        <f t="shared" si="12"/>
        <v>58081</v>
      </c>
      <c r="H47" s="32">
        <f t="shared" si="12"/>
        <v>0</v>
      </c>
      <c r="I47" s="32">
        <f t="shared" si="12"/>
        <v>11984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200228</v>
      </c>
      <c r="O47" s="45">
        <f t="shared" si="8"/>
        <v>31.285625</v>
      </c>
      <c r="P47" s="10"/>
    </row>
    <row r="48" spans="1:16">
      <c r="A48" s="12"/>
      <c r="B48" s="25">
        <v>361.1</v>
      </c>
      <c r="C48" s="20" t="s">
        <v>58</v>
      </c>
      <c r="D48" s="46">
        <v>68292</v>
      </c>
      <c r="E48" s="46">
        <v>9909</v>
      </c>
      <c r="F48" s="46">
        <v>0</v>
      </c>
      <c r="G48" s="46">
        <v>58081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136282</v>
      </c>
      <c r="O48" s="47">
        <f t="shared" si="8"/>
        <v>21.294062499999999</v>
      </c>
      <c r="P48" s="9"/>
    </row>
    <row r="49" spans="1:119">
      <c r="A49" s="12"/>
      <c r="B49" s="25">
        <v>369.9</v>
      </c>
      <c r="C49" s="20" t="s">
        <v>61</v>
      </c>
      <c r="D49" s="46">
        <v>51962</v>
      </c>
      <c r="E49" s="46">
        <v>0</v>
      </c>
      <c r="F49" s="46">
        <v>0</v>
      </c>
      <c r="G49" s="46">
        <v>0</v>
      </c>
      <c r="H49" s="46">
        <v>0</v>
      </c>
      <c r="I49" s="46">
        <v>11984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63946</v>
      </c>
      <c r="O49" s="47">
        <f t="shared" si="8"/>
        <v>9.9915625000000006</v>
      </c>
      <c r="P49" s="9"/>
    </row>
    <row r="50" spans="1:119" ht="15.75">
      <c r="A50" s="29" t="s">
        <v>46</v>
      </c>
      <c r="B50" s="30"/>
      <c r="C50" s="31"/>
      <c r="D50" s="32">
        <f t="shared" ref="D50:M50" si="13">SUM(D51:D55)</f>
        <v>0</v>
      </c>
      <c r="E50" s="32">
        <f t="shared" si="13"/>
        <v>5051</v>
      </c>
      <c r="F50" s="32">
        <f t="shared" si="13"/>
        <v>3356102</v>
      </c>
      <c r="G50" s="32">
        <f t="shared" si="13"/>
        <v>527300</v>
      </c>
      <c r="H50" s="32">
        <f t="shared" si="13"/>
        <v>0</v>
      </c>
      <c r="I50" s="32">
        <f t="shared" si="13"/>
        <v>5217000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9105453</v>
      </c>
      <c r="O50" s="45">
        <f t="shared" si="8"/>
        <v>1422.72703125</v>
      </c>
      <c r="P50" s="9"/>
    </row>
    <row r="51" spans="1:119">
      <c r="A51" s="12"/>
      <c r="B51" s="25">
        <v>381</v>
      </c>
      <c r="C51" s="20" t="s">
        <v>62</v>
      </c>
      <c r="D51" s="46">
        <v>0</v>
      </c>
      <c r="E51" s="46">
        <v>0</v>
      </c>
      <c r="F51" s="46">
        <v>3356102</v>
      </c>
      <c r="G51" s="46">
        <v>527300</v>
      </c>
      <c r="H51" s="46">
        <v>0</v>
      </c>
      <c r="I51" s="46">
        <v>105989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3989391</v>
      </c>
      <c r="O51" s="47">
        <f t="shared" si="8"/>
        <v>623.34234375000005</v>
      </c>
      <c r="P51" s="9"/>
    </row>
    <row r="52" spans="1:119">
      <c r="A52" s="12"/>
      <c r="B52" s="25">
        <v>383</v>
      </c>
      <c r="C52" s="20" t="s">
        <v>84</v>
      </c>
      <c r="D52" s="46">
        <v>0</v>
      </c>
      <c r="E52" s="46">
        <v>5051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5051</v>
      </c>
      <c r="O52" s="47">
        <f t="shared" si="8"/>
        <v>0.78921874999999997</v>
      </c>
      <c r="P52" s="9"/>
    </row>
    <row r="53" spans="1:119">
      <c r="A53" s="12"/>
      <c r="B53" s="25">
        <v>389.1</v>
      </c>
      <c r="C53" s="20" t="s">
        <v>122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118945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118945</v>
      </c>
      <c r="O53" s="47">
        <f t="shared" si="8"/>
        <v>18.585156250000001</v>
      </c>
      <c r="P53" s="9"/>
    </row>
    <row r="54" spans="1:119">
      <c r="A54" s="12"/>
      <c r="B54" s="25">
        <v>389.2</v>
      </c>
      <c r="C54" s="20" t="s">
        <v>123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2590000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2590000</v>
      </c>
      <c r="O54" s="47">
        <f t="shared" si="8"/>
        <v>404.6875</v>
      </c>
      <c r="P54" s="9"/>
    </row>
    <row r="55" spans="1:119" ht="15.75" thickBot="1">
      <c r="A55" s="12"/>
      <c r="B55" s="25">
        <v>389.7</v>
      </c>
      <c r="C55" s="20" t="s">
        <v>125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2402066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2402066</v>
      </c>
      <c r="O55" s="47">
        <f t="shared" si="8"/>
        <v>375.3228125</v>
      </c>
      <c r="P55" s="9"/>
    </row>
    <row r="56" spans="1:119" ht="16.5" thickBot="1">
      <c r="A56" s="14" t="s">
        <v>54</v>
      </c>
      <c r="B56" s="23"/>
      <c r="C56" s="22"/>
      <c r="D56" s="15">
        <f t="shared" ref="D56:M56" si="14">SUM(D5,D12,D23,D37,D45,D47,D50)</f>
        <v>21651024</v>
      </c>
      <c r="E56" s="15">
        <f t="shared" si="14"/>
        <v>4390045</v>
      </c>
      <c r="F56" s="15">
        <f t="shared" si="14"/>
        <v>3356102</v>
      </c>
      <c r="G56" s="15">
        <f t="shared" si="14"/>
        <v>3152844</v>
      </c>
      <c r="H56" s="15">
        <f t="shared" si="14"/>
        <v>0</v>
      </c>
      <c r="I56" s="15">
        <f t="shared" si="14"/>
        <v>14440377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46990392</v>
      </c>
      <c r="O56" s="38">
        <f t="shared" si="8"/>
        <v>7342.2487499999997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142</v>
      </c>
      <c r="M58" s="118"/>
      <c r="N58" s="118"/>
      <c r="O58" s="43">
        <v>6400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10476946</v>
      </c>
      <c r="E5" s="27">
        <f t="shared" si="0"/>
        <v>423863</v>
      </c>
      <c r="F5" s="27">
        <f t="shared" si="0"/>
        <v>0</v>
      </c>
      <c r="G5" s="27">
        <f t="shared" si="0"/>
        <v>2354334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13255143</v>
      </c>
      <c r="O5" s="33">
        <f t="shared" ref="O5:O36" si="2">(N5/O$57)</f>
        <v>2134.1399130574787</v>
      </c>
      <c r="P5" s="6"/>
    </row>
    <row r="6" spans="1:133">
      <c r="A6" s="12"/>
      <c r="B6" s="25">
        <v>311</v>
      </c>
      <c r="C6" s="20" t="s">
        <v>2</v>
      </c>
      <c r="D6" s="46">
        <v>10190202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10190202</v>
      </c>
      <c r="O6" s="47">
        <f t="shared" si="2"/>
        <v>1640.6701014329415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47.415875060376749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129363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129363</v>
      </c>
      <c r="O8" s="47">
        <f t="shared" si="2"/>
        <v>20.828047013363388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2354334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2354334</v>
      </c>
      <c r="O9" s="47">
        <f t="shared" si="2"/>
        <v>379.05876670423442</v>
      </c>
      <c r="P9" s="9"/>
    </row>
    <row r="10" spans="1:133">
      <c r="A10" s="12"/>
      <c r="B10" s="25">
        <v>315</v>
      </c>
      <c r="C10" s="20" t="s">
        <v>98</v>
      </c>
      <c r="D10" s="46">
        <v>252302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252302</v>
      </c>
      <c r="O10" s="47">
        <f t="shared" si="2"/>
        <v>40.621800032200937</v>
      </c>
      <c r="P10" s="9"/>
    </row>
    <row r="11" spans="1:133">
      <c r="A11" s="12"/>
      <c r="B11" s="25">
        <v>316</v>
      </c>
      <c r="C11" s="20" t="s">
        <v>136</v>
      </c>
      <c r="D11" s="46">
        <v>34442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34442</v>
      </c>
      <c r="O11" s="47">
        <f t="shared" si="2"/>
        <v>5.5453228143616169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SUM(D13:D20)</f>
        <v>2731136</v>
      </c>
      <c r="E12" s="32">
        <f t="shared" si="3"/>
        <v>180452</v>
      </c>
      <c r="F12" s="32">
        <f t="shared" si="3"/>
        <v>0</v>
      </c>
      <c r="G12" s="32">
        <f t="shared" si="3"/>
        <v>372541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3284129</v>
      </c>
      <c r="O12" s="45">
        <f t="shared" si="2"/>
        <v>528.76010304298825</v>
      </c>
      <c r="P12" s="10"/>
    </row>
    <row r="13" spans="1:133">
      <c r="A13" s="12"/>
      <c r="B13" s="25">
        <v>322</v>
      </c>
      <c r="C13" s="20" t="s">
        <v>0</v>
      </c>
      <c r="D13" s="46">
        <v>1659577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1659577</v>
      </c>
      <c r="O13" s="47">
        <f t="shared" si="2"/>
        <v>267.19964578972792</v>
      </c>
      <c r="P13" s="9"/>
    </row>
    <row r="14" spans="1:133">
      <c r="A14" s="12"/>
      <c r="B14" s="25">
        <v>323.7</v>
      </c>
      <c r="C14" s="20" t="s">
        <v>14</v>
      </c>
      <c r="D14" s="46">
        <v>682283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682283</v>
      </c>
      <c r="O14" s="47">
        <f t="shared" si="2"/>
        <v>109.85074867171149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0</v>
      </c>
      <c r="F15" s="46">
        <v>0</v>
      </c>
      <c r="G15" s="46">
        <v>52231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52231</v>
      </c>
      <c r="O15" s="47">
        <f t="shared" si="2"/>
        <v>8.4094348736113353</v>
      </c>
      <c r="P15" s="9"/>
    </row>
    <row r="16" spans="1:133">
      <c r="A16" s="12"/>
      <c r="B16" s="25">
        <v>324.12</v>
      </c>
      <c r="C16" s="20" t="s">
        <v>99</v>
      </c>
      <c r="D16" s="46">
        <v>0</v>
      </c>
      <c r="E16" s="46">
        <v>0</v>
      </c>
      <c r="F16" s="46">
        <v>0</v>
      </c>
      <c r="G16" s="46">
        <v>874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874</v>
      </c>
      <c r="O16" s="47">
        <f t="shared" si="2"/>
        <v>0.14071808082434389</v>
      </c>
      <c r="P16" s="9"/>
    </row>
    <row r="17" spans="1:16">
      <c r="A17" s="12"/>
      <c r="B17" s="25">
        <v>324.31</v>
      </c>
      <c r="C17" s="20" t="s">
        <v>17</v>
      </c>
      <c r="D17" s="46">
        <v>0</v>
      </c>
      <c r="E17" s="46">
        <v>0</v>
      </c>
      <c r="F17" s="46">
        <v>0</v>
      </c>
      <c r="G17" s="46">
        <v>68471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68471</v>
      </c>
      <c r="O17" s="47">
        <f t="shared" si="2"/>
        <v>11.02415070037031</v>
      </c>
      <c r="P17" s="9"/>
    </row>
    <row r="18" spans="1:16">
      <c r="A18" s="12"/>
      <c r="B18" s="25">
        <v>324.41000000000003</v>
      </c>
      <c r="C18" s="20" t="s">
        <v>137</v>
      </c>
      <c r="D18" s="46">
        <v>0</v>
      </c>
      <c r="E18" s="46">
        <v>180452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180452</v>
      </c>
      <c r="O18" s="47">
        <f t="shared" si="2"/>
        <v>29.05361455482209</v>
      </c>
      <c r="P18" s="9"/>
    </row>
    <row r="19" spans="1:16">
      <c r="A19" s="12"/>
      <c r="B19" s="25">
        <v>324.62</v>
      </c>
      <c r="C19" s="20" t="s">
        <v>102</v>
      </c>
      <c r="D19" s="46">
        <v>0</v>
      </c>
      <c r="E19" s="46">
        <v>0</v>
      </c>
      <c r="F19" s="46">
        <v>0</v>
      </c>
      <c r="G19" s="46">
        <v>250965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250965</v>
      </c>
      <c r="O19" s="47">
        <f t="shared" si="2"/>
        <v>40.4065367895669</v>
      </c>
      <c r="P19" s="9"/>
    </row>
    <row r="20" spans="1:16">
      <c r="A20" s="12"/>
      <c r="B20" s="25">
        <v>329</v>
      </c>
      <c r="C20" s="20" t="s">
        <v>21</v>
      </c>
      <c r="D20" s="46">
        <v>389276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389276</v>
      </c>
      <c r="O20" s="47">
        <f t="shared" si="2"/>
        <v>62.675253582353889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SUM(D22:D33)</f>
        <v>3146811</v>
      </c>
      <c r="E21" s="32">
        <f t="shared" si="5"/>
        <v>1757646</v>
      </c>
      <c r="F21" s="32">
        <f t="shared" si="5"/>
        <v>0</v>
      </c>
      <c r="G21" s="32">
        <f t="shared" si="5"/>
        <v>551250</v>
      </c>
      <c r="H21" s="32">
        <f t="shared" si="5"/>
        <v>0</v>
      </c>
      <c r="I21" s="32">
        <f t="shared" si="5"/>
        <v>10000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5465707</v>
      </c>
      <c r="O21" s="45">
        <f t="shared" si="2"/>
        <v>880.0043471260667</v>
      </c>
      <c r="P21" s="10"/>
    </row>
    <row r="22" spans="1:16">
      <c r="A22" s="12"/>
      <c r="B22" s="25">
        <v>331.39</v>
      </c>
      <c r="C22" s="20" t="s">
        <v>26</v>
      </c>
      <c r="D22" s="46">
        <v>1286858</v>
      </c>
      <c r="E22" s="46">
        <v>1203137</v>
      </c>
      <c r="F22" s="46">
        <v>0</v>
      </c>
      <c r="G22" s="46">
        <v>90509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2580504</v>
      </c>
      <c r="O22" s="47">
        <f t="shared" si="2"/>
        <v>415.47319272258898</v>
      </c>
      <c r="P22" s="9"/>
    </row>
    <row r="23" spans="1:16">
      <c r="A23" s="12"/>
      <c r="B23" s="25">
        <v>334.39</v>
      </c>
      <c r="C23" s="20" t="s">
        <v>28</v>
      </c>
      <c r="D23" s="46">
        <v>168811</v>
      </c>
      <c r="E23" s="46">
        <v>453137</v>
      </c>
      <c r="F23" s="46">
        <v>0</v>
      </c>
      <c r="G23" s="46">
        <v>5485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627433</v>
      </c>
      <c r="O23" s="47">
        <f t="shared" si="2"/>
        <v>101.01964256963451</v>
      </c>
      <c r="P23" s="9"/>
    </row>
    <row r="24" spans="1:16">
      <c r="A24" s="12"/>
      <c r="B24" s="25">
        <v>335.12</v>
      </c>
      <c r="C24" s="20" t="s">
        <v>105</v>
      </c>
      <c r="D24" s="46">
        <v>274675</v>
      </c>
      <c r="E24" s="46">
        <v>79136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353811</v>
      </c>
      <c r="O24" s="47">
        <f t="shared" si="2"/>
        <v>56.965222991466753</v>
      </c>
      <c r="P24" s="9"/>
    </row>
    <row r="25" spans="1:16">
      <c r="A25" s="12"/>
      <c r="B25" s="25">
        <v>335.14</v>
      </c>
      <c r="C25" s="20" t="s">
        <v>106</v>
      </c>
      <c r="D25" s="46">
        <v>1494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1494</v>
      </c>
      <c r="O25" s="47">
        <f t="shared" si="2"/>
        <v>0.24054097568829497</v>
      </c>
      <c r="P25" s="9"/>
    </row>
    <row r="26" spans="1:16">
      <c r="A26" s="12"/>
      <c r="B26" s="25">
        <v>335.15</v>
      </c>
      <c r="C26" s="20" t="s">
        <v>107</v>
      </c>
      <c r="D26" s="46">
        <v>29317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29317</v>
      </c>
      <c r="O26" s="47">
        <f t="shared" si="2"/>
        <v>4.7201738850426667</v>
      </c>
      <c r="P26" s="9"/>
    </row>
    <row r="27" spans="1:16">
      <c r="A27" s="12"/>
      <c r="B27" s="25">
        <v>335.18</v>
      </c>
      <c r="C27" s="20" t="s">
        <v>108</v>
      </c>
      <c r="D27" s="46">
        <v>1247809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1247809</v>
      </c>
      <c r="O27" s="47">
        <f t="shared" si="2"/>
        <v>200.9030751891805</v>
      </c>
      <c r="P27" s="9"/>
    </row>
    <row r="28" spans="1:16">
      <c r="A28" s="12"/>
      <c r="B28" s="25">
        <v>335.21</v>
      </c>
      <c r="C28" s="20" t="s">
        <v>35</v>
      </c>
      <c r="D28" s="46">
        <v>5890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5890</v>
      </c>
      <c r="O28" s="47">
        <f t="shared" si="2"/>
        <v>0.948317501207535</v>
      </c>
      <c r="P28" s="9"/>
    </row>
    <row r="29" spans="1:16">
      <c r="A29" s="12"/>
      <c r="B29" s="25">
        <v>335.7</v>
      </c>
      <c r="C29" s="20" t="s">
        <v>36</v>
      </c>
      <c r="D29" s="46">
        <v>6321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6321</v>
      </c>
      <c r="O29" s="47">
        <f t="shared" si="2"/>
        <v>1.0177105136048945</v>
      </c>
      <c r="P29" s="9"/>
    </row>
    <row r="30" spans="1:16">
      <c r="A30" s="12"/>
      <c r="B30" s="25">
        <v>336</v>
      </c>
      <c r="C30" s="20" t="s">
        <v>78</v>
      </c>
      <c r="D30" s="46">
        <v>2503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2503</v>
      </c>
      <c r="O30" s="47">
        <f t="shared" si="2"/>
        <v>0.40299468684591855</v>
      </c>
      <c r="P30" s="9"/>
    </row>
    <row r="31" spans="1:16">
      <c r="A31" s="12"/>
      <c r="B31" s="25">
        <v>337.4</v>
      </c>
      <c r="C31" s="20" t="s">
        <v>131</v>
      </c>
      <c r="D31" s="46">
        <v>67380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67380</v>
      </c>
      <c r="O31" s="47">
        <f t="shared" si="2"/>
        <v>10.848494606343584</v>
      </c>
      <c r="P31" s="9"/>
    </row>
    <row r="32" spans="1:16">
      <c r="A32" s="12"/>
      <c r="B32" s="25">
        <v>337.7</v>
      </c>
      <c r="C32" s="20" t="s">
        <v>38</v>
      </c>
      <c r="D32" s="46">
        <v>0</v>
      </c>
      <c r="E32" s="46">
        <v>0</v>
      </c>
      <c r="F32" s="46">
        <v>0</v>
      </c>
      <c r="G32" s="46">
        <v>455256</v>
      </c>
      <c r="H32" s="46">
        <v>0</v>
      </c>
      <c r="I32" s="46">
        <v>10000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465256</v>
      </c>
      <c r="O32" s="47">
        <f t="shared" si="2"/>
        <v>74.908388343261961</v>
      </c>
      <c r="P32" s="9"/>
    </row>
    <row r="33" spans="1:16">
      <c r="A33" s="12"/>
      <c r="B33" s="25">
        <v>338</v>
      </c>
      <c r="C33" s="20" t="s">
        <v>39</v>
      </c>
      <c r="D33" s="46">
        <v>55753</v>
      </c>
      <c r="E33" s="46">
        <v>22236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77989</v>
      </c>
      <c r="O33" s="47">
        <f t="shared" si="2"/>
        <v>12.556593141201095</v>
      </c>
      <c r="P33" s="9"/>
    </row>
    <row r="34" spans="1:16" ht="15.75">
      <c r="A34" s="29" t="s">
        <v>44</v>
      </c>
      <c r="B34" s="30"/>
      <c r="C34" s="31"/>
      <c r="D34" s="32">
        <f t="shared" ref="D34:M34" si="7">SUM(D35:D41)</f>
        <v>1034686</v>
      </c>
      <c r="E34" s="32">
        <f t="shared" si="7"/>
        <v>1773335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8448321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11256342</v>
      </c>
      <c r="O34" s="45">
        <f t="shared" si="2"/>
        <v>1812.3236193849621</v>
      </c>
      <c r="P34" s="10"/>
    </row>
    <row r="35" spans="1:16">
      <c r="A35" s="12"/>
      <c r="B35" s="25">
        <v>341.9</v>
      </c>
      <c r="C35" s="20" t="s">
        <v>110</v>
      </c>
      <c r="D35" s="46">
        <v>41351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41351</v>
      </c>
      <c r="O35" s="47">
        <f t="shared" si="2"/>
        <v>6.6577040734181292</v>
      </c>
      <c r="P35" s="9"/>
    </row>
    <row r="36" spans="1:16">
      <c r="A36" s="12"/>
      <c r="B36" s="25">
        <v>342.2</v>
      </c>
      <c r="C36" s="20" t="s">
        <v>47</v>
      </c>
      <c r="D36" s="46">
        <v>18522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18522</v>
      </c>
      <c r="O36" s="47">
        <f t="shared" si="2"/>
        <v>2.9821284817259701</v>
      </c>
      <c r="P36" s="9"/>
    </row>
    <row r="37" spans="1:16">
      <c r="A37" s="12"/>
      <c r="B37" s="25">
        <v>342.4</v>
      </c>
      <c r="C37" s="20" t="s">
        <v>48</v>
      </c>
      <c r="D37" s="46">
        <v>239022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239022</v>
      </c>
      <c r="O37" s="47">
        <f t="shared" ref="O37:O55" si="9">(N37/O$57)</f>
        <v>38.483658026082757</v>
      </c>
      <c r="P37" s="9"/>
    </row>
    <row r="38" spans="1:16">
      <c r="A38" s="12"/>
      <c r="B38" s="25">
        <v>342.5</v>
      </c>
      <c r="C38" s="20" t="s">
        <v>49</v>
      </c>
      <c r="D38" s="46">
        <v>6050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6050</v>
      </c>
      <c r="O38" s="47">
        <f t="shared" si="9"/>
        <v>0.97407824826919975</v>
      </c>
      <c r="P38" s="9"/>
    </row>
    <row r="39" spans="1:16">
      <c r="A39" s="12"/>
      <c r="B39" s="25">
        <v>343.4</v>
      </c>
      <c r="C39" s="20" t="s">
        <v>111</v>
      </c>
      <c r="D39" s="46">
        <v>0</v>
      </c>
      <c r="E39" s="46">
        <v>1773335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1773335</v>
      </c>
      <c r="O39" s="47">
        <f t="shared" si="9"/>
        <v>285.5152149412333</v>
      </c>
      <c r="P39" s="9"/>
    </row>
    <row r="40" spans="1:16">
      <c r="A40" s="12"/>
      <c r="B40" s="25">
        <v>343.5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6986349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6986349</v>
      </c>
      <c r="O40" s="47">
        <f t="shared" si="9"/>
        <v>1124.834809209467</v>
      </c>
      <c r="P40" s="9"/>
    </row>
    <row r="41" spans="1:16">
      <c r="A41" s="12"/>
      <c r="B41" s="25">
        <v>347.2</v>
      </c>
      <c r="C41" s="20" t="s">
        <v>52</v>
      </c>
      <c r="D41" s="46">
        <v>729741</v>
      </c>
      <c r="E41" s="46">
        <v>0</v>
      </c>
      <c r="F41" s="46">
        <v>0</v>
      </c>
      <c r="G41" s="46">
        <v>0</v>
      </c>
      <c r="H41" s="46">
        <v>0</v>
      </c>
      <c r="I41" s="46">
        <v>1461972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2191713</v>
      </c>
      <c r="O41" s="47">
        <f t="shared" si="9"/>
        <v>352.87602640476575</v>
      </c>
      <c r="P41" s="9"/>
    </row>
    <row r="42" spans="1:16" ht="15.75">
      <c r="A42" s="29" t="s">
        <v>45</v>
      </c>
      <c r="B42" s="30"/>
      <c r="C42" s="31"/>
      <c r="D42" s="32">
        <f t="shared" ref="D42:M42" si="10">SUM(D43:D43)</f>
        <v>324879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8" si="11">SUM(D42:M42)</f>
        <v>324879</v>
      </c>
      <c r="O42" s="45">
        <f t="shared" si="9"/>
        <v>52.307035904041214</v>
      </c>
      <c r="P42" s="10"/>
    </row>
    <row r="43" spans="1:16">
      <c r="A43" s="13"/>
      <c r="B43" s="39">
        <v>354</v>
      </c>
      <c r="C43" s="21" t="s">
        <v>56</v>
      </c>
      <c r="D43" s="46">
        <v>324879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324879</v>
      </c>
      <c r="O43" s="47">
        <f t="shared" si="9"/>
        <v>52.307035904041214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SUM(D45:D46)</f>
        <v>103335</v>
      </c>
      <c r="E44" s="32">
        <f t="shared" si="12"/>
        <v>17622</v>
      </c>
      <c r="F44" s="32">
        <f t="shared" si="12"/>
        <v>0</v>
      </c>
      <c r="G44" s="32">
        <f t="shared" si="12"/>
        <v>132519</v>
      </c>
      <c r="H44" s="32">
        <f t="shared" si="12"/>
        <v>0</v>
      </c>
      <c r="I44" s="32">
        <f t="shared" si="12"/>
        <v>27628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281104</v>
      </c>
      <c r="O44" s="45">
        <f t="shared" si="9"/>
        <v>45.259056512638864</v>
      </c>
      <c r="P44" s="10"/>
    </row>
    <row r="45" spans="1:16">
      <c r="A45" s="12"/>
      <c r="B45" s="25">
        <v>361.1</v>
      </c>
      <c r="C45" s="20" t="s">
        <v>58</v>
      </c>
      <c r="D45" s="46">
        <v>29252</v>
      </c>
      <c r="E45" s="46">
        <v>12571</v>
      </c>
      <c r="F45" s="46">
        <v>0</v>
      </c>
      <c r="G45" s="46">
        <v>41065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82888</v>
      </c>
      <c r="O45" s="47">
        <f t="shared" si="9"/>
        <v>13.345355015295443</v>
      </c>
      <c r="P45" s="9"/>
    </row>
    <row r="46" spans="1:16">
      <c r="A46" s="12"/>
      <c r="B46" s="25">
        <v>369.9</v>
      </c>
      <c r="C46" s="20" t="s">
        <v>61</v>
      </c>
      <c r="D46" s="46">
        <v>74083</v>
      </c>
      <c r="E46" s="46">
        <v>5051</v>
      </c>
      <c r="F46" s="46">
        <v>0</v>
      </c>
      <c r="G46" s="46">
        <v>91454</v>
      </c>
      <c r="H46" s="46">
        <v>0</v>
      </c>
      <c r="I46" s="46">
        <v>27628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198216</v>
      </c>
      <c r="O46" s="47">
        <f t="shared" si="9"/>
        <v>31.913701497343421</v>
      </c>
      <c r="P46" s="9"/>
    </row>
    <row r="47" spans="1:16" ht="15.75">
      <c r="A47" s="29" t="s">
        <v>46</v>
      </c>
      <c r="B47" s="30"/>
      <c r="C47" s="31"/>
      <c r="D47" s="32">
        <f t="shared" ref="D47:M47" si="13">SUM(D48:D54)</f>
        <v>2000000</v>
      </c>
      <c r="E47" s="32">
        <f t="shared" si="13"/>
        <v>545591</v>
      </c>
      <c r="F47" s="32">
        <f t="shared" si="13"/>
        <v>1055406</v>
      </c>
      <c r="G47" s="32">
        <f t="shared" si="13"/>
        <v>858125</v>
      </c>
      <c r="H47" s="32">
        <f t="shared" si="13"/>
        <v>0</v>
      </c>
      <c r="I47" s="32">
        <f t="shared" si="13"/>
        <v>4152264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1"/>
        <v>8611386</v>
      </c>
      <c r="O47" s="45">
        <f t="shared" si="9"/>
        <v>1386.4733537272582</v>
      </c>
      <c r="P47" s="9"/>
    </row>
    <row r="48" spans="1:16">
      <c r="A48" s="12"/>
      <c r="B48" s="25">
        <v>381</v>
      </c>
      <c r="C48" s="20" t="s">
        <v>62</v>
      </c>
      <c r="D48" s="46">
        <v>0</v>
      </c>
      <c r="E48" s="46">
        <v>45591</v>
      </c>
      <c r="F48" s="46">
        <v>1055406</v>
      </c>
      <c r="G48" s="46">
        <v>480377</v>
      </c>
      <c r="H48" s="46">
        <v>0</v>
      </c>
      <c r="I48" s="46">
        <v>91537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1672911</v>
      </c>
      <c r="O48" s="47">
        <f t="shared" si="9"/>
        <v>269.34648204797941</v>
      </c>
      <c r="P48" s="9"/>
    </row>
    <row r="49" spans="1:119">
      <c r="A49" s="12"/>
      <c r="B49" s="25">
        <v>384</v>
      </c>
      <c r="C49" s="20" t="s">
        <v>63</v>
      </c>
      <c r="D49" s="46">
        <v>2000000</v>
      </c>
      <c r="E49" s="46">
        <v>500000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4">SUM(D49:M49)</f>
        <v>2500000</v>
      </c>
      <c r="O49" s="47">
        <f t="shared" si="9"/>
        <v>402.51167283851231</v>
      </c>
      <c r="P49" s="9"/>
    </row>
    <row r="50" spans="1:119">
      <c r="A50" s="12"/>
      <c r="B50" s="25">
        <v>388.2</v>
      </c>
      <c r="C50" s="20" t="s">
        <v>65</v>
      </c>
      <c r="D50" s="46">
        <v>0</v>
      </c>
      <c r="E50" s="46">
        <v>0</v>
      </c>
      <c r="F50" s="46">
        <v>0</v>
      </c>
      <c r="G50" s="46">
        <v>377748</v>
      </c>
      <c r="H50" s="46">
        <v>0</v>
      </c>
      <c r="I50" s="46">
        <v>1817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379565</v>
      </c>
      <c r="O50" s="47">
        <f t="shared" si="9"/>
        <v>61.111737240379973</v>
      </c>
      <c r="P50" s="9"/>
    </row>
    <row r="51" spans="1:119">
      <c r="A51" s="12"/>
      <c r="B51" s="25">
        <v>389.1</v>
      </c>
      <c r="C51" s="20" t="s">
        <v>122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255831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255831</v>
      </c>
      <c r="O51" s="47">
        <f t="shared" si="9"/>
        <v>41.189985509579778</v>
      </c>
      <c r="P51" s="9"/>
    </row>
    <row r="52" spans="1:119">
      <c r="A52" s="12"/>
      <c r="B52" s="25">
        <v>389.2</v>
      </c>
      <c r="C52" s="20" t="s">
        <v>123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2000914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2000914</v>
      </c>
      <c r="O52" s="47">
        <f t="shared" si="9"/>
        <v>322.15649653839961</v>
      </c>
      <c r="P52" s="9"/>
    </row>
    <row r="53" spans="1:119">
      <c r="A53" s="12"/>
      <c r="B53" s="25">
        <v>389.3</v>
      </c>
      <c r="C53" s="20" t="s">
        <v>124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4217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4217</v>
      </c>
      <c r="O53" s="47">
        <f t="shared" si="9"/>
        <v>0.67895668974400258</v>
      </c>
      <c r="P53" s="9"/>
    </row>
    <row r="54" spans="1:119" ht="15.75" thickBot="1">
      <c r="A54" s="12"/>
      <c r="B54" s="25">
        <v>389.7</v>
      </c>
      <c r="C54" s="20" t="s">
        <v>125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1797948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1797948</v>
      </c>
      <c r="O54" s="47">
        <f t="shared" si="9"/>
        <v>289.47802286266301</v>
      </c>
      <c r="P54" s="9"/>
    </row>
    <row r="55" spans="1:119" ht="16.5" thickBot="1">
      <c r="A55" s="14" t="s">
        <v>54</v>
      </c>
      <c r="B55" s="23"/>
      <c r="C55" s="22"/>
      <c r="D55" s="15">
        <f t="shared" ref="D55:M55" si="15">SUM(D5,D12,D21,D34,D42,D44,D47)</f>
        <v>19817793</v>
      </c>
      <c r="E55" s="15">
        <f t="shared" si="15"/>
        <v>4698509</v>
      </c>
      <c r="F55" s="15">
        <f t="shared" si="15"/>
        <v>1055406</v>
      </c>
      <c r="G55" s="15">
        <f t="shared" si="15"/>
        <v>4268769</v>
      </c>
      <c r="H55" s="15">
        <f t="shared" si="15"/>
        <v>0</v>
      </c>
      <c r="I55" s="15">
        <f t="shared" si="15"/>
        <v>12638213</v>
      </c>
      <c r="J55" s="15">
        <f t="shared" si="15"/>
        <v>0</v>
      </c>
      <c r="K55" s="15">
        <f t="shared" si="15"/>
        <v>0</v>
      </c>
      <c r="L55" s="15">
        <f t="shared" si="15"/>
        <v>0</v>
      </c>
      <c r="M55" s="15">
        <f t="shared" si="15"/>
        <v>0</v>
      </c>
      <c r="N55" s="15">
        <f>SUM(D55:M55)</f>
        <v>42478690</v>
      </c>
      <c r="O55" s="38">
        <f t="shared" si="9"/>
        <v>6839.2674287554337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140</v>
      </c>
      <c r="M57" s="118"/>
      <c r="N57" s="118"/>
      <c r="O57" s="43">
        <v>6211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9187057</v>
      </c>
      <c r="E5" s="27">
        <f t="shared" si="0"/>
        <v>416637</v>
      </c>
      <c r="F5" s="27">
        <f t="shared" si="0"/>
        <v>0</v>
      </c>
      <c r="G5" s="27">
        <f t="shared" si="0"/>
        <v>2068543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11672237</v>
      </c>
      <c r="O5" s="33">
        <f t="shared" ref="O5:O36" si="2">(N5/O$61)</f>
        <v>1948.6205342237063</v>
      </c>
      <c r="P5" s="6"/>
    </row>
    <row r="6" spans="1:133">
      <c r="A6" s="12"/>
      <c r="B6" s="25">
        <v>311</v>
      </c>
      <c r="C6" s="20" t="s">
        <v>2</v>
      </c>
      <c r="D6" s="46">
        <v>8896829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8896829</v>
      </c>
      <c r="O6" s="47">
        <f t="shared" si="2"/>
        <v>1485.2803005008348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49.165275459098496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122137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122137</v>
      </c>
      <c r="O8" s="47">
        <f t="shared" si="2"/>
        <v>20.390150250417364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2068543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2068543</v>
      </c>
      <c r="O9" s="47">
        <f t="shared" si="2"/>
        <v>345.33272120200331</v>
      </c>
      <c r="P9" s="9"/>
    </row>
    <row r="10" spans="1:133">
      <c r="A10" s="12"/>
      <c r="B10" s="25">
        <v>315</v>
      </c>
      <c r="C10" s="20" t="s">
        <v>98</v>
      </c>
      <c r="D10" s="46">
        <v>252803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252803</v>
      </c>
      <c r="O10" s="47">
        <f t="shared" si="2"/>
        <v>42.204173622704509</v>
      </c>
      <c r="P10" s="9"/>
    </row>
    <row r="11" spans="1:133">
      <c r="A11" s="12"/>
      <c r="B11" s="25">
        <v>316</v>
      </c>
      <c r="C11" s="20" t="s">
        <v>136</v>
      </c>
      <c r="D11" s="46">
        <v>37425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37425</v>
      </c>
      <c r="O11" s="47">
        <f t="shared" si="2"/>
        <v>6.2479131886477459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SUM(D13:D23)</f>
        <v>2508004</v>
      </c>
      <c r="E12" s="32">
        <f t="shared" si="3"/>
        <v>120262</v>
      </c>
      <c r="F12" s="32">
        <f t="shared" si="3"/>
        <v>0</v>
      </c>
      <c r="G12" s="32">
        <f t="shared" si="3"/>
        <v>295054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2923320</v>
      </c>
      <c r="O12" s="45">
        <f t="shared" si="2"/>
        <v>488.03338898163605</v>
      </c>
      <c r="P12" s="10"/>
    </row>
    <row r="13" spans="1:133">
      <c r="A13" s="12"/>
      <c r="B13" s="25">
        <v>322</v>
      </c>
      <c r="C13" s="20" t="s">
        <v>0</v>
      </c>
      <c r="D13" s="46">
        <v>1618286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1618286</v>
      </c>
      <c r="O13" s="47">
        <f t="shared" si="2"/>
        <v>270.1646076794658</v>
      </c>
      <c r="P13" s="9"/>
    </row>
    <row r="14" spans="1:133">
      <c r="A14" s="12"/>
      <c r="B14" s="25">
        <v>323.7</v>
      </c>
      <c r="C14" s="20" t="s">
        <v>14</v>
      </c>
      <c r="D14" s="46">
        <v>598906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2" si="4">SUM(D14:M14)</f>
        <v>598906</v>
      </c>
      <c r="O14" s="47">
        <f t="shared" si="2"/>
        <v>99.984307178631056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0</v>
      </c>
      <c r="F15" s="46">
        <v>0</v>
      </c>
      <c r="G15" s="46">
        <v>39362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39362</v>
      </c>
      <c r="O15" s="47">
        <f t="shared" si="2"/>
        <v>6.5712854757929886</v>
      </c>
      <c r="P15" s="9"/>
    </row>
    <row r="16" spans="1:133">
      <c r="A16" s="12"/>
      <c r="B16" s="25">
        <v>324.12</v>
      </c>
      <c r="C16" s="20" t="s">
        <v>99</v>
      </c>
      <c r="D16" s="46">
        <v>0</v>
      </c>
      <c r="E16" s="46">
        <v>0</v>
      </c>
      <c r="F16" s="46">
        <v>0</v>
      </c>
      <c r="G16" s="46">
        <v>1520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1520</v>
      </c>
      <c r="O16" s="47">
        <f t="shared" si="2"/>
        <v>0.25375626043405675</v>
      </c>
      <c r="P16" s="9"/>
    </row>
    <row r="17" spans="1:16">
      <c r="A17" s="12"/>
      <c r="B17" s="25">
        <v>324.31</v>
      </c>
      <c r="C17" s="20" t="s">
        <v>17</v>
      </c>
      <c r="D17" s="46">
        <v>0</v>
      </c>
      <c r="E17" s="46">
        <v>0</v>
      </c>
      <c r="F17" s="46">
        <v>0</v>
      </c>
      <c r="G17" s="46">
        <v>53508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53508</v>
      </c>
      <c r="O17" s="47">
        <f t="shared" si="2"/>
        <v>8.9328881469115196</v>
      </c>
      <c r="P17" s="9"/>
    </row>
    <row r="18" spans="1:16">
      <c r="A18" s="12"/>
      <c r="B18" s="25">
        <v>324.32</v>
      </c>
      <c r="C18" s="20" t="s">
        <v>100</v>
      </c>
      <c r="D18" s="46">
        <v>0</v>
      </c>
      <c r="E18" s="46">
        <v>0</v>
      </c>
      <c r="F18" s="46">
        <v>0</v>
      </c>
      <c r="G18" s="46">
        <v>2233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2233</v>
      </c>
      <c r="O18" s="47">
        <f t="shared" si="2"/>
        <v>0.37278797996661101</v>
      </c>
      <c r="P18" s="9"/>
    </row>
    <row r="19" spans="1:16">
      <c r="A19" s="12"/>
      <c r="B19" s="25">
        <v>324.41000000000003</v>
      </c>
      <c r="C19" s="20" t="s">
        <v>137</v>
      </c>
      <c r="D19" s="46">
        <v>0</v>
      </c>
      <c r="E19" s="46">
        <v>115115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115115</v>
      </c>
      <c r="O19" s="47">
        <f t="shared" si="2"/>
        <v>19.217863105175294</v>
      </c>
      <c r="P19" s="9"/>
    </row>
    <row r="20" spans="1:16">
      <c r="A20" s="12"/>
      <c r="B20" s="25">
        <v>324.42</v>
      </c>
      <c r="C20" s="20" t="s">
        <v>101</v>
      </c>
      <c r="D20" s="46">
        <v>0</v>
      </c>
      <c r="E20" s="46">
        <v>5147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5147</v>
      </c>
      <c r="O20" s="47">
        <f t="shared" si="2"/>
        <v>0.85926544240400671</v>
      </c>
      <c r="P20" s="9"/>
    </row>
    <row r="21" spans="1:16">
      <c r="A21" s="12"/>
      <c r="B21" s="25">
        <v>324.61</v>
      </c>
      <c r="C21" s="20" t="s">
        <v>18</v>
      </c>
      <c r="D21" s="46">
        <v>0</v>
      </c>
      <c r="E21" s="46">
        <v>0</v>
      </c>
      <c r="F21" s="46">
        <v>0</v>
      </c>
      <c r="G21" s="46">
        <v>191067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191067</v>
      </c>
      <c r="O21" s="47">
        <f t="shared" si="2"/>
        <v>31.897662771285475</v>
      </c>
      <c r="P21" s="9"/>
    </row>
    <row r="22" spans="1:16">
      <c r="A22" s="12"/>
      <c r="B22" s="25">
        <v>324.62</v>
      </c>
      <c r="C22" s="20" t="s">
        <v>102</v>
      </c>
      <c r="D22" s="46">
        <v>0</v>
      </c>
      <c r="E22" s="46">
        <v>0</v>
      </c>
      <c r="F22" s="46">
        <v>0</v>
      </c>
      <c r="G22" s="46">
        <v>7364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7364</v>
      </c>
      <c r="O22" s="47">
        <f t="shared" si="2"/>
        <v>1.2293823038397329</v>
      </c>
      <c r="P22" s="9"/>
    </row>
    <row r="23" spans="1:16">
      <c r="A23" s="12"/>
      <c r="B23" s="25">
        <v>329</v>
      </c>
      <c r="C23" s="20" t="s">
        <v>21</v>
      </c>
      <c r="D23" s="46">
        <v>290812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290812</v>
      </c>
      <c r="O23" s="47">
        <f t="shared" si="2"/>
        <v>48.54958263772955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SUM(D25:D38)</f>
        <v>1463784</v>
      </c>
      <c r="E24" s="32">
        <f t="shared" si="5"/>
        <v>391914</v>
      </c>
      <c r="F24" s="32">
        <f t="shared" si="5"/>
        <v>0</v>
      </c>
      <c r="G24" s="32">
        <f t="shared" si="5"/>
        <v>1217552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3073250</v>
      </c>
      <c r="O24" s="45">
        <f t="shared" si="2"/>
        <v>513.06343906510847</v>
      </c>
      <c r="P24" s="10"/>
    </row>
    <row r="25" spans="1:16">
      <c r="A25" s="12"/>
      <c r="B25" s="25">
        <v>331.39</v>
      </c>
      <c r="C25" s="20" t="s">
        <v>26</v>
      </c>
      <c r="D25" s="46">
        <v>0</v>
      </c>
      <c r="E25" s="46">
        <v>126831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126831</v>
      </c>
      <c r="O25" s="47">
        <f t="shared" si="2"/>
        <v>21.173789649415692</v>
      </c>
      <c r="P25" s="9"/>
    </row>
    <row r="26" spans="1:16">
      <c r="A26" s="12"/>
      <c r="B26" s="25">
        <v>331.5</v>
      </c>
      <c r="C26" s="20" t="s">
        <v>130</v>
      </c>
      <c r="D26" s="46">
        <v>0</v>
      </c>
      <c r="E26" s="46">
        <v>6800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6800</v>
      </c>
      <c r="O26" s="47">
        <f t="shared" si="2"/>
        <v>1.1352253756260433</v>
      </c>
      <c r="P26" s="9"/>
    </row>
    <row r="27" spans="1:16">
      <c r="A27" s="12"/>
      <c r="B27" s="25">
        <v>334.39</v>
      </c>
      <c r="C27" s="20" t="s">
        <v>28</v>
      </c>
      <c r="D27" s="46">
        <v>0</v>
      </c>
      <c r="E27" s="46">
        <v>157794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157794</v>
      </c>
      <c r="O27" s="47">
        <f t="shared" si="2"/>
        <v>26.342904841402337</v>
      </c>
      <c r="P27" s="9"/>
    </row>
    <row r="28" spans="1:16">
      <c r="A28" s="12"/>
      <c r="B28" s="25">
        <v>334.7</v>
      </c>
      <c r="C28" s="20" t="s">
        <v>30</v>
      </c>
      <c r="D28" s="46">
        <v>0</v>
      </c>
      <c r="E28" s="46">
        <v>0</v>
      </c>
      <c r="F28" s="46">
        <v>0</v>
      </c>
      <c r="G28" s="46">
        <v>9664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9664</v>
      </c>
      <c r="O28" s="47">
        <f t="shared" si="2"/>
        <v>1.6133555926544241</v>
      </c>
      <c r="P28" s="9"/>
    </row>
    <row r="29" spans="1:16">
      <c r="A29" s="12"/>
      <c r="B29" s="25">
        <v>335.12</v>
      </c>
      <c r="C29" s="20" t="s">
        <v>105</v>
      </c>
      <c r="D29" s="46">
        <v>231747</v>
      </c>
      <c r="E29" s="46">
        <v>78253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310000</v>
      </c>
      <c r="O29" s="47">
        <f t="shared" si="2"/>
        <v>51.752921535893158</v>
      </c>
      <c r="P29" s="9"/>
    </row>
    <row r="30" spans="1:16">
      <c r="A30" s="12"/>
      <c r="B30" s="25">
        <v>335.14</v>
      </c>
      <c r="C30" s="20" t="s">
        <v>106</v>
      </c>
      <c r="D30" s="46">
        <v>1258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1258</v>
      </c>
      <c r="O30" s="47">
        <f t="shared" si="2"/>
        <v>0.21001669449081803</v>
      </c>
      <c r="P30" s="9"/>
    </row>
    <row r="31" spans="1:16">
      <c r="A31" s="12"/>
      <c r="B31" s="25">
        <v>335.15</v>
      </c>
      <c r="C31" s="20" t="s">
        <v>107</v>
      </c>
      <c r="D31" s="46">
        <v>19714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19714</v>
      </c>
      <c r="O31" s="47">
        <f t="shared" si="2"/>
        <v>3.2911519198664441</v>
      </c>
      <c r="P31" s="9"/>
    </row>
    <row r="32" spans="1:16">
      <c r="A32" s="12"/>
      <c r="B32" s="25">
        <v>335.18</v>
      </c>
      <c r="C32" s="20" t="s">
        <v>108</v>
      </c>
      <c r="D32" s="46">
        <v>1097955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1097955</v>
      </c>
      <c r="O32" s="47">
        <f t="shared" si="2"/>
        <v>183.29799666110185</v>
      </c>
      <c r="P32" s="9"/>
    </row>
    <row r="33" spans="1:16">
      <c r="A33" s="12"/>
      <c r="B33" s="25">
        <v>335.21</v>
      </c>
      <c r="C33" s="20" t="s">
        <v>35</v>
      </c>
      <c r="D33" s="46">
        <v>5640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5640</v>
      </c>
      <c r="O33" s="47">
        <f t="shared" si="2"/>
        <v>0.94156928213689484</v>
      </c>
      <c r="P33" s="9"/>
    </row>
    <row r="34" spans="1:16">
      <c r="A34" s="12"/>
      <c r="B34" s="25">
        <v>335.7</v>
      </c>
      <c r="C34" s="20" t="s">
        <v>36</v>
      </c>
      <c r="D34" s="46">
        <v>4130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4130</v>
      </c>
      <c r="O34" s="47">
        <f t="shared" si="2"/>
        <v>0.68948247078464109</v>
      </c>
      <c r="P34" s="9"/>
    </row>
    <row r="35" spans="1:16">
      <c r="A35" s="12"/>
      <c r="B35" s="25">
        <v>336</v>
      </c>
      <c r="C35" s="20" t="s">
        <v>78</v>
      </c>
      <c r="D35" s="46">
        <v>2516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2516</v>
      </c>
      <c r="O35" s="47">
        <f t="shared" si="2"/>
        <v>0.42003338898163606</v>
      </c>
      <c r="P35" s="9"/>
    </row>
    <row r="36" spans="1:16">
      <c r="A36" s="12"/>
      <c r="B36" s="25">
        <v>337.4</v>
      </c>
      <c r="C36" s="20" t="s">
        <v>131</v>
      </c>
      <c r="D36" s="46">
        <v>52625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52625</v>
      </c>
      <c r="O36" s="47">
        <f t="shared" si="2"/>
        <v>8.7854757929883132</v>
      </c>
      <c r="P36" s="9"/>
    </row>
    <row r="37" spans="1:16">
      <c r="A37" s="12"/>
      <c r="B37" s="25">
        <v>337.7</v>
      </c>
      <c r="C37" s="20" t="s">
        <v>38</v>
      </c>
      <c r="D37" s="46">
        <v>0</v>
      </c>
      <c r="E37" s="46">
        <v>0</v>
      </c>
      <c r="F37" s="46">
        <v>0</v>
      </c>
      <c r="G37" s="46">
        <v>1207888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1207888</v>
      </c>
      <c r="O37" s="47">
        <f t="shared" ref="O37:O59" si="7">(N37/O$61)</f>
        <v>201.65075125208682</v>
      </c>
      <c r="P37" s="9"/>
    </row>
    <row r="38" spans="1:16">
      <c r="A38" s="12"/>
      <c r="B38" s="25">
        <v>338</v>
      </c>
      <c r="C38" s="20" t="s">
        <v>39</v>
      </c>
      <c r="D38" s="46">
        <v>48199</v>
      </c>
      <c r="E38" s="46">
        <v>22236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70435</v>
      </c>
      <c r="O38" s="47">
        <f t="shared" si="7"/>
        <v>11.758764607679465</v>
      </c>
      <c r="P38" s="9"/>
    </row>
    <row r="39" spans="1:16" ht="15.75">
      <c r="A39" s="29" t="s">
        <v>44</v>
      </c>
      <c r="B39" s="30"/>
      <c r="C39" s="31"/>
      <c r="D39" s="32">
        <f t="shared" ref="D39:M39" si="8">SUM(D40:D46)</f>
        <v>843146</v>
      </c>
      <c r="E39" s="32">
        <f t="shared" si="8"/>
        <v>1693485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7831758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10368389</v>
      </c>
      <c r="O39" s="45">
        <f t="shared" si="7"/>
        <v>1730.9497495826377</v>
      </c>
      <c r="P39" s="10"/>
    </row>
    <row r="40" spans="1:16">
      <c r="A40" s="12"/>
      <c r="B40" s="25">
        <v>341.9</v>
      </c>
      <c r="C40" s="20" t="s">
        <v>110</v>
      </c>
      <c r="D40" s="46">
        <v>40821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9">SUM(D40:M40)</f>
        <v>40821</v>
      </c>
      <c r="O40" s="47">
        <f t="shared" si="7"/>
        <v>6.814858096828047</v>
      </c>
      <c r="P40" s="9"/>
    </row>
    <row r="41" spans="1:16">
      <c r="A41" s="12"/>
      <c r="B41" s="25">
        <v>342.2</v>
      </c>
      <c r="C41" s="20" t="s">
        <v>47</v>
      </c>
      <c r="D41" s="46">
        <v>14369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14369</v>
      </c>
      <c r="O41" s="47">
        <f t="shared" si="7"/>
        <v>2.3988313856427377</v>
      </c>
      <c r="P41" s="9"/>
    </row>
    <row r="42" spans="1:16">
      <c r="A42" s="12"/>
      <c r="B42" s="25">
        <v>342.4</v>
      </c>
      <c r="C42" s="20" t="s">
        <v>48</v>
      </c>
      <c r="D42" s="46">
        <v>229464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229464</v>
      </c>
      <c r="O42" s="47">
        <f t="shared" si="7"/>
        <v>38.307846410684476</v>
      </c>
      <c r="P42" s="9"/>
    </row>
    <row r="43" spans="1:16">
      <c r="A43" s="12"/>
      <c r="B43" s="25">
        <v>342.5</v>
      </c>
      <c r="C43" s="20" t="s">
        <v>49</v>
      </c>
      <c r="D43" s="46">
        <v>6325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6325</v>
      </c>
      <c r="O43" s="47">
        <f t="shared" si="7"/>
        <v>1.0559265442404007</v>
      </c>
      <c r="P43" s="9"/>
    </row>
    <row r="44" spans="1:16">
      <c r="A44" s="12"/>
      <c r="B44" s="25">
        <v>343.4</v>
      </c>
      <c r="C44" s="20" t="s">
        <v>111</v>
      </c>
      <c r="D44" s="46">
        <v>0</v>
      </c>
      <c r="E44" s="46">
        <v>1693485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1693485</v>
      </c>
      <c r="O44" s="47">
        <f t="shared" si="7"/>
        <v>282.71869782971618</v>
      </c>
      <c r="P44" s="9"/>
    </row>
    <row r="45" spans="1:16">
      <c r="A45" s="12"/>
      <c r="B45" s="25">
        <v>343.5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6432908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6432908</v>
      </c>
      <c r="O45" s="47">
        <f t="shared" si="7"/>
        <v>1073.9412353923206</v>
      </c>
      <c r="P45" s="9"/>
    </row>
    <row r="46" spans="1:16">
      <c r="A46" s="12"/>
      <c r="B46" s="25">
        <v>347.2</v>
      </c>
      <c r="C46" s="20" t="s">
        <v>52</v>
      </c>
      <c r="D46" s="46">
        <v>552167</v>
      </c>
      <c r="E46" s="46">
        <v>0</v>
      </c>
      <c r="F46" s="46">
        <v>0</v>
      </c>
      <c r="G46" s="46">
        <v>0</v>
      </c>
      <c r="H46" s="46">
        <v>0</v>
      </c>
      <c r="I46" s="46">
        <v>1398850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1951017</v>
      </c>
      <c r="O46" s="47">
        <f t="shared" si="7"/>
        <v>325.71235392320534</v>
      </c>
      <c r="P46" s="9"/>
    </row>
    <row r="47" spans="1:16" ht="15.75">
      <c r="A47" s="29" t="s">
        <v>45</v>
      </c>
      <c r="B47" s="30"/>
      <c r="C47" s="31"/>
      <c r="D47" s="32">
        <f t="shared" ref="D47:M47" si="10">SUM(D48:D48)</f>
        <v>163035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9" si="11">SUM(D47:M47)</f>
        <v>163035</v>
      </c>
      <c r="O47" s="45">
        <f t="shared" si="7"/>
        <v>27.217863105175294</v>
      </c>
      <c r="P47" s="10"/>
    </row>
    <row r="48" spans="1:16">
      <c r="A48" s="13"/>
      <c r="B48" s="39">
        <v>354</v>
      </c>
      <c r="C48" s="21" t="s">
        <v>56</v>
      </c>
      <c r="D48" s="46">
        <v>163035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163035</v>
      </c>
      <c r="O48" s="47">
        <f t="shared" si="7"/>
        <v>27.217863105175294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SUM(D50:D52)</f>
        <v>52870</v>
      </c>
      <c r="E49" s="32">
        <f t="shared" si="12"/>
        <v>9326</v>
      </c>
      <c r="F49" s="32">
        <f t="shared" si="12"/>
        <v>0</v>
      </c>
      <c r="G49" s="32">
        <f t="shared" si="12"/>
        <v>110745</v>
      </c>
      <c r="H49" s="32">
        <f t="shared" si="12"/>
        <v>0</v>
      </c>
      <c r="I49" s="32">
        <f t="shared" si="12"/>
        <v>185453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358394</v>
      </c>
      <c r="O49" s="45">
        <f t="shared" si="7"/>
        <v>59.83205342237062</v>
      </c>
      <c r="P49" s="10"/>
    </row>
    <row r="50" spans="1:119">
      <c r="A50" s="12"/>
      <c r="B50" s="25">
        <v>361.1</v>
      </c>
      <c r="C50" s="20" t="s">
        <v>58</v>
      </c>
      <c r="D50" s="46">
        <v>9396</v>
      </c>
      <c r="E50" s="46">
        <v>4245</v>
      </c>
      <c r="F50" s="46">
        <v>0</v>
      </c>
      <c r="G50" s="46">
        <v>10865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24506</v>
      </c>
      <c r="O50" s="47">
        <f t="shared" si="7"/>
        <v>4.0911519198664443</v>
      </c>
      <c r="P50" s="9"/>
    </row>
    <row r="51" spans="1:119">
      <c r="A51" s="12"/>
      <c r="B51" s="25">
        <v>366</v>
      </c>
      <c r="C51" s="20" t="s">
        <v>59</v>
      </c>
      <c r="D51" s="46">
        <v>0</v>
      </c>
      <c r="E51" s="46">
        <v>0</v>
      </c>
      <c r="F51" s="46">
        <v>0</v>
      </c>
      <c r="G51" s="46">
        <v>7890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7890</v>
      </c>
      <c r="O51" s="47">
        <f t="shared" si="7"/>
        <v>1.317195325542571</v>
      </c>
      <c r="P51" s="9"/>
    </row>
    <row r="52" spans="1:119">
      <c r="A52" s="12"/>
      <c r="B52" s="25">
        <v>369.9</v>
      </c>
      <c r="C52" s="20" t="s">
        <v>61</v>
      </c>
      <c r="D52" s="46">
        <v>43474</v>
      </c>
      <c r="E52" s="46">
        <v>5081</v>
      </c>
      <c r="F52" s="46">
        <v>0</v>
      </c>
      <c r="G52" s="46">
        <v>91990</v>
      </c>
      <c r="H52" s="46">
        <v>0</v>
      </c>
      <c r="I52" s="46">
        <v>185453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325998</v>
      </c>
      <c r="O52" s="47">
        <f t="shared" si="7"/>
        <v>54.423706176961602</v>
      </c>
      <c r="P52" s="9"/>
    </row>
    <row r="53" spans="1:119" ht="15.75">
      <c r="A53" s="29" t="s">
        <v>46</v>
      </c>
      <c r="B53" s="30"/>
      <c r="C53" s="31"/>
      <c r="D53" s="32">
        <f t="shared" ref="D53:M53" si="13">SUM(D54:D58)</f>
        <v>2424</v>
      </c>
      <c r="E53" s="32">
        <f t="shared" si="13"/>
        <v>138436</v>
      </c>
      <c r="F53" s="32">
        <f t="shared" si="13"/>
        <v>1439552</v>
      </c>
      <c r="G53" s="32">
        <f t="shared" si="13"/>
        <v>380933</v>
      </c>
      <c r="H53" s="32">
        <f t="shared" si="13"/>
        <v>0</v>
      </c>
      <c r="I53" s="32">
        <f t="shared" si="13"/>
        <v>3988686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5950031</v>
      </c>
      <c r="O53" s="45">
        <f t="shared" si="7"/>
        <v>993.32737896494154</v>
      </c>
      <c r="P53" s="9"/>
    </row>
    <row r="54" spans="1:119">
      <c r="A54" s="12"/>
      <c r="B54" s="25">
        <v>381</v>
      </c>
      <c r="C54" s="20" t="s">
        <v>62</v>
      </c>
      <c r="D54" s="46">
        <v>0</v>
      </c>
      <c r="E54" s="46">
        <v>138436</v>
      </c>
      <c r="F54" s="46">
        <v>1439552</v>
      </c>
      <c r="G54" s="46">
        <v>372311</v>
      </c>
      <c r="H54" s="46">
        <v>0</v>
      </c>
      <c r="I54" s="46">
        <v>27541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1977840</v>
      </c>
      <c r="O54" s="47">
        <f t="shared" si="7"/>
        <v>330.19031719532552</v>
      </c>
      <c r="P54" s="9"/>
    </row>
    <row r="55" spans="1:119">
      <c r="A55" s="12"/>
      <c r="B55" s="25">
        <v>388.2</v>
      </c>
      <c r="C55" s="20" t="s">
        <v>65</v>
      </c>
      <c r="D55" s="46">
        <v>2424</v>
      </c>
      <c r="E55" s="46">
        <v>0</v>
      </c>
      <c r="F55" s="46">
        <v>0</v>
      </c>
      <c r="G55" s="46">
        <v>8622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11046</v>
      </c>
      <c r="O55" s="47">
        <f t="shared" si="7"/>
        <v>1.8440734557595992</v>
      </c>
      <c r="P55" s="9"/>
    </row>
    <row r="56" spans="1:119">
      <c r="A56" s="12"/>
      <c r="B56" s="25">
        <v>389.1</v>
      </c>
      <c r="C56" s="20" t="s">
        <v>122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316876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316876</v>
      </c>
      <c r="O56" s="47">
        <f t="shared" si="7"/>
        <v>52.9008347245409</v>
      </c>
      <c r="P56" s="9"/>
    </row>
    <row r="57" spans="1:119">
      <c r="A57" s="12"/>
      <c r="B57" s="25">
        <v>389.2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1996000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1996000</v>
      </c>
      <c r="O57" s="47">
        <f t="shared" si="7"/>
        <v>333.22203672787981</v>
      </c>
      <c r="P57" s="9"/>
    </row>
    <row r="58" spans="1:119" ht="15.75" thickBot="1">
      <c r="A58" s="12"/>
      <c r="B58" s="25">
        <v>389.7</v>
      </c>
      <c r="C58" s="20" t="s">
        <v>125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1648269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1648269</v>
      </c>
      <c r="O58" s="47">
        <f t="shared" si="7"/>
        <v>275.1701168614357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4">SUM(D5,D12,D24,D39,D47,D49,D53)</f>
        <v>14220320</v>
      </c>
      <c r="E59" s="15">
        <f t="shared" si="14"/>
        <v>2770060</v>
      </c>
      <c r="F59" s="15">
        <f t="shared" si="14"/>
        <v>1439552</v>
      </c>
      <c r="G59" s="15">
        <f t="shared" si="14"/>
        <v>4072827</v>
      </c>
      <c r="H59" s="15">
        <f t="shared" si="14"/>
        <v>0</v>
      </c>
      <c r="I59" s="15">
        <f t="shared" si="14"/>
        <v>12005897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1"/>
        <v>34508656</v>
      </c>
      <c r="O59" s="38">
        <f t="shared" si="7"/>
        <v>5761.0444073455756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138</v>
      </c>
      <c r="M61" s="118"/>
      <c r="N61" s="118"/>
      <c r="O61" s="43">
        <v>5990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9093011</v>
      </c>
      <c r="E5" s="27">
        <f t="shared" si="0"/>
        <v>424553</v>
      </c>
      <c r="F5" s="27">
        <f t="shared" si="0"/>
        <v>0</v>
      </c>
      <c r="G5" s="27">
        <f t="shared" si="0"/>
        <v>2191969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3" si="1">SUM(D5:M5)</f>
        <v>11709533</v>
      </c>
      <c r="O5" s="33">
        <f t="shared" ref="O5:O43" si="2">(N5/O$45)</f>
        <v>1851.0169143218463</v>
      </c>
      <c r="P5" s="6"/>
    </row>
    <row r="6" spans="1:133">
      <c r="A6" s="12"/>
      <c r="B6" s="25">
        <v>311</v>
      </c>
      <c r="C6" s="20" t="s">
        <v>2</v>
      </c>
      <c r="D6" s="46">
        <v>8831591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8831591</v>
      </c>
      <c r="O6" s="47">
        <f t="shared" si="2"/>
        <v>1396.0782484982612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294500</v>
      </c>
      <c r="O7" s="47">
        <f t="shared" si="2"/>
        <v>46.553904521024343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130053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130053</v>
      </c>
      <c r="O8" s="47">
        <f t="shared" si="2"/>
        <v>20.558488776478026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2191969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2191969</v>
      </c>
      <c r="O9" s="47">
        <f t="shared" si="2"/>
        <v>346.50158077774267</v>
      </c>
      <c r="P9" s="9"/>
    </row>
    <row r="10" spans="1:133">
      <c r="A10" s="12"/>
      <c r="B10" s="25">
        <v>315</v>
      </c>
      <c r="C10" s="20" t="s">
        <v>98</v>
      </c>
      <c r="D10" s="46">
        <v>261420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261420</v>
      </c>
      <c r="O10" s="47">
        <f t="shared" si="2"/>
        <v>41.324691748340186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SUM(D12:D17)</f>
        <v>2573811</v>
      </c>
      <c r="E11" s="32">
        <f t="shared" si="3"/>
        <v>783501</v>
      </c>
      <c r="F11" s="32">
        <f t="shared" si="3"/>
        <v>0</v>
      </c>
      <c r="G11" s="32">
        <f t="shared" si="3"/>
        <v>389604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3746916</v>
      </c>
      <c r="O11" s="45">
        <f t="shared" si="2"/>
        <v>592.30414163768569</v>
      </c>
      <c r="P11" s="10"/>
    </row>
    <row r="12" spans="1:133">
      <c r="A12" s="12"/>
      <c r="B12" s="25">
        <v>322</v>
      </c>
      <c r="C12" s="20" t="s">
        <v>0</v>
      </c>
      <c r="D12" s="46">
        <v>1995077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1995077</v>
      </c>
      <c r="O12" s="47">
        <f t="shared" si="2"/>
        <v>315.37733164717042</v>
      </c>
      <c r="P12" s="9"/>
    </row>
    <row r="13" spans="1:133">
      <c r="A13" s="12"/>
      <c r="B13" s="25">
        <v>323.7</v>
      </c>
      <c r="C13" s="20" t="s">
        <v>14</v>
      </c>
      <c r="D13" s="46">
        <v>578734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578734</v>
      </c>
      <c r="O13" s="47">
        <f t="shared" si="2"/>
        <v>91.484982611444835</v>
      </c>
      <c r="P13" s="9"/>
    </row>
    <row r="14" spans="1:133">
      <c r="A14" s="12"/>
      <c r="B14" s="25">
        <v>324.12</v>
      </c>
      <c r="C14" s="20" t="s">
        <v>99</v>
      </c>
      <c r="D14" s="46">
        <v>0</v>
      </c>
      <c r="E14" s="46">
        <v>0</v>
      </c>
      <c r="F14" s="46">
        <v>0</v>
      </c>
      <c r="G14" s="46">
        <v>67635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67635</v>
      </c>
      <c r="O14" s="47">
        <f t="shared" si="2"/>
        <v>10.691590262409106</v>
      </c>
      <c r="P14" s="9"/>
    </row>
    <row r="15" spans="1:133">
      <c r="A15" s="12"/>
      <c r="B15" s="25">
        <v>324.32</v>
      </c>
      <c r="C15" s="20" t="s">
        <v>100</v>
      </c>
      <c r="D15" s="46">
        <v>0</v>
      </c>
      <c r="E15" s="46">
        <v>0</v>
      </c>
      <c r="F15" s="46">
        <v>0</v>
      </c>
      <c r="G15" s="46">
        <v>69529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69529</v>
      </c>
      <c r="O15" s="47">
        <f t="shared" si="2"/>
        <v>10.990989566866899</v>
      </c>
      <c r="P15" s="9"/>
    </row>
    <row r="16" spans="1:133">
      <c r="A16" s="12"/>
      <c r="B16" s="25">
        <v>324.42</v>
      </c>
      <c r="C16" s="20" t="s">
        <v>101</v>
      </c>
      <c r="D16" s="46">
        <v>0</v>
      </c>
      <c r="E16" s="46">
        <v>783501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783501</v>
      </c>
      <c r="O16" s="47">
        <f t="shared" si="2"/>
        <v>123.85409421435347</v>
      </c>
      <c r="P16" s="9"/>
    </row>
    <row r="17" spans="1:16">
      <c r="A17" s="12"/>
      <c r="B17" s="25">
        <v>324.62</v>
      </c>
      <c r="C17" s="20" t="s">
        <v>102</v>
      </c>
      <c r="D17" s="46">
        <v>0</v>
      </c>
      <c r="E17" s="46">
        <v>0</v>
      </c>
      <c r="F17" s="46">
        <v>0</v>
      </c>
      <c r="G17" s="46">
        <v>252440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252440</v>
      </c>
      <c r="O17" s="47">
        <f t="shared" si="2"/>
        <v>39.905153335441035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SUM(D19:D26)</f>
        <v>1611529</v>
      </c>
      <c r="E18" s="32">
        <f t="shared" si="4"/>
        <v>299451</v>
      </c>
      <c r="F18" s="32">
        <f t="shared" si="4"/>
        <v>0</v>
      </c>
      <c r="G18" s="32">
        <f t="shared" si="4"/>
        <v>271998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2182978</v>
      </c>
      <c r="O18" s="45">
        <f t="shared" si="2"/>
        <v>345.0803035093266</v>
      </c>
      <c r="P18" s="10"/>
    </row>
    <row r="19" spans="1:16">
      <c r="A19" s="12"/>
      <c r="B19" s="25">
        <v>331.5</v>
      </c>
      <c r="C19" s="20" t="s">
        <v>130</v>
      </c>
      <c r="D19" s="46">
        <v>0</v>
      </c>
      <c r="E19" s="46">
        <v>193980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193980</v>
      </c>
      <c r="O19" s="47">
        <f t="shared" si="2"/>
        <v>30.663926651912742</v>
      </c>
      <c r="P19" s="9"/>
    </row>
    <row r="20" spans="1:16">
      <c r="A20" s="12"/>
      <c r="B20" s="25">
        <v>334.1</v>
      </c>
      <c r="C20" s="20" t="s">
        <v>120</v>
      </c>
      <c r="D20" s="46">
        <v>92645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92645</v>
      </c>
      <c r="O20" s="47">
        <f t="shared" si="2"/>
        <v>14.645115396775214</v>
      </c>
      <c r="P20" s="9"/>
    </row>
    <row r="21" spans="1:16">
      <c r="A21" s="12"/>
      <c r="B21" s="25">
        <v>334.7</v>
      </c>
      <c r="C21" s="20" t="s">
        <v>30</v>
      </c>
      <c r="D21" s="46">
        <v>0</v>
      </c>
      <c r="E21" s="46">
        <v>0</v>
      </c>
      <c r="F21" s="46">
        <v>0</v>
      </c>
      <c r="G21" s="46">
        <v>263673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263673</v>
      </c>
      <c r="O21" s="47">
        <f t="shared" si="2"/>
        <v>41.680840973759089</v>
      </c>
      <c r="P21" s="9"/>
    </row>
    <row r="22" spans="1:16">
      <c r="A22" s="12"/>
      <c r="B22" s="25">
        <v>335.12</v>
      </c>
      <c r="C22" s="20" t="s">
        <v>105</v>
      </c>
      <c r="D22" s="46">
        <v>281562</v>
      </c>
      <c r="E22" s="46">
        <v>83235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364797</v>
      </c>
      <c r="O22" s="47">
        <f t="shared" si="2"/>
        <v>57.666297818526715</v>
      </c>
      <c r="P22" s="9"/>
    </row>
    <row r="23" spans="1:16">
      <c r="A23" s="12"/>
      <c r="B23" s="25">
        <v>335.18</v>
      </c>
      <c r="C23" s="20" t="s">
        <v>108</v>
      </c>
      <c r="D23" s="46">
        <v>1165777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1165777</v>
      </c>
      <c r="O23" s="47">
        <f t="shared" si="2"/>
        <v>184.28343344925705</v>
      </c>
      <c r="P23" s="9"/>
    </row>
    <row r="24" spans="1:16">
      <c r="A24" s="12"/>
      <c r="B24" s="25">
        <v>337.4</v>
      </c>
      <c r="C24" s="20" t="s">
        <v>131</v>
      </c>
      <c r="D24" s="46">
        <v>71545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71545</v>
      </c>
      <c r="O24" s="47">
        <f t="shared" si="2"/>
        <v>11.309674359785014</v>
      </c>
      <c r="P24" s="9"/>
    </row>
    <row r="25" spans="1:16">
      <c r="A25" s="12"/>
      <c r="B25" s="25">
        <v>337.7</v>
      </c>
      <c r="C25" s="20" t="s">
        <v>38</v>
      </c>
      <c r="D25" s="46">
        <v>0</v>
      </c>
      <c r="E25" s="46">
        <v>0</v>
      </c>
      <c r="F25" s="46">
        <v>0</v>
      </c>
      <c r="G25" s="46">
        <v>8325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8325</v>
      </c>
      <c r="O25" s="47">
        <f t="shared" si="2"/>
        <v>1.3159974707556117</v>
      </c>
      <c r="P25" s="9"/>
    </row>
    <row r="26" spans="1:16">
      <c r="A26" s="12"/>
      <c r="B26" s="25">
        <v>338</v>
      </c>
      <c r="C26" s="20" t="s">
        <v>39</v>
      </c>
      <c r="D26" s="46">
        <v>0</v>
      </c>
      <c r="E26" s="46">
        <v>22236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22236</v>
      </c>
      <c r="O26" s="47">
        <f t="shared" si="2"/>
        <v>3.5150173885551692</v>
      </c>
      <c r="P26" s="9"/>
    </row>
    <row r="27" spans="1:16" ht="15.75">
      <c r="A27" s="29" t="s">
        <v>44</v>
      </c>
      <c r="B27" s="30"/>
      <c r="C27" s="31"/>
      <c r="D27" s="32">
        <f t="shared" ref="D27:M27" si="5">SUM(D28:D31)</f>
        <v>823082</v>
      </c>
      <c r="E27" s="32">
        <f t="shared" si="5"/>
        <v>1675782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7960385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10459249</v>
      </c>
      <c r="O27" s="45">
        <f t="shared" si="2"/>
        <v>1653.3748024027823</v>
      </c>
      <c r="P27" s="10"/>
    </row>
    <row r="28" spans="1:16">
      <c r="A28" s="12"/>
      <c r="B28" s="25">
        <v>341.9</v>
      </c>
      <c r="C28" s="20" t="s">
        <v>110</v>
      </c>
      <c r="D28" s="46">
        <v>823082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823082</v>
      </c>
      <c r="O28" s="47">
        <f t="shared" si="2"/>
        <v>130.11097059753399</v>
      </c>
      <c r="P28" s="9"/>
    </row>
    <row r="29" spans="1:16">
      <c r="A29" s="12"/>
      <c r="B29" s="25">
        <v>343.4</v>
      </c>
      <c r="C29" s="20" t="s">
        <v>111</v>
      </c>
      <c r="D29" s="46">
        <v>0</v>
      </c>
      <c r="E29" s="46">
        <v>1675782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1675782</v>
      </c>
      <c r="O29" s="47">
        <f t="shared" si="2"/>
        <v>264.90388871324694</v>
      </c>
      <c r="P29" s="9"/>
    </row>
    <row r="30" spans="1:16">
      <c r="A30" s="12"/>
      <c r="B30" s="25">
        <v>343.5</v>
      </c>
      <c r="C30" s="20" t="s">
        <v>50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6686662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6686662</v>
      </c>
      <c r="O30" s="47">
        <f t="shared" si="2"/>
        <v>1057.0126462219412</v>
      </c>
      <c r="P30" s="9"/>
    </row>
    <row r="31" spans="1:16">
      <c r="A31" s="12"/>
      <c r="B31" s="25">
        <v>347.2</v>
      </c>
      <c r="C31" s="20" t="s">
        <v>52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1273723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1273723</v>
      </c>
      <c r="O31" s="47">
        <f t="shared" si="2"/>
        <v>201.34729687006006</v>
      </c>
      <c r="P31" s="9"/>
    </row>
    <row r="32" spans="1:16" ht="15.75">
      <c r="A32" s="29" t="s">
        <v>45</v>
      </c>
      <c r="B32" s="30"/>
      <c r="C32" s="31"/>
      <c r="D32" s="32">
        <f t="shared" ref="D32:M32" si="6">SUM(D33:D33)</f>
        <v>70507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70507</v>
      </c>
      <c r="O32" s="45">
        <f t="shared" si="2"/>
        <v>11.145589630098009</v>
      </c>
      <c r="P32" s="10"/>
    </row>
    <row r="33" spans="1:119">
      <c r="A33" s="13"/>
      <c r="B33" s="39">
        <v>354</v>
      </c>
      <c r="C33" s="21" t="s">
        <v>56</v>
      </c>
      <c r="D33" s="46">
        <v>70507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70507</v>
      </c>
      <c r="O33" s="47">
        <f t="shared" si="2"/>
        <v>11.145589630098009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SUM(D35:D36)</f>
        <v>129530</v>
      </c>
      <c r="E34" s="32">
        <f t="shared" si="7"/>
        <v>6677</v>
      </c>
      <c r="F34" s="32">
        <f t="shared" si="7"/>
        <v>0</v>
      </c>
      <c r="G34" s="32">
        <f t="shared" si="7"/>
        <v>40524</v>
      </c>
      <c r="H34" s="32">
        <f t="shared" si="7"/>
        <v>0</v>
      </c>
      <c r="I34" s="32">
        <f t="shared" si="7"/>
        <v>36047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212778</v>
      </c>
      <c r="O34" s="45">
        <f t="shared" si="2"/>
        <v>33.635472652545054</v>
      </c>
      <c r="P34" s="10"/>
    </row>
    <row r="35" spans="1:119">
      <c r="A35" s="12"/>
      <c r="B35" s="25">
        <v>361.1</v>
      </c>
      <c r="C35" s="20" t="s">
        <v>58</v>
      </c>
      <c r="D35" s="46">
        <v>6024</v>
      </c>
      <c r="E35" s="46">
        <v>1626</v>
      </c>
      <c r="F35" s="46">
        <v>0</v>
      </c>
      <c r="G35" s="46">
        <v>4291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11941</v>
      </c>
      <c r="O35" s="47">
        <f t="shared" si="2"/>
        <v>1.8876067024976289</v>
      </c>
      <c r="P35" s="9"/>
    </row>
    <row r="36" spans="1:119">
      <c r="A36" s="12"/>
      <c r="B36" s="25">
        <v>369.9</v>
      </c>
      <c r="C36" s="20" t="s">
        <v>61</v>
      </c>
      <c r="D36" s="46">
        <v>123506</v>
      </c>
      <c r="E36" s="46">
        <v>5051</v>
      </c>
      <c r="F36" s="46">
        <v>0</v>
      </c>
      <c r="G36" s="46">
        <v>36233</v>
      </c>
      <c r="H36" s="46">
        <v>0</v>
      </c>
      <c r="I36" s="46">
        <v>36047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200837</v>
      </c>
      <c r="O36" s="47">
        <f t="shared" si="2"/>
        <v>31.747865950047423</v>
      </c>
      <c r="P36" s="9"/>
    </row>
    <row r="37" spans="1:119" ht="15.75">
      <c r="A37" s="29" t="s">
        <v>46</v>
      </c>
      <c r="B37" s="30"/>
      <c r="C37" s="31"/>
      <c r="D37" s="32">
        <f t="shared" ref="D37:M37" si="8">SUM(D38:D42)</f>
        <v>0</v>
      </c>
      <c r="E37" s="32">
        <f t="shared" si="8"/>
        <v>0</v>
      </c>
      <c r="F37" s="32">
        <f t="shared" si="8"/>
        <v>1439299</v>
      </c>
      <c r="G37" s="32">
        <f t="shared" si="8"/>
        <v>153117</v>
      </c>
      <c r="H37" s="32">
        <f t="shared" si="8"/>
        <v>0</v>
      </c>
      <c r="I37" s="32">
        <f t="shared" si="8"/>
        <v>4547178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6139594</v>
      </c>
      <c r="O37" s="45">
        <f t="shared" si="2"/>
        <v>970.53335441036995</v>
      </c>
      <c r="P37" s="9"/>
    </row>
    <row r="38" spans="1:119">
      <c r="A38" s="12"/>
      <c r="B38" s="25">
        <v>381</v>
      </c>
      <c r="C38" s="20" t="s">
        <v>62</v>
      </c>
      <c r="D38" s="46">
        <v>0</v>
      </c>
      <c r="E38" s="46">
        <v>0</v>
      </c>
      <c r="F38" s="46">
        <v>1439299</v>
      </c>
      <c r="G38" s="46">
        <v>153117</v>
      </c>
      <c r="H38" s="46"/>
      <c r="I38" s="46">
        <v>138506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1730922</v>
      </c>
      <c r="O38" s="47">
        <f t="shared" si="2"/>
        <v>273.62029718621562</v>
      </c>
      <c r="P38" s="9"/>
    </row>
    <row r="39" spans="1:119">
      <c r="A39" s="12"/>
      <c r="B39" s="25">
        <v>389.1</v>
      </c>
      <c r="C39" s="20" t="s">
        <v>122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1690890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1690890</v>
      </c>
      <c r="O39" s="47">
        <f t="shared" si="2"/>
        <v>267.29212772684161</v>
      </c>
      <c r="P39" s="9"/>
    </row>
    <row r="40" spans="1:119">
      <c r="A40" s="12"/>
      <c r="B40" s="25">
        <v>389.2</v>
      </c>
      <c r="C40" s="20" t="s">
        <v>123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998000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998000</v>
      </c>
      <c r="O40" s="47">
        <f t="shared" si="2"/>
        <v>157.76161871640846</v>
      </c>
      <c r="P40" s="9"/>
    </row>
    <row r="41" spans="1:119">
      <c r="A41" s="12"/>
      <c r="B41" s="25">
        <v>389.3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875000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875000</v>
      </c>
      <c r="O41" s="47">
        <f t="shared" si="2"/>
        <v>138.31805248182107</v>
      </c>
      <c r="P41" s="9"/>
    </row>
    <row r="42" spans="1:119" ht="15.75" thickBot="1">
      <c r="A42" s="12"/>
      <c r="B42" s="25">
        <v>389.7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844782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844782</v>
      </c>
      <c r="O42" s="47">
        <f t="shared" si="2"/>
        <v>133.54125829908315</v>
      </c>
      <c r="P42" s="9"/>
    </row>
    <row r="43" spans="1:119" ht="16.5" thickBot="1">
      <c r="A43" s="14" t="s">
        <v>54</v>
      </c>
      <c r="B43" s="23"/>
      <c r="C43" s="22"/>
      <c r="D43" s="15">
        <f t="shared" ref="D43:M43" si="9">SUM(D5,D11,D18,D27,D32,D34,D37)</f>
        <v>14301470</v>
      </c>
      <c r="E43" s="15">
        <f t="shared" si="9"/>
        <v>3189964</v>
      </c>
      <c r="F43" s="15">
        <f t="shared" si="9"/>
        <v>1439299</v>
      </c>
      <c r="G43" s="15">
        <f t="shared" si="9"/>
        <v>3047212</v>
      </c>
      <c r="H43" s="15">
        <f t="shared" si="9"/>
        <v>0</v>
      </c>
      <c r="I43" s="15">
        <f t="shared" si="9"/>
        <v>12543610</v>
      </c>
      <c r="J43" s="15">
        <f t="shared" si="9"/>
        <v>0</v>
      </c>
      <c r="K43" s="15">
        <f t="shared" si="9"/>
        <v>0</v>
      </c>
      <c r="L43" s="15">
        <f t="shared" si="9"/>
        <v>0</v>
      </c>
      <c r="M43" s="15">
        <f t="shared" si="9"/>
        <v>0</v>
      </c>
      <c r="N43" s="15">
        <f t="shared" si="1"/>
        <v>34521555</v>
      </c>
      <c r="O43" s="38">
        <f t="shared" si="2"/>
        <v>5457.0905785646537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134</v>
      </c>
      <c r="M45" s="118"/>
      <c r="N45" s="118"/>
      <c r="O45" s="43">
        <v>6326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81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7576308</v>
      </c>
      <c r="E5" s="27">
        <f t="shared" si="0"/>
        <v>424253</v>
      </c>
      <c r="F5" s="27">
        <f t="shared" si="0"/>
        <v>0</v>
      </c>
      <c r="G5" s="27">
        <f t="shared" si="0"/>
        <v>2134496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4" si="1">SUM(D5:M5)</f>
        <v>10135057</v>
      </c>
      <c r="O5" s="33">
        <f t="shared" ref="O5:O44" si="2">(N5/O$46)</f>
        <v>1634.15946468881</v>
      </c>
      <c r="P5" s="6"/>
    </row>
    <row r="6" spans="1:133">
      <c r="A6" s="12"/>
      <c r="B6" s="25">
        <v>311</v>
      </c>
      <c r="C6" s="20" t="s">
        <v>2</v>
      </c>
      <c r="D6" s="46">
        <v>7303398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7303398</v>
      </c>
      <c r="O6" s="47">
        <f t="shared" si="2"/>
        <v>1177.5875524024509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2134496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2428996</v>
      </c>
      <c r="O7" s="47">
        <f t="shared" si="2"/>
        <v>391.64721057723312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129753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129753</v>
      </c>
      <c r="O8" s="47">
        <f t="shared" si="2"/>
        <v>20.921154466301193</v>
      </c>
      <c r="P8" s="9"/>
    </row>
    <row r="9" spans="1:133">
      <c r="A9" s="12"/>
      <c r="B9" s="25">
        <v>315</v>
      </c>
      <c r="C9" s="20" t="s">
        <v>98</v>
      </c>
      <c r="D9" s="46">
        <v>272910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272910</v>
      </c>
      <c r="O9" s="47">
        <f t="shared" si="2"/>
        <v>44.003547242824894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SUM(D11:D16)</f>
        <v>2352887</v>
      </c>
      <c r="E10" s="32">
        <f t="shared" si="3"/>
        <v>110258</v>
      </c>
      <c r="F10" s="32">
        <f t="shared" si="3"/>
        <v>0</v>
      </c>
      <c r="G10" s="32">
        <f t="shared" si="3"/>
        <v>229911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2693056</v>
      </c>
      <c r="O10" s="45">
        <f t="shared" si="2"/>
        <v>434.22379877458883</v>
      </c>
      <c r="P10" s="10"/>
    </row>
    <row r="11" spans="1:133">
      <c r="A11" s="12"/>
      <c r="B11" s="25">
        <v>322</v>
      </c>
      <c r="C11" s="20" t="s">
        <v>0</v>
      </c>
      <c r="D11" s="46">
        <v>1787724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1787724</v>
      </c>
      <c r="O11" s="47">
        <f t="shared" si="2"/>
        <v>288.24959690422446</v>
      </c>
      <c r="P11" s="9"/>
    </row>
    <row r="12" spans="1:133">
      <c r="A12" s="12"/>
      <c r="B12" s="25">
        <v>323.7</v>
      </c>
      <c r="C12" s="20" t="s">
        <v>14</v>
      </c>
      <c r="D12" s="46">
        <v>565163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565163</v>
      </c>
      <c r="O12" s="47">
        <f t="shared" si="2"/>
        <v>91.125927120283777</v>
      </c>
      <c r="P12" s="9"/>
    </row>
    <row r="13" spans="1:133">
      <c r="A13" s="12"/>
      <c r="B13" s="25">
        <v>324.12</v>
      </c>
      <c r="C13" s="20" t="s">
        <v>99</v>
      </c>
      <c r="D13" s="46">
        <v>0</v>
      </c>
      <c r="E13" s="46">
        <v>0</v>
      </c>
      <c r="F13" s="46">
        <v>0</v>
      </c>
      <c r="G13" s="46">
        <v>31781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31781</v>
      </c>
      <c r="O13" s="47">
        <f t="shared" si="2"/>
        <v>5.1243147371815541</v>
      </c>
      <c r="P13" s="9"/>
    </row>
    <row r="14" spans="1:133">
      <c r="A14" s="12"/>
      <c r="B14" s="25">
        <v>324.32</v>
      </c>
      <c r="C14" s="20" t="s">
        <v>100</v>
      </c>
      <c r="D14" s="46">
        <v>0</v>
      </c>
      <c r="E14" s="46">
        <v>0</v>
      </c>
      <c r="F14" s="46">
        <v>0</v>
      </c>
      <c r="G14" s="46">
        <v>42156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42156</v>
      </c>
      <c r="O14" s="47">
        <f t="shared" si="2"/>
        <v>6.7971622057400838</v>
      </c>
      <c r="P14" s="9"/>
    </row>
    <row r="15" spans="1:133">
      <c r="A15" s="12"/>
      <c r="B15" s="25">
        <v>324.42</v>
      </c>
      <c r="C15" s="20" t="s">
        <v>101</v>
      </c>
      <c r="D15" s="46">
        <v>0</v>
      </c>
      <c r="E15" s="46">
        <v>110258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110258</v>
      </c>
      <c r="O15" s="47">
        <f t="shared" si="2"/>
        <v>17.777813608513384</v>
      </c>
      <c r="P15" s="9"/>
    </row>
    <row r="16" spans="1:133">
      <c r="A16" s="12"/>
      <c r="B16" s="25">
        <v>324.62</v>
      </c>
      <c r="C16" s="20" t="s">
        <v>102</v>
      </c>
      <c r="D16" s="46">
        <v>0</v>
      </c>
      <c r="E16" s="46">
        <v>0</v>
      </c>
      <c r="F16" s="46">
        <v>0</v>
      </c>
      <c r="G16" s="46">
        <v>155974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155974</v>
      </c>
      <c r="O16" s="47">
        <f t="shared" si="2"/>
        <v>25.148984198645596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SUM(D18:D27)</f>
        <v>1605255</v>
      </c>
      <c r="E17" s="32">
        <f t="shared" si="4"/>
        <v>150145</v>
      </c>
      <c r="F17" s="32">
        <f t="shared" si="4"/>
        <v>0</v>
      </c>
      <c r="G17" s="32">
        <f t="shared" si="4"/>
        <v>62131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1817531</v>
      </c>
      <c r="O17" s="45">
        <f t="shared" si="2"/>
        <v>293.05562721702677</v>
      </c>
      <c r="P17" s="10"/>
    </row>
    <row r="18" spans="1:16">
      <c r="A18" s="12"/>
      <c r="B18" s="25">
        <v>331.1</v>
      </c>
      <c r="C18" s="20" t="s">
        <v>119</v>
      </c>
      <c r="D18" s="46">
        <v>12208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12208</v>
      </c>
      <c r="O18" s="47">
        <f t="shared" si="2"/>
        <v>1.9683972911963883</v>
      </c>
      <c r="P18" s="9"/>
    </row>
    <row r="19" spans="1:16">
      <c r="A19" s="12"/>
      <c r="B19" s="25">
        <v>331.5</v>
      </c>
      <c r="C19" s="20" t="s">
        <v>130</v>
      </c>
      <c r="D19" s="46">
        <v>0</v>
      </c>
      <c r="E19" s="46">
        <v>54100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54100</v>
      </c>
      <c r="O19" s="47">
        <f t="shared" si="2"/>
        <v>8.7229925830377297</v>
      </c>
      <c r="P19" s="9"/>
    </row>
    <row r="20" spans="1:16">
      <c r="A20" s="12"/>
      <c r="B20" s="25">
        <v>334.1</v>
      </c>
      <c r="C20" s="20" t="s">
        <v>120</v>
      </c>
      <c r="D20" s="46">
        <v>91085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91085</v>
      </c>
      <c r="O20" s="47">
        <f t="shared" si="2"/>
        <v>14.68639148661722</v>
      </c>
      <c r="P20" s="9"/>
    </row>
    <row r="21" spans="1:16">
      <c r="A21" s="12"/>
      <c r="B21" s="25">
        <v>334.39</v>
      </c>
      <c r="C21" s="20" t="s">
        <v>28</v>
      </c>
      <c r="D21" s="46">
        <v>30000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30000</v>
      </c>
      <c r="O21" s="47">
        <f t="shared" si="2"/>
        <v>4.8371493066752658</v>
      </c>
      <c r="P21" s="9"/>
    </row>
    <row r="22" spans="1:16">
      <c r="A22" s="12"/>
      <c r="B22" s="25">
        <v>334.7</v>
      </c>
      <c r="C22" s="20" t="s">
        <v>30</v>
      </c>
      <c r="D22" s="46">
        <v>0</v>
      </c>
      <c r="E22" s="46">
        <v>0</v>
      </c>
      <c r="F22" s="46">
        <v>0</v>
      </c>
      <c r="G22" s="46">
        <v>50000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50000</v>
      </c>
      <c r="O22" s="47">
        <f t="shared" si="2"/>
        <v>8.0619155111254432</v>
      </c>
      <c r="P22" s="9"/>
    </row>
    <row r="23" spans="1:16">
      <c r="A23" s="12"/>
      <c r="B23" s="25">
        <v>335.12</v>
      </c>
      <c r="C23" s="20" t="s">
        <v>105</v>
      </c>
      <c r="D23" s="46">
        <v>273746</v>
      </c>
      <c r="E23" s="46">
        <v>73809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347555</v>
      </c>
      <c r="O23" s="47">
        <f t="shared" si="2"/>
        <v>56.039180909384072</v>
      </c>
      <c r="P23" s="9"/>
    </row>
    <row r="24" spans="1:16">
      <c r="A24" s="12"/>
      <c r="B24" s="25">
        <v>335.18</v>
      </c>
      <c r="C24" s="20" t="s">
        <v>108</v>
      </c>
      <c r="D24" s="46">
        <v>1137327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1137327</v>
      </c>
      <c r="O24" s="47">
        <f t="shared" si="2"/>
        <v>183.38068365043534</v>
      </c>
      <c r="P24" s="9"/>
    </row>
    <row r="25" spans="1:16">
      <c r="A25" s="12"/>
      <c r="B25" s="25">
        <v>337.4</v>
      </c>
      <c r="C25" s="20" t="s">
        <v>131</v>
      </c>
      <c r="D25" s="46">
        <v>6992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6992</v>
      </c>
      <c r="O25" s="47">
        <f t="shared" si="2"/>
        <v>1.127378265075782</v>
      </c>
      <c r="P25" s="9"/>
    </row>
    <row r="26" spans="1:16">
      <c r="A26" s="12"/>
      <c r="B26" s="25">
        <v>337.7</v>
      </c>
      <c r="C26" s="20" t="s">
        <v>38</v>
      </c>
      <c r="D26" s="46">
        <v>0</v>
      </c>
      <c r="E26" s="46">
        <v>0</v>
      </c>
      <c r="F26" s="46">
        <v>0</v>
      </c>
      <c r="G26" s="46">
        <v>12131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12131</v>
      </c>
      <c r="O26" s="47">
        <f t="shared" si="2"/>
        <v>1.9559819413092552</v>
      </c>
      <c r="P26" s="9"/>
    </row>
    <row r="27" spans="1:16">
      <c r="A27" s="12"/>
      <c r="B27" s="25">
        <v>338</v>
      </c>
      <c r="C27" s="20" t="s">
        <v>39</v>
      </c>
      <c r="D27" s="46">
        <v>53897</v>
      </c>
      <c r="E27" s="46">
        <v>22236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76133</v>
      </c>
      <c r="O27" s="47">
        <f t="shared" si="2"/>
        <v>12.275556272170268</v>
      </c>
      <c r="P27" s="9"/>
    </row>
    <row r="28" spans="1:16" ht="15.75">
      <c r="A28" s="29" t="s">
        <v>44</v>
      </c>
      <c r="B28" s="30"/>
      <c r="C28" s="31"/>
      <c r="D28" s="32">
        <f t="shared" ref="D28:M28" si="5">SUM(D29:D32)</f>
        <v>946618</v>
      </c>
      <c r="E28" s="32">
        <f t="shared" si="5"/>
        <v>1661064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7248864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9856546</v>
      </c>
      <c r="O28" s="45">
        <f t="shared" si="2"/>
        <v>1589.2528216704288</v>
      </c>
      <c r="P28" s="10"/>
    </row>
    <row r="29" spans="1:16">
      <c r="A29" s="12"/>
      <c r="B29" s="25">
        <v>341.9</v>
      </c>
      <c r="C29" s="20" t="s">
        <v>110</v>
      </c>
      <c r="D29" s="46">
        <v>946618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946618</v>
      </c>
      <c r="O29" s="47">
        <f t="shared" si="2"/>
        <v>152.63108674621091</v>
      </c>
      <c r="P29" s="9"/>
    </row>
    <row r="30" spans="1:16">
      <c r="A30" s="12"/>
      <c r="B30" s="25">
        <v>343.4</v>
      </c>
      <c r="C30" s="20" t="s">
        <v>111</v>
      </c>
      <c r="D30" s="46">
        <v>0</v>
      </c>
      <c r="E30" s="46">
        <v>1661064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1661064</v>
      </c>
      <c r="O30" s="47">
        <f t="shared" si="2"/>
        <v>267.82715253144147</v>
      </c>
      <c r="P30" s="9"/>
    </row>
    <row r="31" spans="1:16">
      <c r="A31" s="12"/>
      <c r="B31" s="25">
        <v>343.5</v>
      </c>
      <c r="C31" s="20" t="s">
        <v>50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5932804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5932804</v>
      </c>
      <c r="O31" s="47">
        <f t="shared" si="2"/>
        <v>956.59529184134146</v>
      </c>
      <c r="P31" s="9"/>
    </row>
    <row r="32" spans="1:16">
      <c r="A32" s="12"/>
      <c r="B32" s="25">
        <v>347.2</v>
      </c>
      <c r="C32" s="20" t="s">
        <v>52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1316060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1316060</v>
      </c>
      <c r="O32" s="47">
        <f t="shared" si="2"/>
        <v>212.19929055143501</v>
      </c>
      <c r="P32" s="9"/>
    </row>
    <row r="33" spans="1:119" ht="15.75">
      <c r="A33" s="29" t="s">
        <v>45</v>
      </c>
      <c r="B33" s="30"/>
      <c r="C33" s="31"/>
      <c r="D33" s="32">
        <f t="shared" ref="D33:M33" si="6">SUM(D34:D34)</f>
        <v>111431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111431</v>
      </c>
      <c r="O33" s="45">
        <f t="shared" si="2"/>
        <v>17.966946146404386</v>
      </c>
      <c r="P33" s="10"/>
    </row>
    <row r="34" spans="1:119">
      <c r="A34" s="13"/>
      <c r="B34" s="39">
        <v>354</v>
      </c>
      <c r="C34" s="21" t="s">
        <v>56</v>
      </c>
      <c r="D34" s="46">
        <v>111431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111431</v>
      </c>
      <c r="O34" s="47">
        <f t="shared" si="2"/>
        <v>17.966946146404386</v>
      </c>
      <c r="P34" s="9"/>
    </row>
    <row r="35" spans="1:119" ht="15.75">
      <c r="A35" s="29" t="s">
        <v>3</v>
      </c>
      <c r="B35" s="30"/>
      <c r="C35" s="31"/>
      <c r="D35" s="32">
        <f t="shared" ref="D35:M35" si="7">SUM(D36:D37)</f>
        <v>429431</v>
      </c>
      <c r="E35" s="32">
        <f t="shared" si="7"/>
        <v>7933</v>
      </c>
      <c r="F35" s="32">
        <f t="shared" si="7"/>
        <v>0</v>
      </c>
      <c r="G35" s="32">
        <f t="shared" si="7"/>
        <v>5953</v>
      </c>
      <c r="H35" s="32">
        <f t="shared" si="7"/>
        <v>0</v>
      </c>
      <c r="I35" s="32">
        <f t="shared" si="7"/>
        <v>539188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982505</v>
      </c>
      <c r="O35" s="45">
        <f t="shared" si="2"/>
        <v>158.41744598516607</v>
      </c>
      <c r="P35" s="10"/>
    </row>
    <row r="36" spans="1:119">
      <c r="A36" s="12"/>
      <c r="B36" s="25">
        <v>361.1</v>
      </c>
      <c r="C36" s="20" t="s">
        <v>58</v>
      </c>
      <c r="D36" s="46">
        <v>5402</v>
      </c>
      <c r="E36" s="46">
        <v>1424</v>
      </c>
      <c r="F36" s="46">
        <v>0</v>
      </c>
      <c r="G36" s="46">
        <v>3889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10715</v>
      </c>
      <c r="O36" s="47">
        <f t="shared" si="2"/>
        <v>1.7276684940341824</v>
      </c>
      <c r="P36" s="9"/>
    </row>
    <row r="37" spans="1:119">
      <c r="A37" s="12"/>
      <c r="B37" s="25">
        <v>369.9</v>
      </c>
      <c r="C37" s="20" t="s">
        <v>61</v>
      </c>
      <c r="D37" s="46">
        <v>424029</v>
      </c>
      <c r="E37" s="46">
        <v>6509</v>
      </c>
      <c r="F37" s="46">
        <v>0</v>
      </c>
      <c r="G37" s="46">
        <v>2064</v>
      </c>
      <c r="H37" s="46">
        <v>0</v>
      </c>
      <c r="I37" s="46">
        <v>539188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971790</v>
      </c>
      <c r="O37" s="47">
        <f t="shared" si="2"/>
        <v>156.68977749113191</v>
      </c>
      <c r="P37" s="9"/>
    </row>
    <row r="38" spans="1:119" ht="15.75">
      <c r="A38" s="29" t="s">
        <v>46</v>
      </c>
      <c r="B38" s="30"/>
      <c r="C38" s="31"/>
      <c r="D38" s="32">
        <f t="shared" ref="D38:M38" si="8">SUM(D39:D43)</f>
        <v>12803</v>
      </c>
      <c r="E38" s="32">
        <f t="shared" si="8"/>
        <v>0</v>
      </c>
      <c r="F38" s="32">
        <f t="shared" si="8"/>
        <v>1434288</v>
      </c>
      <c r="G38" s="32">
        <f t="shared" si="8"/>
        <v>0</v>
      </c>
      <c r="H38" s="32">
        <f t="shared" si="8"/>
        <v>0</v>
      </c>
      <c r="I38" s="32">
        <f t="shared" si="8"/>
        <v>6110690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7557781</v>
      </c>
      <c r="O38" s="45">
        <f t="shared" si="2"/>
        <v>1218.6038374717832</v>
      </c>
      <c r="P38" s="9"/>
    </row>
    <row r="39" spans="1:119">
      <c r="A39" s="12"/>
      <c r="B39" s="25">
        <v>381</v>
      </c>
      <c r="C39" s="20" t="s">
        <v>62</v>
      </c>
      <c r="D39" s="46">
        <v>12803</v>
      </c>
      <c r="E39" s="46">
        <v>0</v>
      </c>
      <c r="F39" s="46">
        <v>1434288</v>
      </c>
      <c r="G39" s="46">
        <v>0</v>
      </c>
      <c r="H39" s="46">
        <v>0</v>
      </c>
      <c r="I39" s="46">
        <v>328272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1775363</v>
      </c>
      <c r="O39" s="47">
        <f t="shared" si="2"/>
        <v>286.25653015156399</v>
      </c>
      <c r="P39" s="9"/>
    </row>
    <row r="40" spans="1:119">
      <c r="A40" s="12"/>
      <c r="B40" s="25">
        <v>389.1</v>
      </c>
      <c r="C40" s="20" t="s">
        <v>122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1731199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1731199</v>
      </c>
      <c r="O40" s="47">
        <f t="shared" si="2"/>
        <v>279.13560141889712</v>
      </c>
      <c r="P40" s="9"/>
    </row>
    <row r="41" spans="1:119">
      <c r="A41" s="12"/>
      <c r="B41" s="25">
        <v>389.2</v>
      </c>
      <c r="C41" s="20" t="s">
        <v>123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1499000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1499000</v>
      </c>
      <c r="O41" s="47">
        <f t="shared" si="2"/>
        <v>241.69622702354079</v>
      </c>
      <c r="P41" s="9"/>
    </row>
    <row r="42" spans="1:119">
      <c r="A42" s="12"/>
      <c r="B42" s="25">
        <v>389.3</v>
      </c>
      <c r="C42" s="20" t="s">
        <v>124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2233734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2233734</v>
      </c>
      <c r="O42" s="47">
        <f t="shared" si="2"/>
        <v>360.16349564656565</v>
      </c>
      <c r="P42" s="9"/>
    </row>
    <row r="43" spans="1:119" ht="15.75" thickBot="1">
      <c r="A43" s="12"/>
      <c r="B43" s="25">
        <v>389.7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318485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318485</v>
      </c>
      <c r="O43" s="47">
        <f t="shared" si="2"/>
        <v>51.351983231215733</v>
      </c>
      <c r="P43" s="9"/>
    </row>
    <row r="44" spans="1:119" ht="16.5" thickBot="1">
      <c r="A44" s="14" t="s">
        <v>54</v>
      </c>
      <c r="B44" s="23"/>
      <c r="C44" s="22"/>
      <c r="D44" s="15">
        <f t="shared" ref="D44:M44" si="9">SUM(D5,D10,D17,D28,D33,D35,D38)</f>
        <v>13034733</v>
      </c>
      <c r="E44" s="15">
        <f t="shared" si="9"/>
        <v>2353653</v>
      </c>
      <c r="F44" s="15">
        <f t="shared" si="9"/>
        <v>1434288</v>
      </c>
      <c r="G44" s="15">
        <f t="shared" si="9"/>
        <v>2432491</v>
      </c>
      <c r="H44" s="15">
        <f t="shared" si="9"/>
        <v>0</v>
      </c>
      <c r="I44" s="15">
        <f t="shared" si="9"/>
        <v>13898742</v>
      </c>
      <c r="J44" s="15">
        <f t="shared" si="9"/>
        <v>0</v>
      </c>
      <c r="K44" s="15">
        <f t="shared" si="9"/>
        <v>0</v>
      </c>
      <c r="L44" s="15">
        <f t="shared" si="9"/>
        <v>0</v>
      </c>
      <c r="M44" s="15">
        <f t="shared" si="9"/>
        <v>0</v>
      </c>
      <c r="N44" s="15">
        <f t="shared" si="1"/>
        <v>33153907</v>
      </c>
      <c r="O44" s="38">
        <f t="shared" si="2"/>
        <v>5345.6799419542085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132</v>
      </c>
      <c r="M46" s="118"/>
      <c r="N46" s="118"/>
      <c r="O46" s="43">
        <v>6202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81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6882048</v>
      </c>
      <c r="E5" s="27">
        <f t="shared" si="0"/>
        <v>418841</v>
      </c>
      <c r="F5" s="27">
        <f t="shared" si="0"/>
        <v>0</v>
      </c>
      <c r="G5" s="27">
        <f t="shared" si="0"/>
        <v>2165932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9466821</v>
      </c>
      <c r="O5" s="33">
        <f t="shared" ref="O5:O43" si="2">(N5/O$45)</f>
        <v>1527.1529278915955</v>
      </c>
      <c r="P5" s="6"/>
    </row>
    <row r="6" spans="1:133">
      <c r="A6" s="12"/>
      <c r="B6" s="25">
        <v>311</v>
      </c>
      <c r="C6" s="20" t="s">
        <v>2</v>
      </c>
      <c r="D6" s="46">
        <v>6560162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6560162</v>
      </c>
      <c r="O6" s="47">
        <f t="shared" si="2"/>
        <v>1058.2613324729796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294500</v>
      </c>
      <c r="F7" s="46">
        <v>0</v>
      </c>
      <c r="G7" s="46">
        <v>2165932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2460432</v>
      </c>
      <c r="O7" s="47">
        <f t="shared" si="2"/>
        <v>396.90788836909178</v>
      </c>
      <c r="P7" s="9"/>
    </row>
    <row r="8" spans="1:133">
      <c r="A8" s="12"/>
      <c r="B8" s="25">
        <v>312.42</v>
      </c>
      <c r="C8" s="20" t="s">
        <v>77</v>
      </c>
      <c r="D8" s="46">
        <v>0</v>
      </c>
      <c r="E8" s="46">
        <v>124341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124341</v>
      </c>
      <c r="O8" s="47">
        <f t="shared" si="2"/>
        <v>20.058235199225681</v>
      </c>
      <c r="P8" s="9"/>
    </row>
    <row r="9" spans="1:133">
      <c r="A9" s="12"/>
      <c r="B9" s="25">
        <v>315</v>
      </c>
      <c r="C9" s="20" t="s">
        <v>98</v>
      </c>
      <c r="D9" s="46">
        <v>321886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321886</v>
      </c>
      <c r="O9" s="47">
        <f t="shared" si="2"/>
        <v>51.925471850298436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SUM(D11:D16)</f>
        <v>2084043</v>
      </c>
      <c r="E10" s="32">
        <f t="shared" si="3"/>
        <v>196402</v>
      </c>
      <c r="F10" s="32">
        <f t="shared" si="3"/>
        <v>0</v>
      </c>
      <c r="G10" s="32">
        <f t="shared" si="3"/>
        <v>255833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2536278</v>
      </c>
      <c r="O10" s="45">
        <f t="shared" si="2"/>
        <v>409.14308759477336</v>
      </c>
      <c r="P10" s="10"/>
    </row>
    <row r="11" spans="1:133">
      <c r="A11" s="12"/>
      <c r="B11" s="25">
        <v>322</v>
      </c>
      <c r="C11" s="20" t="s">
        <v>0</v>
      </c>
      <c r="D11" s="46">
        <v>1556233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1556233</v>
      </c>
      <c r="O11" s="47">
        <f t="shared" si="2"/>
        <v>251.04581384094209</v>
      </c>
      <c r="P11" s="9"/>
    </row>
    <row r="12" spans="1:133">
      <c r="A12" s="12"/>
      <c r="B12" s="25">
        <v>323.7</v>
      </c>
      <c r="C12" s="20" t="s">
        <v>14</v>
      </c>
      <c r="D12" s="46">
        <v>527810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527810</v>
      </c>
      <c r="O12" s="47">
        <f t="shared" si="2"/>
        <v>85.144378125504119</v>
      </c>
      <c r="P12" s="9"/>
    </row>
    <row r="13" spans="1:133">
      <c r="A13" s="12"/>
      <c r="B13" s="25">
        <v>324.12</v>
      </c>
      <c r="C13" s="20" t="s">
        <v>99</v>
      </c>
      <c r="D13" s="46">
        <v>0</v>
      </c>
      <c r="E13" s="46">
        <v>0</v>
      </c>
      <c r="F13" s="46">
        <v>0</v>
      </c>
      <c r="G13" s="46">
        <v>36253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36253</v>
      </c>
      <c r="O13" s="47">
        <f t="shared" si="2"/>
        <v>5.8482013227939991</v>
      </c>
      <c r="P13" s="9"/>
    </row>
    <row r="14" spans="1:133">
      <c r="A14" s="12"/>
      <c r="B14" s="25">
        <v>324.32</v>
      </c>
      <c r="C14" s="20" t="s">
        <v>100</v>
      </c>
      <c r="D14" s="46">
        <v>0</v>
      </c>
      <c r="E14" s="46">
        <v>0</v>
      </c>
      <c r="F14" s="46">
        <v>0</v>
      </c>
      <c r="G14" s="46">
        <v>60989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60989</v>
      </c>
      <c r="O14" s="47">
        <f t="shared" si="2"/>
        <v>9.8385223423132757</v>
      </c>
      <c r="P14" s="9"/>
    </row>
    <row r="15" spans="1:133">
      <c r="A15" s="12"/>
      <c r="B15" s="25">
        <v>324.42</v>
      </c>
      <c r="C15" s="20" t="s">
        <v>101</v>
      </c>
      <c r="D15" s="46">
        <v>0</v>
      </c>
      <c r="E15" s="46">
        <v>196402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196402</v>
      </c>
      <c r="O15" s="47">
        <f t="shared" si="2"/>
        <v>31.682852072914987</v>
      </c>
      <c r="P15" s="9"/>
    </row>
    <row r="16" spans="1:133">
      <c r="A16" s="12"/>
      <c r="B16" s="25">
        <v>324.62</v>
      </c>
      <c r="C16" s="20" t="s">
        <v>102</v>
      </c>
      <c r="D16" s="46">
        <v>0</v>
      </c>
      <c r="E16" s="46">
        <v>0</v>
      </c>
      <c r="F16" s="46">
        <v>0</v>
      </c>
      <c r="G16" s="46">
        <v>158591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158591</v>
      </c>
      <c r="O16" s="47">
        <f t="shared" si="2"/>
        <v>25.583319890304889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SUM(D18:D23)</f>
        <v>1541061</v>
      </c>
      <c r="E17" s="32">
        <f t="shared" si="4"/>
        <v>171676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1712737</v>
      </c>
      <c r="O17" s="45">
        <f t="shared" si="2"/>
        <v>276.29246652685919</v>
      </c>
      <c r="P17" s="10"/>
    </row>
    <row r="18" spans="1:16">
      <c r="A18" s="12"/>
      <c r="B18" s="25">
        <v>331.1</v>
      </c>
      <c r="C18" s="20" t="s">
        <v>119</v>
      </c>
      <c r="D18" s="46">
        <v>63434</v>
      </c>
      <c r="E18" s="46">
        <v>21800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85234</v>
      </c>
      <c r="O18" s="47">
        <f t="shared" si="2"/>
        <v>13.749637038231972</v>
      </c>
      <c r="P18" s="9"/>
    </row>
    <row r="19" spans="1:16">
      <c r="A19" s="12"/>
      <c r="B19" s="25">
        <v>334.1</v>
      </c>
      <c r="C19" s="20" t="s">
        <v>120</v>
      </c>
      <c r="D19" s="46">
        <v>115704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115704</v>
      </c>
      <c r="O19" s="47">
        <f t="shared" si="2"/>
        <v>18.664945959025648</v>
      </c>
      <c r="P19" s="9"/>
    </row>
    <row r="20" spans="1:16">
      <c r="A20" s="12"/>
      <c r="B20" s="25">
        <v>334.5</v>
      </c>
      <c r="C20" s="20" t="s">
        <v>104</v>
      </c>
      <c r="D20" s="46">
        <v>0</v>
      </c>
      <c r="E20" s="46">
        <v>53897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53897</v>
      </c>
      <c r="O20" s="47">
        <f t="shared" si="2"/>
        <v>8.6944668494918531</v>
      </c>
      <c r="P20" s="9"/>
    </row>
    <row r="21" spans="1:16">
      <c r="A21" s="12"/>
      <c r="B21" s="25">
        <v>335.12</v>
      </c>
      <c r="C21" s="20" t="s">
        <v>105</v>
      </c>
      <c r="D21" s="46">
        <v>255969</v>
      </c>
      <c r="E21" s="46">
        <v>73743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329712</v>
      </c>
      <c r="O21" s="47">
        <f t="shared" si="2"/>
        <v>53.187933537667362</v>
      </c>
      <c r="P21" s="9"/>
    </row>
    <row r="22" spans="1:16">
      <c r="A22" s="12"/>
      <c r="B22" s="25">
        <v>335.18</v>
      </c>
      <c r="C22" s="20" t="s">
        <v>108</v>
      </c>
      <c r="D22" s="46">
        <v>1105954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1105954</v>
      </c>
      <c r="O22" s="47">
        <f t="shared" si="2"/>
        <v>178.4084529762865</v>
      </c>
      <c r="P22" s="9"/>
    </row>
    <row r="23" spans="1:16">
      <c r="A23" s="12"/>
      <c r="B23" s="25">
        <v>338</v>
      </c>
      <c r="C23" s="20" t="s">
        <v>39</v>
      </c>
      <c r="D23" s="46">
        <v>0</v>
      </c>
      <c r="E23" s="46">
        <v>22236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22236</v>
      </c>
      <c r="O23" s="47">
        <f t="shared" si="2"/>
        <v>3.5870301661558317</v>
      </c>
      <c r="P23" s="9"/>
    </row>
    <row r="24" spans="1:16" ht="15.75">
      <c r="A24" s="29" t="s">
        <v>44</v>
      </c>
      <c r="B24" s="30"/>
      <c r="C24" s="31"/>
      <c r="D24" s="32">
        <f t="shared" ref="D24:M24" si="5">SUM(D25:D28)</f>
        <v>791026</v>
      </c>
      <c r="E24" s="32">
        <f t="shared" si="5"/>
        <v>1546024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3226771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5563821</v>
      </c>
      <c r="O24" s="45">
        <f t="shared" si="2"/>
        <v>897.53524762058396</v>
      </c>
      <c r="P24" s="10"/>
    </row>
    <row r="25" spans="1:16">
      <c r="A25" s="12"/>
      <c r="B25" s="25">
        <v>341.9</v>
      </c>
      <c r="C25" s="20" t="s">
        <v>110</v>
      </c>
      <c r="D25" s="46">
        <v>791026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791026</v>
      </c>
      <c r="O25" s="47">
        <f t="shared" si="2"/>
        <v>127.60542022906921</v>
      </c>
      <c r="P25" s="9"/>
    </row>
    <row r="26" spans="1:16">
      <c r="A26" s="12"/>
      <c r="B26" s="25">
        <v>343.4</v>
      </c>
      <c r="C26" s="20" t="s">
        <v>111</v>
      </c>
      <c r="D26" s="46">
        <v>0</v>
      </c>
      <c r="E26" s="46">
        <v>1546024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1546024</v>
      </c>
      <c r="O26" s="47">
        <f t="shared" si="2"/>
        <v>249.39893531214713</v>
      </c>
      <c r="P26" s="9"/>
    </row>
    <row r="27" spans="1:16">
      <c r="A27" s="12"/>
      <c r="B27" s="25">
        <v>343.5</v>
      </c>
      <c r="C27" s="20" t="s">
        <v>50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1885217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1885217</v>
      </c>
      <c r="O27" s="47">
        <f t="shared" si="2"/>
        <v>304.11630908211004</v>
      </c>
      <c r="P27" s="9"/>
    </row>
    <row r="28" spans="1:16">
      <c r="A28" s="12"/>
      <c r="B28" s="25">
        <v>347.2</v>
      </c>
      <c r="C28" s="20" t="s">
        <v>52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1341554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1341554</v>
      </c>
      <c r="O28" s="47">
        <f t="shared" si="2"/>
        <v>216.41458299725761</v>
      </c>
      <c r="P28" s="9"/>
    </row>
    <row r="29" spans="1:16" ht="15.75">
      <c r="A29" s="29" t="s">
        <v>45</v>
      </c>
      <c r="B29" s="30"/>
      <c r="C29" s="31"/>
      <c r="D29" s="32">
        <f t="shared" ref="D29:M29" si="6">SUM(D30:D30)</f>
        <v>109595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109595</v>
      </c>
      <c r="O29" s="45">
        <f t="shared" si="2"/>
        <v>17.679464429746734</v>
      </c>
      <c r="P29" s="10"/>
    </row>
    <row r="30" spans="1:16">
      <c r="A30" s="13"/>
      <c r="B30" s="39">
        <v>354</v>
      </c>
      <c r="C30" s="21" t="s">
        <v>56</v>
      </c>
      <c r="D30" s="46">
        <v>109595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109595</v>
      </c>
      <c r="O30" s="47">
        <f t="shared" si="2"/>
        <v>17.679464429746734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SUM(D32:D34)</f>
        <v>282025</v>
      </c>
      <c r="E31" s="32">
        <f t="shared" si="7"/>
        <v>2191</v>
      </c>
      <c r="F31" s="32">
        <f t="shared" si="7"/>
        <v>0</v>
      </c>
      <c r="G31" s="32">
        <f t="shared" si="7"/>
        <v>3424</v>
      </c>
      <c r="H31" s="32">
        <f t="shared" si="7"/>
        <v>0</v>
      </c>
      <c r="I31" s="32">
        <f t="shared" si="7"/>
        <v>-34628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253012</v>
      </c>
      <c r="O31" s="45">
        <f t="shared" si="2"/>
        <v>40.814970156476853</v>
      </c>
      <c r="P31" s="10"/>
    </row>
    <row r="32" spans="1:16">
      <c r="A32" s="12"/>
      <c r="B32" s="25">
        <v>361.1</v>
      </c>
      <c r="C32" s="20" t="s">
        <v>58</v>
      </c>
      <c r="D32" s="46">
        <v>5708</v>
      </c>
      <c r="E32" s="46">
        <v>2191</v>
      </c>
      <c r="F32" s="46">
        <v>0</v>
      </c>
      <c r="G32" s="46">
        <v>3424</v>
      </c>
      <c r="H32" s="46">
        <v>0</v>
      </c>
      <c r="I32" s="46">
        <v>212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11535</v>
      </c>
      <c r="O32" s="47">
        <f t="shared" si="2"/>
        <v>1.8607839974189386</v>
      </c>
      <c r="P32" s="9"/>
    </row>
    <row r="33" spans="1:119">
      <c r="A33" s="12"/>
      <c r="B33" s="25">
        <v>364</v>
      </c>
      <c r="C33" s="20" t="s">
        <v>121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-34840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-34840</v>
      </c>
      <c r="O33" s="47">
        <f t="shared" si="2"/>
        <v>-5.6202613324729791</v>
      </c>
      <c r="P33" s="9"/>
    </row>
    <row r="34" spans="1:119">
      <c r="A34" s="12"/>
      <c r="B34" s="25">
        <v>369.9</v>
      </c>
      <c r="C34" s="20" t="s">
        <v>61</v>
      </c>
      <c r="D34" s="46">
        <v>276317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276317</v>
      </c>
      <c r="O34" s="47">
        <f t="shared" si="2"/>
        <v>44.57444749153089</v>
      </c>
      <c r="P34" s="9"/>
    </row>
    <row r="35" spans="1:119" ht="15.75">
      <c r="A35" s="29" t="s">
        <v>46</v>
      </c>
      <c r="B35" s="30"/>
      <c r="C35" s="31"/>
      <c r="D35" s="32">
        <f t="shared" ref="D35:M35" si="8">SUM(D36:D42)</f>
        <v>206431</v>
      </c>
      <c r="E35" s="32">
        <f t="shared" si="8"/>
        <v>132863</v>
      </c>
      <c r="F35" s="32">
        <f t="shared" si="8"/>
        <v>1520817</v>
      </c>
      <c r="G35" s="32">
        <f t="shared" si="8"/>
        <v>0</v>
      </c>
      <c r="H35" s="32">
        <f t="shared" si="8"/>
        <v>0</v>
      </c>
      <c r="I35" s="32">
        <f t="shared" si="8"/>
        <v>10279841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12139952</v>
      </c>
      <c r="O35" s="45">
        <f t="shared" si="2"/>
        <v>1958.3726407485078</v>
      </c>
      <c r="P35" s="9"/>
    </row>
    <row r="36" spans="1:119">
      <c r="A36" s="12"/>
      <c r="B36" s="25">
        <v>381</v>
      </c>
      <c r="C36" s="20" t="s">
        <v>62</v>
      </c>
      <c r="D36" s="46">
        <v>191825</v>
      </c>
      <c r="E36" s="46">
        <v>127812</v>
      </c>
      <c r="F36" s="46">
        <v>1520817</v>
      </c>
      <c r="G36" s="46">
        <v>0</v>
      </c>
      <c r="H36" s="46">
        <v>0</v>
      </c>
      <c r="I36" s="46">
        <v>1692698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3533152</v>
      </c>
      <c r="O36" s="47">
        <f t="shared" si="2"/>
        <v>569.95515405710603</v>
      </c>
      <c r="P36" s="9"/>
    </row>
    <row r="37" spans="1:119">
      <c r="A37" s="12"/>
      <c r="B37" s="25">
        <v>384</v>
      </c>
      <c r="C37" s="20" t="s">
        <v>63</v>
      </c>
      <c r="D37" s="46">
        <v>0</v>
      </c>
      <c r="E37" s="46">
        <v>5051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9">SUM(D37:M37)</f>
        <v>5051</v>
      </c>
      <c r="O37" s="47">
        <f t="shared" si="2"/>
        <v>0.8148088401355057</v>
      </c>
      <c r="P37" s="9"/>
    </row>
    <row r="38" spans="1:119">
      <c r="A38" s="12"/>
      <c r="B38" s="25">
        <v>388.1</v>
      </c>
      <c r="C38" s="20" t="s">
        <v>64</v>
      </c>
      <c r="D38" s="46">
        <v>14606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14606</v>
      </c>
      <c r="O38" s="47">
        <f t="shared" si="2"/>
        <v>2.3561864816905951</v>
      </c>
      <c r="P38" s="9"/>
    </row>
    <row r="39" spans="1:119">
      <c r="A39" s="12"/>
      <c r="B39" s="25">
        <v>389.1</v>
      </c>
      <c r="C39" s="20" t="s">
        <v>122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1777533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1777533</v>
      </c>
      <c r="O39" s="47">
        <f t="shared" si="2"/>
        <v>286.74512018067429</v>
      </c>
      <c r="P39" s="9"/>
    </row>
    <row r="40" spans="1:119">
      <c r="A40" s="12"/>
      <c r="B40" s="25">
        <v>389.2</v>
      </c>
      <c r="C40" s="20" t="s">
        <v>123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87444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87444</v>
      </c>
      <c r="O40" s="47">
        <f t="shared" si="2"/>
        <v>14.106146152605259</v>
      </c>
      <c r="P40" s="9"/>
    </row>
    <row r="41" spans="1:119">
      <c r="A41" s="12"/>
      <c r="B41" s="25">
        <v>389.3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5213472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5213472</v>
      </c>
      <c r="O41" s="47">
        <f t="shared" si="2"/>
        <v>841.01822874657205</v>
      </c>
      <c r="P41" s="9"/>
    </row>
    <row r="42" spans="1:119" ht="15.75" thickBot="1">
      <c r="A42" s="12"/>
      <c r="B42" s="25">
        <v>389.7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1508694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1508694</v>
      </c>
      <c r="O42" s="47">
        <f t="shared" si="2"/>
        <v>243.37699628972416</v>
      </c>
      <c r="P42" s="9"/>
    </row>
    <row r="43" spans="1:119" ht="16.5" thickBot="1">
      <c r="A43" s="14" t="s">
        <v>54</v>
      </c>
      <c r="B43" s="23"/>
      <c r="C43" s="22"/>
      <c r="D43" s="15">
        <f t="shared" ref="D43:M43" si="10">SUM(D5,D10,D17,D24,D29,D31,D35)</f>
        <v>11896229</v>
      </c>
      <c r="E43" s="15">
        <f t="shared" si="10"/>
        <v>2467997</v>
      </c>
      <c r="F43" s="15">
        <f t="shared" si="10"/>
        <v>1520817</v>
      </c>
      <c r="G43" s="15">
        <f t="shared" si="10"/>
        <v>2425189</v>
      </c>
      <c r="H43" s="15">
        <f t="shared" si="10"/>
        <v>0</v>
      </c>
      <c r="I43" s="15">
        <f t="shared" si="10"/>
        <v>13471984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>SUM(D43:M43)</f>
        <v>31782216</v>
      </c>
      <c r="O43" s="38">
        <f t="shared" si="2"/>
        <v>5126.9908049685437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128</v>
      </c>
      <c r="M45" s="118"/>
      <c r="N45" s="118"/>
      <c r="O45" s="43">
        <v>6199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81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2025-03-27T20:40:09Z</cp:lastPrinted>
  <dcterms:created xsi:type="dcterms:W3CDTF">2000-08-31T21:26:31Z</dcterms:created>
  <dcterms:modified xsi:type="dcterms:W3CDTF">2025-03-27T20:43:29Z</dcterms:modified>
</cp:coreProperties>
</file>