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Expenditures/"/>
    </mc:Choice>
  </mc:AlternateContent>
  <xr:revisionPtr revIDLastSave="45" documentId="11_5A72E9A654B53D9421AA7212566B16CBE22E3C80" xr6:coauthVersionLast="47" xr6:coauthVersionMax="47" xr10:uidLastSave="{210B172F-6149-4398-A866-A702F846E89B}"/>
  <bookViews>
    <workbookView xWindow="-120" yWindow="-120" windowWidth="29040" windowHeight="15720" tabRatio="787" xr2:uid="{00000000-000D-0000-FFFF-FFFF00000000}"/>
  </bookViews>
  <sheets>
    <sheet name="2023" sheetId="50" r:id="rId1"/>
    <sheet name="2022" sheetId="49" r:id="rId2"/>
    <sheet name="2021" sheetId="48" r:id="rId3"/>
    <sheet name="2020" sheetId="46" r:id="rId4"/>
    <sheet name="2019" sheetId="45" r:id="rId5"/>
    <sheet name="2018" sheetId="44" r:id="rId6"/>
    <sheet name="2017" sheetId="43" r:id="rId7"/>
    <sheet name="2016" sheetId="42" r:id="rId8"/>
    <sheet name="2015" sheetId="41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  <sheet name="2007" sheetId="40" r:id="rId17"/>
  </sheets>
  <definedNames>
    <definedName name="_xlnm.Print_Area" localSheetId="16">'2007'!$A$1:$O$29</definedName>
    <definedName name="_xlnm.Print_Area" localSheetId="15">'2008'!$A$1:$O$29</definedName>
    <definedName name="_xlnm.Print_Area" localSheetId="14">'2009'!$A$1:$O$30</definedName>
    <definedName name="_xlnm.Print_Area" localSheetId="13">'2010'!$A$1:$O$32</definedName>
    <definedName name="_xlnm.Print_Area" localSheetId="12">'2011'!$A$1:$O$32</definedName>
    <definedName name="_xlnm.Print_Area" localSheetId="11">'2012'!$A$1:$O$32</definedName>
    <definedName name="_xlnm.Print_Area" localSheetId="10">'2013'!$A$1:$O$36</definedName>
    <definedName name="_xlnm.Print_Area" localSheetId="9">'2014'!$A$1:$O$34</definedName>
    <definedName name="_xlnm.Print_Area" localSheetId="8">'2015'!$A$1:$O$33</definedName>
    <definedName name="_xlnm.Print_Area" localSheetId="7">'2016'!$A$1:$O$33</definedName>
    <definedName name="_xlnm.Print_Area" localSheetId="6">'2017'!$A$1:$O$35</definedName>
    <definedName name="_xlnm.Print_Area" localSheetId="5">'2018'!$A$1:$O$35</definedName>
    <definedName name="_xlnm.Print_Area" localSheetId="4">'2019'!$A$1:$O$37</definedName>
    <definedName name="_xlnm.Print_Area" localSheetId="3">'2020'!$A$1:$O$37</definedName>
    <definedName name="_xlnm.Print_Area" localSheetId="2">'2021'!$A$1:$P$36</definedName>
    <definedName name="_xlnm.Print_Area" localSheetId="1">'2022'!$A$1:$P$36</definedName>
    <definedName name="_xlnm.Print_Area" localSheetId="0">'2023'!$A$1:$P$34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0" i="50" l="1"/>
  <c r="F30" i="50"/>
  <c r="G30" i="50"/>
  <c r="H30" i="50"/>
  <c r="I30" i="50"/>
  <c r="J30" i="50"/>
  <c r="K30" i="50"/>
  <c r="L30" i="50"/>
  <c r="M30" i="50"/>
  <c r="N30" i="50"/>
  <c r="D30" i="50"/>
  <c r="O29" i="50"/>
  <c r="P29" i="50" s="1"/>
  <c r="N28" i="50"/>
  <c r="M28" i="50"/>
  <c r="L28" i="50"/>
  <c r="K28" i="50"/>
  <c r="J28" i="50"/>
  <c r="I28" i="50"/>
  <c r="H28" i="50"/>
  <c r="G28" i="50"/>
  <c r="F28" i="50"/>
  <c r="E28" i="50"/>
  <c r="D28" i="50"/>
  <c r="O27" i="50"/>
  <c r="P27" i="50" s="1"/>
  <c r="O26" i="50"/>
  <c r="P26" i="50" s="1"/>
  <c r="N25" i="50"/>
  <c r="M25" i="50"/>
  <c r="L25" i="50"/>
  <c r="K25" i="50"/>
  <c r="J25" i="50"/>
  <c r="I25" i="50"/>
  <c r="H25" i="50"/>
  <c r="G25" i="50"/>
  <c r="F25" i="50"/>
  <c r="E25" i="50"/>
  <c r="D25" i="50"/>
  <c r="O24" i="50"/>
  <c r="P24" i="50" s="1"/>
  <c r="N23" i="50"/>
  <c r="M23" i="50"/>
  <c r="L23" i="50"/>
  <c r="K23" i="50"/>
  <c r="J23" i="50"/>
  <c r="I23" i="50"/>
  <c r="H23" i="50"/>
  <c r="G23" i="50"/>
  <c r="F23" i="50"/>
  <c r="E23" i="50"/>
  <c r="D23" i="50"/>
  <c r="O22" i="50"/>
  <c r="P22" i="50" s="1"/>
  <c r="N21" i="50"/>
  <c r="M21" i="50"/>
  <c r="L21" i="50"/>
  <c r="K21" i="50"/>
  <c r="J21" i="50"/>
  <c r="I21" i="50"/>
  <c r="H21" i="50"/>
  <c r="G21" i="50"/>
  <c r="F21" i="50"/>
  <c r="E21" i="50"/>
  <c r="D21" i="50"/>
  <c r="O20" i="50"/>
  <c r="P20" i="50" s="1"/>
  <c r="O19" i="50"/>
  <c r="P19" i="50" s="1"/>
  <c r="O18" i="50"/>
  <c r="P18" i="50" s="1"/>
  <c r="N17" i="50"/>
  <c r="M17" i="50"/>
  <c r="L17" i="50"/>
  <c r="K17" i="50"/>
  <c r="J17" i="50"/>
  <c r="I17" i="50"/>
  <c r="H17" i="50"/>
  <c r="G17" i="50"/>
  <c r="F17" i="50"/>
  <c r="E17" i="50"/>
  <c r="D17" i="50"/>
  <c r="O16" i="50"/>
  <c r="P16" i="50" s="1"/>
  <c r="O15" i="50"/>
  <c r="P15" i="50" s="1"/>
  <c r="O14" i="50"/>
  <c r="P14" i="50" s="1"/>
  <c r="N13" i="50"/>
  <c r="M13" i="50"/>
  <c r="L13" i="50"/>
  <c r="K13" i="50"/>
  <c r="J13" i="50"/>
  <c r="I13" i="50"/>
  <c r="H13" i="50"/>
  <c r="G13" i="50"/>
  <c r="F13" i="50"/>
  <c r="E13" i="50"/>
  <c r="D13" i="50"/>
  <c r="O12" i="50"/>
  <c r="P12" i="50" s="1"/>
  <c r="O11" i="50"/>
  <c r="P11" i="50" s="1"/>
  <c r="O10" i="50"/>
  <c r="P10" i="50" s="1"/>
  <c r="O9" i="50"/>
  <c r="P9" i="50" s="1"/>
  <c r="O8" i="50"/>
  <c r="P8" i="50" s="1"/>
  <c r="O7" i="50"/>
  <c r="P7" i="50" s="1"/>
  <c r="O6" i="50"/>
  <c r="P6" i="50" s="1"/>
  <c r="N5" i="50"/>
  <c r="M5" i="50"/>
  <c r="L5" i="50"/>
  <c r="K5" i="50"/>
  <c r="J5" i="50"/>
  <c r="I5" i="50"/>
  <c r="H5" i="50"/>
  <c r="G5" i="50"/>
  <c r="F5" i="50"/>
  <c r="E5" i="50"/>
  <c r="D5" i="50"/>
  <c r="O28" i="50" l="1"/>
  <c r="P28" i="50" s="1"/>
  <c r="O25" i="50"/>
  <c r="P25" i="50" s="1"/>
  <c r="O23" i="50"/>
  <c r="P23" i="50" s="1"/>
  <c r="O21" i="50"/>
  <c r="P21" i="50" s="1"/>
  <c r="O17" i="50"/>
  <c r="P17" i="50" s="1"/>
  <c r="O13" i="50"/>
  <c r="P13" i="50" s="1"/>
  <c r="O5" i="50"/>
  <c r="P5" i="50" s="1"/>
  <c r="O31" i="49"/>
  <c r="P31" i="49" s="1"/>
  <c r="O30" i="49"/>
  <c r="P30" i="49" s="1"/>
  <c r="N29" i="49"/>
  <c r="M29" i="49"/>
  <c r="L29" i="49"/>
  <c r="K29" i="49"/>
  <c r="J29" i="49"/>
  <c r="I29" i="49"/>
  <c r="H29" i="49"/>
  <c r="G29" i="49"/>
  <c r="F29" i="49"/>
  <c r="E29" i="49"/>
  <c r="D29" i="49"/>
  <c r="O28" i="49"/>
  <c r="P28" i="49" s="1"/>
  <c r="O27" i="49"/>
  <c r="P27" i="49" s="1"/>
  <c r="N26" i="49"/>
  <c r="M26" i="49"/>
  <c r="L26" i="49"/>
  <c r="K26" i="49"/>
  <c r="J26" i="49"/>
  <c r="I26" i="49"/>
  <c r="H26" i="49"/>
  <c r="G26" i="49"/>
  <c r="F26" i="49"/>
  <c r="E26" i="49"/>
  <c r="D26" i="49"/>
  <c r="O25" i="49"/>
  <c r="P25" i="49" s="1"/>
  <c r="N24" i="49"/>
  <c r="M24" i="49"/>
  <c r="L24" i="49"/>
  <c r="K24" i="49"/>
  <c r="J24" i="49"/>
  <c r="I24" i="49"/>
  <c r="H24" i="49"/>
  <c r="G24" i="49"/>
  <c r="F24" i="49"/>
  <c r="E24" i="49"/>
  <c r="D24" i="49"/>
  <c r="O23" i="49"/>
  <c r="P23" i="49" s="1"/>
  <c r="N22" i="49"/>
  <c r="M22" i="49"/>
  <c r="L22" i="49"/>
  <c r="K22" i="49"/>
  <c r="J22" i="49"/>
  <c r="I22" i="49"/>
  <c r="H22" i="49"/>
  <c r="G22" i="49"/>
  <c r="F22" i="49"/>
  <c r="E22" i="49"/>
  <c r="D22" i="49"/>
  <c r="O21" i="49"/>
  <c r="P21" i="49" s="1"/>
  <c r="O20" i="49"/>
  <c r="P20" i="49" s="1"/>
  <c r="O19" i="49"/>
  <c r="P19" i="49" s="1"/>
  <c r="O18" i="49"/>
  <c r="P18" i="49" s="1"/>
  <c r="N17" i="49"/>
  <c r="M17" i="49"/>
  <c r="L17" i="49"/>
  <c r="K17" i="49"/>
  <c r="J17" i="49"/>
  <c r="I17" i="49"/>
  <c r="H17" i="49"/>
  <c r="G17" i="49"/>
  <c r="F17" i="49"/>
  <c r="E17" i="49"/>
  <c r="D17" i="49"/>
  <c r="O16" i="49"/>
  <c r="P16" i="49" s="1"/>
  <c r="O15" i="49"/>
  <c r="P15" i="49" s="1"/>
  <c r="O14" i="49"/>
  <c r="P14" i="49" s="1"/>
  <c r="N13" i="49"/>
  <c r="M13" i="49"/>
  <c r="L13" i="49"/>
  <c r="K13" i="49"/>
  <c r="J13" i="49"/>
  <c r="I13" i="49"/>
  <c r="H13" i="49"/>
  <c r="G13" i="49"/>
  <c r="F13" i="49"/>
  <c r="E13" i="49"/>
  <c r="D13" i="49"/>
  <c r="O12" i="49"/>
  <c r="P12" i="49" s="1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30" i="50" l="1"/>
  <c r="P30" i="50" s="1"/>
  <c r="D32" i="49"/>
  <c r="E32" i="49"/>
  <c r="G32" i="49"/>
  <c r="J32" i="49"/>
  <c r="M32" i="49"/>
  <c r="F32" i="49"/>
  <c r="I32" i="49"/>
  <c r="K32" i="49"/>
  <c r="L32" i="49"/>
  <c r="N32" i="49"/>
  <c r="H32" i="49"/>
  <c r="O29" i="49"/>
  <c r="P29" i="49" s="1"/>
  <c r="O26" i="49"/>
  <c r="P26" i="49" s="1"/>
  <c r="O24" i="49"/>
  <c r="P24" i="49" s="1"/>
  <c r="O22" i="49"/>
  <c r="P22" i="49" s="1"/>
  <c r="O17" i="49"/>
  <c r="P17" i="49" s="1"/>
  <c r="O13" i="49"/>
  <c r="P13" i="49" s="1"/>
  <c r="O5" i="49"/>
  <c r="P5" i="49" s="1"/>
  <c r="O31" i="48"/>
  <c r="P31" i="48" s="1"/>
  <c r="O30" i="48"/>
  <c r="P30" i="48" s="1"/>
  <c r="N29" i="48"/>
  <c r="M29" i="48"/>
  <c r="L29" i="48"/>
  <c r="K29" i="48"/>
  <c r="J29" i="48"/>
  <c r="I29" i="48"/>
  <c r="H29" i="48"/>
  <c r="G29" i="48"/>
  <c r="F29" i="48"/>
  <c r="E29" i="48"/>
  <c r="D29" i="48"/>
  <c r="O28" i="48"/>
  <c r="P28" i="48"/>
  <c r="O27" i="48"/>
  <c r="P27" i="48" s="1"/>
  <c r="N26" i="48"/>
  <c r="M26" i="48"/>
  <c r="L26" i="48"/>
  <c r="K26" i="48"/>
  <c r="J26" i="48"/>
  <c r="I26" i="48"/>
  <c r="H26" i="48"/>
  <c r="G26" i="48"/>
  <c r="F26" i="48"/>
  <c r="E26" i="48"/>
  <c r="D26" i="48"/>
  <c r="O25" i="48"/>
  <c r="P25" i="48" s="1"/>
  <c r="N24" i="48"/>
  <c r="M24" i="48"/>
  <c r="L24" i="48"/>
  <c r="K24" i="48"/>
  <c r="J24" i="48"/>
  <c r="I24" i="48"/>
  <c r="H24" i="48"/>
  <c r="G24" i="48"/>
  <c r="F24" i="48"/>
  <c r="E24" i="48"/>
  <c r="D24" i="48"/>
  <c r="D32" i="48" s="1"/>
  <c r="O23" i="48"/>
  <c r="P23" i="48"/>
  <c r="N22" i="48"/>
  <c r="M22" i="48"/>
  <c r="L22" i="48"/>
  <c r="K22" i="48"/>
  <c r="J22" i="48"/>
  <c r="I22" i="48"/>
  <c r="H22" i="48"/>
  <c r="G22" i="48"/>
  <c r="F22" i="48"/>
  <c r="E22" i="48"/>
  <c r="D22" i="48"/>
  <c r="O21" i="48"/>
  <c r="P21" i="48"/>
  <c r="O20" i="48"/>
  <c r="P20" i="48" s="1"/>
  <c r="O19" i="48"/>
  <c r="P19" i="48"/>
  <c r="O18" i="48"/>
  <c r="P18" i="48" s="1"/>
  <c r="N17" i="48"/>
  <c r="M17" i="48"/>
  <c r="L17" i="48"/>
  <c r="K17" i="48"/>
  <c r="J17" i="48"/>
  <c r="I17" i="48"/>
  <c r="H17" i="48"/>
  <c r="G17" i="48"/>
  <c r="F17" i="48"/>
  <c r="E17" i="48"/>
  <c r="D17" i="48"/>
  <c r="O16" i="48"/>
  <c r="P16" i="48"/>
  <c r="O15" i="48"/>
  <c r="P15" i="48" s="1"/>
  <c r="O14" i="48"/>
  <c r="P14" i="48" s="1"/>
  <c r="N13" i="48"/>
  <c r="M13" i="48"/>
  <c r="L13" i="48"/>
  <c r="K13" i="48"/>
  <c r="J13" i="48"/>
  <c r="I13" i="48"/>
  <c r="H13" i="48"/>
  <c r="G13" i="48"/>
  <c r="F13" i="48"/>
  <c r="E13" i="48"/>
  <c r="D13" i="48"/>
  <c r="O12" i="48"/>
  <c r="P12" i="48" s="1"/>
  <c r="O11" i="48"/>
  <c r="P11" i="48"/>
  <c r="O10" i="48"/>
  <c r="P10" i="48"/>
  <c r="O9" i="48"/>
  <c r="P9" i="48" s="1"/>
  <c r="O8" i="48"/>
  <c r="P8" i="48" s="1"/>
  <c r="O7" i="48"/>
  <c r="P7" i="48" s="1"/>
  <c r="O6" i="48"/>
  <c r="P6" i="48"/>
  <c r="N5" i="48"/>
  <c r="N32" i="48" s="1"/>
  <c r="M5" i="48"/>
  <c r="O5" i="48" s="1"/>
  <c r="P5" i="48" s="1"/>
  <c r="L5" i="48"/>
  <c r="K5" i="48"/>
  <c r="J5" i="48"/>
  <c r="I5" i="48"/>
  <c r="H5" i="48"/>
  <c r="G5" i="48"/>
  <c r="F5" i="48"/>
  <c r="E5" i="48"/>
  <c r="D5" i="48"/>
  <c r="L33" i="46"/>
  <c r="N32" i="46"/>
  <c r="O32" i="46"/>
  <c r="N31" i="46"/>
  <c r="O31" i="46" s="1"/>
  <c r="M30" i="46"/>
  <c r="L30" i="46"/>
  <c r="K30" i="46"/>
  <c r="J30" i="46"/>
  <c r="I30" i="46"/>
  <c r="H30" i="46"/>
  <c r="G30" i="46"/>
  <c r="F30" i="46"/>
  <c r="E30" i="46"/>
  <c r="D30" i="46"/>
  <c r="N29" i="46"/>
  <c r="O29" i="46"/>
  <c r="N28" i="46"/>
  <c r="O28" i="46" s="1"/>
  <c r="M27" i="46"/>
  <c r="L27" i="46"/>
  <c r="K27" i="46"/>
  <c r="J27" i="46"/>
  <c r="I27" i="46"/>
  <c r="N27" i="46" s="1"/>
  <c r="O27" i="46" s="1"/>
  <c r="H27" i="46"/>
  <c r="G27" i="46"/>
  <c r="F27" i="46"/>
  <c r="E27" i="46"/>
  <c r="D27" i="46"/>
  <c r="N26" i="46"/>
  <c r="O26" i="46" s="1"/>
  <c r="M25" i="46"/>
  <c r="L25" i="46"/>
  <c r="K25" i="46"/>
  <c r="J25" i="46"/>
  <c r="I25" i="46"/>
  <c r="H25" i="46"/>
  <c r="G25" i="46"/>
  <c r="F25" i="46"/>
  <c r="E25" i="46"/>
  <c r="D25" i="46"/>
  <c r="N24" i="46"/>
  <c r="O24" i="46" s="1"/>
  <c r="M23" i="46"/>
  <c r="L23" i="46"/>
  <c r="K23" i="46"/>
  <c r="J23" i="46"/>
  <c r="I23" i="46"/>
  <c r="H23" i="46"/>
  <c r="G23" i="46"/>
  <c r="F23" i="46"/>
  <c r="E23" i="46"/>
  <c r="N23" i="46" s="1"/>
  <c r="O23" i="46" s="1"/>
  <c r="D23" i="46"/>
  <c r="N22" i="46"/>
  <c r="O22" i="46" s="1"/>
  <c r="N21" i="46"/>
  <c r="O21" i="46" s="1"/>
  <c r="N20" i="46"/>
  <c r="O20" i="46"/>
  <c r="N19" i="46"/>
  <c r="O19" i="46" s="1"/>
  <c r="M18" i="46"/>
  <c r="L18" i="46"/>
  <c r="K18" i="46"/>
  <c r="J18" i="46"/>
  <c r="I18" i="46"/>
  <c r="H18" i="46"/>
  <c r="G18" i="46"/>
  <c r="F18" i="46"/>
  <c r="E18" i="46"/>
  <c r="D18" i="46"/>
  <c r="N17" i="46"/>
  <c r="O17" i="46" s="1"/>
  <c r="N16" i="46"/>
  <c r="O16" i="46"/>
  <c r="N15" i="46"/>
  <c r="O15" i="46" s="1"/>
  <c r="N14" i="46"/>
  <c r="O14" i="46" s="1"/>
  <c r="M13" i="46"/>
  <c r="L13" i="46"/>
  <c r="K13" i="46"/>
  <c r="J13" i="46"/>
  <c r="I13" i="46"/>
  <c r="H13" i="46"/>
  <c r="G13" i="46"/>
  <c r="F13" i="46"/>
  <c r="E13" i="46"/>
  <c r="D13" i="46"/>
  <c r="N12" i="46"/>
  <c r="O12" i="46" s="1"/>
  <c r="N11" i="46"/>
  <c r="O11" i="46" s="1"/>
  <c r="N10" i="46"/>
  <c r="O10" i="46" s="1"/>
  <c r="N9" i="46"/>
  <c r="O9" i="46" s="1"/>
  <c r="N8" i="46"/>
  <c r="O8" i="46"/>
  <c r="N7" i="46"/>
  <c r="O7" i="46" s="1"/>
  <c r="N6" i="46"/>
  <c r="O6" i="46" s="1"/>
  <c r="M5" i="46"/>
  <c r="L5" i="46"/>
  <c r="K5" i="46"/>
  <c r="J5" i="46"/>
  <c r="I5" i="46"/>
  <c r="H5" i="46"/>
  <c r="G5" i="46"/>
  <c r="G33" i="46" s="1"/>
  <c r="F5" i="46"/>
  <c r="F33" i="46" s="1"/>
  <c r="E5" i="46"/>
  <c r="D5" i="46"/>
  <c r="N32" i="45"/>
  <c r="O32" i="45"/>
  <c r="N31" i="45"/>
  <c r="O31" i="45" s="1"/>
  <c r="M30" i="45"/>
  <c r="L30" i="45"/>
  <c r="K30" i="45"/>
  <c r="J30" i="45"/>
  <c r="J33" i="45" s="1"/>
  <c r="I30" i="45"/>
  <c r="H30" i="45"/>
  <c r="G30" i="45"/>
  <c r="F30" i="45"/>
  <c r="E30" i="45"/>
  <c r="D30" i="45"/>
  <c r="N29" i="45"/>
  <c r="O29" i="45" s="1"/>
  <c r="N28" i="45"/>
  <c r="O28" i="45" s="1"/>
  <c r="M27" i="45"/>
  <c r="L27" i="45"/>
  <c r="K27" i="45"/>
  <c r="J27" i="45"/>
  <c r="I27" i="45"/>
  <c r="H27" i="45"/>
  <c r="G27" i="45"/>
  <c r="F27" i="45"/>
  <c r="E27" i="45"/>
  <c r="D27" i="45"/>
  <c r="N26" i="45"/>
  <c r="O26" i="45" s="1"/>
  <c r="M25" i="45"/>
  <c r="N25" i="45" s="1"/>
  <c r="O25" i="45" s="1"/>
  <c r="L25" i="45"/>
  <c r="K25" i="45"/>
  <c r="J25" i="45"/>
  <c r="I25" i="45"/>
  <c r="H25" i="45"/>
  <c r="G25" i="45"/>
  <c r="F25" i="45"/>
  <c r="E25" i="45"/>
  <c r="D25" i="45"/>
  <c r="N24" i="45"/>
  <c r="O24" i="45" s="1"/>
  <c r="M23" i="45"/>
  <c r="L23" i="45"/>
  <c r="K23" i="45"/>
  <c r="J23" i="45"/>
  <c r="I23" i="45"/>
  <c r="H23" i="45"/>
  <c r="G23" i="45"/>
  <c r="F23" i="45"/>
  <c r="E23" i="45"/>
  <c r="D23" i="45"/>
  <c r="N22" i="45"/>
  <c r="O22" i="45" s="1"/>
  <c r="N21" i="45"/>
  <c r="O21" i="45"/>
  <c r="N20" i="45"/>
  <c r="O20" i="45" s="1"/>
  <c r="N19" i="45"/>
  <c r="O19" i="45" s="1"/>
  <c r="M18" i="45"/>
  <c r="L18" i="45"/>
  <c r="K18" i="45"/>
  <c r="J18" i="45"/>
  <c r="I18" i="45"/>
  <c r="H18" i="45"/>
  <c r="G18" i="45"/>
  <c r="G33" i="45" s="1"/>
  <c r="F18" i="45"/>
  <c r="E18" i="45"/>
  <c r="D18" i="45"/>
  <c r="N17" i="45"/>
  <c r="O17" i="45" s="1"/>
  <c r="N16" i="45"/>
  <c r="O16" i="45" s="1"/>
  <c r="N15" i="45"/>
  <c r="O15" i="45" s="1"/>
  <c r="N14" i="45"/>
  <c r="O14" i="45" s="1"/>
  <c r="M13" i="45"/>
  <c r="L13" i="45"/>
  <c r="K13" i="45"/>
  <c r="J13" i="45"/>
  <c r="I13" i="45"/>
  <c r="H13" i="45"/>
  <c r="G13" i="45"/>
  <c r="F13" i="45"/>
  <c r="E13" i="45"/>
  <c r="N13" i="45" s="1"/>
  <c r="O13" i="45" s="1"/>
  <c r="D13" i="45"/>
  <c r="N12" i="45"/>
  <c r="O12" i="45" s="1"/>
  <c r="N11" i="45"/>
  <c r="O11" i="45" s="1"/>
  <c r="N10" i="45"/>
  <c r="O10" i="45" s="1"/>
  <c r="N9" i="45"/>
  <c r="O9" i="45" s="1"/>
  <c r="N8" i="45"/>
  <c r="O8" i="45" s="1"/>
  <c r="N7" i="45"/>
  <c r="O7" i="45" s="1"/>
  <c r="N6" i="45"/>
  <c r="O6" i="45" s="1"/>
  <c r="M5" i="45"/>
  <c r="M33" i="45" s="1"/>
  <c r="L5" i="45"/>
  <c r="K5" i="45"/>
  <c r="J5" i="45"/>
  <c r="I5" i="45"/>
  <c r="H5" i="45"/>
  <c r="G5" i="45"/>
  <c r="F5" i="45"/>
  <c r="E5" i="45"/>
  <c r="D5" i="45"/>
  <c r="N30" i="44"/>
  <c r="O30" i="44" s="1"/>
  <c r="N29" i="44"/>
  <c r="O29" i="44" s="1"/>
  <c r="M28" i="44"/>
  <c r="L28" i="44"/>
  <c r="K28" i="44"/>
  <c r="J28" i="44"/>
  <c r="I28" i="44"/>
  <c r="H28" i="44"/>
  <c r="G28" i="44"/>
  <c r="F28" i="44"/>
  <c r="E28" i="44"/>
  <c r="D28" i="44"/>
  <c r="N27" i="44"/>
  <c r="O27" i="44" s="1"/>
  <c r="N26" i="44"/>
  <c r="O26" i="44"/>
  <c r="M25" i="44"/>
  <c r="L25" i="44"/>
  <c r="K25" i="44"/>
  <c r="J25" i="44"/>
  <c r="I25" i="44"/>
  <c r="H25" i="44"/>
  <c r="G25" i="44"/>
  <c r="F25" i="44"/>
  <c r="E25" i="44"/>
  <c r="D25" i="44"/>
  <c r="N24" i="44"/>
  <c r="O24" i="44" s="1"/>
  <c r="M23" i="44"/>
  <c r="L23" i="44"/>
  <c r="K23" i="44"/>
  <c r="J23" i="44"/>
  <c r="I23" i="44"/>
  <c r="H23" i="44"/>
  <c r="G23" i="44"/>
  <c r="F23" i="44"/>
  <c r="E23" i="44"/>
  <c r="D23" i="44"/>
  <c r="N22" i="44"/>
  <c r="O22" i="44"/>
  <c r="N21" i="44"/>
  <c r="O21" i="44" s="1"/>
  <c r="N20" i="44"/>
  <c r="O20" i="44" s="1"/>
  <c r="N19" i="44"/>
  <c r="O19" i="44" s="1"/>
  <c r="M18" i="44"/>
  <c r="L18" i="44"/>
  <c r="K18" i="44"/>
  <c r="J18" i="44"/>
  <c r="I18" i="44"/>
  <c r="H18" i="44"/>
  <c r="G18" i="44"/>
  <c r="N18" i="44" s="1"/>
  <c r="O18" i="44" s="1"/>
  <c r="F18" i="44"/>
  <c r="E18" i="44"/>
  <c r="D18" i="44"/>
  <c r="N17" i="44"/>
  <c r="O17" i="44"/>
  <c r="N16" i="44"/>
  <c r="O16" i="44" s="1"/>
  <c r="N15" i="44"/>
  <c r="O15" i="44" s="1"/>
  <c r="N14" i="44"/>
  <c r="O14" i="44"/>
  <c r="M13" i="44"/>
  <c r="L13" i="44"/>
  <c r="K13" i="44"/>
  <c r="J13" i="44"/>
  <c r="I13" i="44"/>
  <c r="H13" i="44"/>
  <c r="G13" i="44"/>
  <c r="F13" i="44"/>
  <c r="E13" i="44"/>
  <c r="D13" i="44"/>
  <c r="N12" i="44"/>
  <c r="O12" i="44" s="1"/>
  <c r="N11" i="44"/>
  <c r="O11" i="44" s="1"/>
  <c r="N10" i="44"/>
  <c r="O10" i="44" s="1"/>
  <c r="N9" i="44"/>
  <c r="O9" i="44"/>
  <c r="N8" i="44"/>
  <c r="O8" i="44" s="1"/>
  <c r="N7" i="44"/>
  <c r="O7" i="44" s="1"/>
  <c r="N6" i="44"/>
  <c r="O6" i="44"/>
  <c r="M5" i="44"/>
  <c r="L5" i="44"/>
  <c r="K5" i="44"/>
  <c r="J5" i="44"/>
  <c r="I5" i="44"/>
  <c r="I31" i="44" s="1"/>
  <c r="H5" i="44"/>
  <c r="G5" i="44"/>
  <c r="F5" i="44"/>
  <c r="E5" i="44"/>
  <c r="D5" i="44"/>
  <c r="D31" i="44" s="1"/>
  <c r="F31" i="43"/>
  <c r="N30" i="43"/>
  <c r="O30" i="43" s="1"/>
  <c r="N29" i="43"/>
  <c r="O29" i="43"/>
  <c r="M28" i="43"/>
  <c r="L28" i="43"/>
  <c r="K28" i="43"/>
  <c r="J28" i="43"/>
  <c r="I28" i="43"/>
  <c r="H28" i="43"/>
  <c r="G28" i="43"/>
  <c r="F28" i="43"/>
  <c r="E28" i="43"/>
  <c r="D28" i="43"/>
  <c r="N27" i="43"/>
  <c r="O27" i="43" s="1"/>
  <c r="N26" i="43"/>
  <c r="O26" i="43" s="1"/>
  <c r="M25" i="43"/>
  <c r="L25" i="43"/>
  <c r="K25" i="43"/>
  <c r="J25" i="43"/>
  <c r="I25" i="43"/>
  <c r="H25" i="43"/>
  <c r="G25" i="43"/>
  <c r="F25" i="43"/>
  <c r="E25" i="43"/>
  <c r="D25" i="43"/>
  <c r="N24" i="43"/>
  <c r="O24" i="43" s="1"/>
  <c r="M23" i="43"/>
  <c r="L23" i="43"/>
  <c r="K23" i="43"/>
  <c r="J23" i="43"/>
  <c r="I23" i="43"/>
  <c r="H23" i="43"/>
  <c r="G23" i="43"/>
  <c r="F23" i="43"/>
  <c r="E23" i="43"/>
  <c r="D23" i="43"/>
  <c r="N22" i="43"/>
  <c r="O22" i="43" s="1"/>
  <c r="N21" i="43"/>
  <c r="O21" i="43" s="1"/>
  <c r="N20" i="43"/>
  <c r="O20" i="43"/>
  <c r="N19" i="43"/>
  <c r="O19" i="43" s="1"/>
  <c r="M18" i="43"/>
  <c r="L18" i="43"/>
  <c r="K18" i="43"/>
  <c r="J18" i="43"/>
  <c r="I18" i="43"/>
  <c r="H18" i="43"/>
  <c r="G18" i="43"/>
  <c r="F18" i="43"/>
  <c r="E18" i="43"/>
  <c r="D18" i="43"/>
  <c r="N17" i="43"/>
  <c r="O17" i="43" s="1"/>
  <c r="N16" i="43"/>
  <c r="O16" i="43" s="1"/>
  <c r="N15" i="43"/>
  <c r="O15" i="43" s="1"/>
  <c r="N14" i="43"/>
  <c r="O14" i="43" s="1"/>
  <c r="M13" i="43"/>
  <c r="N13" i="43" s="1"/>
  <c r="O13" i="43" s="1"/>
  <c r="L13" i="43"/>
  <c r="K13" i="43"/>
  <c r="J13" i="43"/>
  <c r="I13" i="43"/>
  <c r="H13" i="43"/>
  <c r="G13" i="43"/>
  <c r="F13" i="43"/>
  <c r="E13" i="43"/>
  <c r="D13" i="43"/>
  <c r="N12" i="43"/>
  <c r="O12" i="43" s="1"/>
  <c r="N11" i="43"/>
  <c r="O11" i="43" s="1"/>
  <c r="N10" i="43"/>
  <c r="O10" i="43" s="1"/>
  <c r="N9" i="43"/>
  <c r="O9" i="43" s="1"/>
  <c r="N8" i="43"/>
  <c r="O8" i="43" s="1"/>
  <c r="N7" i="43"/>
  <c r="O7" i="43" s="1"/>
  <c r="N6" i="43"/>
  <c r="O6" i="43" s="1"/>
  <c r="M5" i="43"/>
  <c r="M31" i="43" s="1"/>
  <c r="L5" i="43"/>
  <c r="L31" i="43" s="1"/>
  <c r="K5" i="43"/>
  <c r="J5" i="43"/>
  <c r="I5" i="43"/>
  <c r="H5" i="43"/>
  <c r="G5" i="43"/>
  <c r="F5" i="43"/>
  <c r="E5" i="43"/>
  <c r="D5" i="43"/>
  <c r="N28" i="42"/>
  <c r="O28" i="42" s="1"/>
  <c r="N27" i="42"/>
  <c r="O27" i="42" s="1"/>
  <c r="M26" i="42"/>
  <c r="L26" i="42"/>
  <c r="K26" i="42"/>
  <c r="J26" i="42"/>
  <c r="I26" i="42"/>
  <c r="H26" i="42"/>
  <c r="G26" i="42"/>
  <c r="F26" i="42"/>
  <c r="E26" i="42"/>
  <c r="D26" i="42"/>
  <c r="N25" i="42"/>
  <c r="O25" i="42" s="1"/>
  <c r="N24" i="42"/>
  <c r="O24" i="42" s="1"/>
  <c r="M23" i="42"/>
  <c r="L23" i="42"/>
  <c r="K23" i="42"/>
  <c r="J23" i="42"/>
  <c r="I23" i="42"/>
  <c r="H23" i="42"/>
  <c r="G23" i="42"/>
  <c r="F23" i="42"/>
  <c r="E23" i="42"/>
  <c r="D23" i="42"/>
  <c r="N22" i="42"/>
  <c r="O22" i="42" s="1"/>
  <c r="M21" i="42"/>
  <c r="L21" i="42"/>
  <c r="K21" i="42"/>
  <c r="J21" i="42"/>
  <c r="I21" i="42"/>
  <c r="H21" i="42"/>
  <c r="G21" i="42"/>
  <c r="F21" i="42"/>
  <c r="E21" i="42"/>
  <c r="D21" i="42"/>
  <c r="N20" i="42"/>
  <c r="O20" i="42" s="1"/>
  <c r="N19" i="42"/>
  <c r="O19" i="42"/>
  <c r="N18" i="42"/>
  <c r="O18" i="42" s="1"/>
  <c r="M17" i="42"/>
  <c r="M29" i="42" s="1"/>
  <c r="L17" i="42"/>
  <c r="K17" i="42"/>
  <c r="K29" i="42" s="1"/>
  <c r="J17" i="42"/>
  <c r="I17" i="42"/>
  <c r="H17" i="42"/>
  <c r="G17" i="42"/>
  <c r="F17" i="42"/>
  <c r="E17" i="42"/>
  <c r="D17" i="42"/>
  <c r="N17" i="42" s="1"/>
  <c r="O17" i="42" s="1"/>
  <c r="N16" i="42"/>
  <c r="O16" i="42" s="1"/>
  <c r="N15" i="42"/>
  <c r="O15" i="42" s="1"/>
  <c r="N14" i="42"/>
  <c r="O14" i="42"/>
  <c r="M13" i="42"/>
  <c r="L13" i="42"/>
  <c r="K13" i="42"/>
  <c r="J13" i="42"/>
  <c r="I13" i="42"/>
  <c r="H13" i="42"/>
  <c r="G13" i="42"/>
  <c r="N13" i="42" s="1"/>
  <c r="O13" i="42" s="1"/>
  <c r="F13" i="42"/>
  <c r="E13" i="42"/>
  <c r="D13" i="42"/>
  <c r="N12" i="42"/>
  <c r="O12" i="42"/>
  <c r="N11" i="42"/>
  <c r="O11" i="42" s="1"/>
  <c r="N10" i="42"/>
  <c r="O10" i="42" s="1"/>
  <c r="N9" i="42"/>
  <c r="O9" i="42"/>
  <c r="N8" i="42"/>
  <c r="O8" i="42" s="1"/>
  <c r="N7" i="42"/>
  <c r="O7" i="42" s="1"/>
  <c r="N6" i="42"/>
  <c r="O6" i="42"/>
  <c r="M5" i="42"/>
  <c r="L5" i="42"/>
  <c r="K5" i="42"/>
  <c r="J5" i="42"/>
  <c r="I5" i="42"/>
  <c r="H5" i="42"/>
  <c r="G5" i="42"/>
  <c r="F5" i="42"/>
  <c r="E5" i="42"/>
  <c r="D5" i="42"/>
  <c r="L29" i="41"/>
  <c r="N28" i="41"/>
  <c r="O28" i="41" s="1"/>
  <c r="N27" i="41"/>
  <c r="O27" i="41" s="1"/>
  <c r="M26" i="41"/>
  <c r="L26" i="41"/>
  <c r="K26" i="41"/>
  <c r="J26" i="41"/>
  <c r="I26" i="41"/>
  <c r="H26" i="41"/>
  <c r="G26" i="41"/>
  <c r="F26" i="41"/>
  <c r="E26" i="41"/>
  <c r="D26" i="41"/>
  <c r="N26" i="41" s="1"/>
  <c r="O26" i="41" s="1"/>
  <c r="N25" i="41"/>
  <c r="O25" i="41"/>
  <c r="N24" i="41"/>
  <c r="O24" i="41" s="1"/>
  <c r="M23" i="41"/>
  <c r="L23" i="41"/>
  <c r="K23" i="41"/>
  <c r="J23" i="41"/>
  <c r="I23" i="41"/>
  <c r="H23" i="41"/>
  <c r="G23" i="41"/>
  <c r="F23" i="41"/>
  <c r="E23" i="41"/>
  <c r="D23" i="41"/>
  <c r="N22" i="41"/>
  <c r="O22" i="41" s="1"/>
  <c r="M21" i="41"/>
  <c r="L21" i="41"/>
  <c r="K21" i="41"/>
  <c r="J21" i="41"/>
  <c r="I21" i="41"/>
  <c r="H21" i="41"/>
  <c r="G21" i="41"/>
  <c r="F21" i="41"/>
  <c r="E21" i="41"/>
  <c r="D21" i="41"/>
  <c r="N20" i="41"/>
  <c r="O20" i="41" s="1"/>
  <c r="M19" i="41"/>
  <c r="L19" i="41"/>
  <c r="K19" i="41"/>
  <c r="J19" i="41"/>
  <c r="I19" i="41"/>
  <c r="H19" i="41"/>
  <c r="G19" i="41"/>
  <c r="F19" i="41"/>
  <c r="E19" i="41"/>
  <c r="D19" i="41"/>
  <c r="N18" i="41"/>
  <c r="O18" i="41" s="1"/>
  <c r="N17" i="41"/>
  <c r="O17" i="41" s="1"/>
  <c r="N16" i="41"/>
  <c r="O16" i="41"/>
  <c r="M15" i="41"/>
  <c r="L15" i="41"/>
  <c r="K15" i="41"/>
  <c r="J15" i="41"/>
  <c r="I15" i="41"/>
  <c r="H15" i="41"/>
  <c r="G15" i="41"/>
  <c r="F15" i="41"/>
  <c r="F29" i="41" s="1"/>
  <c r="E15" i="41"/>
  <c r="D15" i="41"/>
  <c r="N14" i="41"/>
  <c r="O14" i="41"/>
  <c r="N13" i="41"/>
  <c r="O13" i="41" s="1"/>
  <c r="M12" i="41"/>
  <c r="L12" i="41"/>
  <c r="K12" i="41"/>
  <c r="J12" i="41"/>
  <c r="I12" i="41"/>
  <c r="H12" i="41"/>
  <c r="G12" i="41"/>
  <c r="F12" i="41"/>
  <c r="E12" i="41"/>
  <c r="D12" i="41"/>
  <c r="N12" i="41" s="1"/>
  <c r="O12" i="41" s="1"/>
  <c r="N11" i="41"/>
  <c r="O11" i="41" s="1"/>
  <c r="N10" i="41"/>
  <c r="O10" i="41" s="1"/>
  <c r="N9" i="41"/>
  <c r="O9" i="41"/>
  <c r="N8" i="41"/>
  <c r="O8" i="41" s="1"/>
  <c r="N7" i="41"/>
  <c r="O7" i="41" s="1"/>
  <c r="N6" i="41"/>
  <c r="O6" i="41" s="1"/>
  <c r="M5" i="41"/>
  <c r="L5" i="41"/>
  <c r="K5" i="41"/>
  <c r="J5" i="41"/>
  <c r="I5" i="41"/>
  <c r="H5" i="41"/>
  <c r="G5" i="41"/>
  <c r="F5" i="41"/>
  <c r="E5" i="41"/>
  <c r="D5" i="41"/>
  <c r="N24" i="40"/>
  <c r="O24" i="40"/>
  <c r="M23" i="40"/>
  <c r="L23" i="40"/>
  <c r="K23" i="40"/>
  <c r="J23" i="40"/>
  <c r="I23" i="40"/>
  <c r="H23" i="40"/>
  <c r="G23" i="40"/>
  <c r="F23" i="40"/>
  <c r="E23" i="40"/>
  <c r="D23" i="40"/>
  <c r="N23" i="40" s="1"/>
  <c r="O23" i="40" s="1"/>
  <c r="N22" i="40"/>
  <c r="O22" i="40"/>
  <c r="N21" i="40"/>
  <c r="O21" i="40" s="1"/>
  <c r="M20" i="40"/>
  <c r="L20" i="40"/>
  <c r="K20" i="40"/>
  <c r="J20" i="40"/>
  <c r="I20" i="40"/>
  <c r="H20" i="40"/>
  <c r="G20" i="40"/>
  <c r="F20" i="40"/>
  <c r="E20" i="40"/>
  <c r="D20" i="40"/>
  <c r="N20" i="40" s="1"/>
  <c r="O20" i="40" s="1"/>
  <c r="N19" i="40"/>
  <c r="O19" i="40" s="1"/>
  <c r="N18" i="40"/>
  <c r="O18" i="40" s="1"/>
  <c r="N17" i="40"/>
  <c r="O17" i="40" s="1"/>
  <c r="M16" i="40"/>
  <c r="L16" i="40"/>
  <c r="K16" i="40"/>
  <c r="J16" i="40"/>
  <c r="I16" i="40"/>
  <c r="H16" i="40"/>
  <c r="G16" i="40"/>
  <c r="F16" i="40"/>
  <c r="E16" i="40"/>
  <c r="D16" i="40"/>
  <c r="N15" i="40"/>
  <c r="O15" i="40" s="1"/>
  <c r="N14" i="40"/>
  <c r="O14" i="40" s="1"/>
  <c r="N13" i="40"/>
  <c r="O13" i="40" s="1"/>
  <c r="M12" i="40"/>
  <c r="L12" i="40"/>
  <c r="K12" i="40"/>
  <c r="J12" i="40"/>
  <c r="I12" i="40"/>
  <c r="H12" i="40"/>
  <c r="G12" i="40"/>
  <c r="F12" i="40"/>
  <c r="E12" i="40"/>
  <c r="E25" i="40" s="1"/>
  <c r="D12" i="40"/>
  <c r="N11" i="40"/>
  <c r="O11" i="40" s="1"/>
  <c r="N10" i="40"/>
  <c r="O10" i="40" s="1"/>
  <c r="N9" i="40"/>
  <c r="O9" i="40"/>
  <c r="N8" i="40"/>
  <c r="O8" i="40" s="1"/>
  <c r="N7" i="40"/>
  <c r="O7" i="40" s="1"/>
  <c r="N6" i="40"/>
  <c r="O6" i="40" s="1"/>
  <c r="M5" i="40"/>
  <c r="L5" i="40"/>
  <c r="K5" i="40"/>
  <c r="J5" i="40"/>
  <c r="I5" i="40"/>
  <c r="H5" i="40"/>
  <c r="H25" i="40" s="1"/>
  <c r="G5" i="40"/>
  <c r="G25" i="40" s="1"/>
  <c r="F5" i="40"/>
  <c r="E5" i="40"/>
  <c r="D5" i="40"/>
  <c r="N29" i="39"/>
  <c r="O29" i="39" s="1"/>
  <c r="N28" i="39"/>
  <c r="O28" i="39"/>
  <c r="M27" i="39"/>
  <c r="L27" i="39"/>
  <c r="K27" i="39"/>
  <c r="J27" i="39"/>
  <c r="I27" i="39"/>
  <c r="H27" i="39"/>
  <c r="G27" i="39"/>
  <c r="F27" i="39"/>
  <c r="E27" i="39"/>
  <c r="D27" i="39"/>
  <c r="N26" i="39"/>
  <c r="O26" i="39"/>
  <c r="N25" i="39"/>
  <c r="O25" i="39" s="1"/>
  <c r="M24" i="39"/>
  <c r="L24" i="39"/>
  <c r="K24" i="39"/>
  <c r="J24" i="39"/>
  <c r="I24" i="39"/>
  <c r="H24" i="39"/>
  <c r="G24" i="39"/>
  <c r="F24" i="39"/>
  <c r="E24" i="39"/>
  <c r="D24" i="39"/>
  <c r="N23" i="39"/>
  <c r="O23" i="39" s="1"/>
  <c r="M22" i="39"/>
  <c r="L22" i="39"/>
  <c r="K22" i="39"/>
  <c r="J22" i="39"/>
  <c r="I22" i="39"/>
  <c r="H22" i="39"/>
  <c r="G22" i="39"/>
  <c r="F22" i="39"/>
  <c r="E22" i="39"/>
  <c r="D22" i="39"/>
  <c r="N21" i="39"/>
  <c r="O21" i="39" s="1"/>
  <c r="M20" i="39"/>
  <c r="L20" i="39"/>
  <c r="K20" i="39"/>
  <c r="J20" i="39"/>
  <c r="I20" i="39"/>
  <c r="H20" i="39"/>
  <c r="G20" i="39"/>
  <c r="F20" i="39"/>
  <c r="E20" i="39"/>
  <c r="D20" i="39"/>
  <c r="N19" i="39"/>
  <c r="O19" i="39" s="1"/>
  <c r="N18" i="39"/>
  <c r="O18" i="39" s="1"/>
  <c r="N17" i="39"/>
  <c r="O17" i="39"/>
  <c r="M16" i="39"/>
  <c r="L16" i="39"/>
  <c r="K16" i="39"/>
  <c r="J16" i="39"/>
  <c r="I16" i="39"/>
  <c r="H16" i="39"/>
  <c r="G16" i="39"/>
  <c r="F16" i="39"/>
  <c r="E16" i="39"/>
  <c r="D16" i="39"/>
  <c r="N15" i="39"/>
  <c r="O15" i="39"/>
  <c r="N14" i="39"/>
  <c r="O14" i="39" s="1"/>
  <c r="N13" i="39"/>
  <c r="O13" i="39" s="1"/>
  <c r="M12" i="39"/>
  <c r="L12" i="39"/>
  <c r="K12" i="39"/>
  <c r="J12" i="39"/>
  <c r="I12" i="39"/>
  <c r="H12" i="39"/>
  <c r="G12" i="39"/>
  <c r="F12" i="39"/>
  <c r="E12" i="39"/>
  <c r="D12" i="39"/>
  <c r="N11" i="39"/>
  <c r="O11" i="39" s="1"/>
  <c r="N10" i="39"/>
  <c r="O10" i="39"/>
  <c r="N9" i="39"/>
  <c r="O9" i="39" s="1"/>
  <c r="N8" i="39"/>
  <c r="O8" i="39"/>
  <c r="N7" i="39"/>
  <c r="O7" i="39"/>
  <c r="N6" i="39"/>
  <c r="O6" i="39" s="1"/>
  <c r="M5" i="39"/>
  <c r="L5" i="39"/>
  <c r="K5" i="39"/>
  <c r="J5" i="39"/>
  <c r="I5" i="39"/>
  <c r="H5" i="39"/>
  <c r="G5" i="39"/>
  <c r="F5" i="39"/>
  <c r="E5" i="39"/>
  <c r="E30" i="39" s="1"/>
  <c r="D5" i="39"/>
  <c r="D30" i="39" s="1"/>
  <c r="N31" i="38"/>
  <c r="O31" i="38" s="1"/>
  <c r="N30" i="38"/>
  <c r="O30" i="38" s="1"/>
  <c r="N29" i="38"/>
  <c r="O29" i="38"/>
  <c r="M28" i="38"/>
  <c r="L28" i="38"/>
  <c r="K28" i="38"/>
  <c r="J28" i="38"/>
  <c r="I28" i="38"/>
  <c r="H28" i="38"/>
  <c r="G28" i="38"/>
  <c r="F28" i="38"/>
  <c r="E28" i="38"/>
  <c r="D28" i="38"/>
  <c r="N28" i="38" s="1"/>
  <c r="O28" i="38" s="1"/>
  <c r="N27" i="38"/>
  <c r="O27" i="38" s="1"/>
  <c r="N26" i="38"/>
  <c r="O26" i="38" s="1"/>
  <c r="M25" i="38"/>
  <c r="L25" i="38"/>
  <c r="K25" i="38"/>
  <c r="N25" i="38" s="1"/>
  <c r="O25" i="38" s="1"/>
  <c r="J25" i="38"/>
  <c r="I25" i="38"/>
  <c r="H25" i="38"/>
  <c r="G25" i="38"/>
  <c r="F25" i="38"/>
  <c r="E25" i="38"/>
  <c r="D25" i="38"/>
  <c r="N24" i="38"/>
  <c r="O24" i="38" s="1"/>
  <c r="M23" i="38"/>
  <c r="L23" i="38"/>
  <c r="K23" i="38"/>
  <c r="J23" i="38"/>
  <c r="I23" i="38"/>
  <c r="H23" i="38"/>
  <c r="G23" i="38"/>
  <c r="F23" i="38"/>
  <c r="E23" i="38"/>
  <c r="D23" i="38"/>
  <c r="N22" i="38"/>
  <c r="O22" i="38"/>
  <c r="M21" i="38"/>
  <c r="L21" i="38"/>
  <c r="K21" i="38"/>
  <c r="J21" i="38"/>
  <c r="I21" i="38"/>
  <c r="H21" i="38"/>
  <c r="G21" i="38"/>
  <c r="F21" i="38"/>
  <c r="E21" i="38"/>
  <c r="D21" i="38"/>
  <c r="N20" i="38"/>
  <c r="O20" i="38"/>
  <c r="N19" i="38"/>
  <c r="O19" i="38" s="1"/>
  <c r="N18" i="38"/>
  <c r="O18" i="38" s="1"/>
  <c r="N17" i="38"/>
  <c r="O17" i="38" s="1"/>
  <c r="M16" i="38"/>
  <c r="L16" i="38"/>
  <c r="K16" i="38"/>
  <c r="J16" i="38"/>
  <c r="J32" i="38" s="1"/>
  <c r="I16" i="38"/>
  <c r="H16" i="38"/>
  <c r="G16" i="38"/>
  <c r="F16" i="38"/>
  <c r="E16" i="38"/>
  <c r="E32" i="38" s="1"/>
  <c r="D16" i="38"/>
  <c r="N15" i="38"/>
  <c r="O15" i="38" s="1"/>
  <c r="N14" i="38"/>
  <c r="O14" i="38" s="1"/>
  <c r="N13" i="38"/>
  <c r="O13" i="38" s="1"/>
  <c r="M12" i="38"/>
  <c r="L12" i="38"/>
  <c r="K12" i="38"/>
  <c r="J12" i="38"/>
  <c r="I12" i="38"/>
  <c r="H12" i="38"/>
  <c r="G12" i="38"/>
  <c r="F12" i="38"/>
  <c r="E12" i="38"/>
  <c r="D12" i="38"/>
  <c r="N11" i="38"/>
  <c r="O11" i="38" s="1"/>
  <c r="N10" i="38"/>
  <c r="O10" i="38" s="1"/>
  <c r="N9" i="38"/>
  <c r="O9" i="38" s="1"/>
  <c r="N8" i="38"/>
  <c r="O8" i="38" s="1"/>
  <c r="N7" i="38"/>
  <c r="O7" i="38" s="1"/>
  <c r="N6" i="38"/>
  <c r="O6" i="38" s="1"/>
  <c r="M5" i="38"/>
  <c r="L5" i="38"/>
  <c r="K5" i="38"/>
  <c r="J5" i="38"/>
  <c r="I5" i="38"/>
  <c r="H5" i="38"/>
  <c r="G5" i="38"/>
  <c r="F5" i="38"/>
  <c r="E5" i="38"/>
  <c r="D5" i="38"/>
  <c r="N24" i="37"/>
  <c r="O24" i="37" s="1"/>
  <c r="M23" i="37"/>
  <c r="L23" i="37"/>
  <c r="K23" i="37"/>
  <c r="J23" i="37"/>
  <c r="I23" i="37"/>
  <c r="H23" i="37"/>
  <c r="G23" i="37"/>
  <c r="F23" i="37"/>
  <c r="E23" i="37"/>
  <c r="D23" i="37"/>
  <c r="N22" i="37"/>
  <c r="O22" i="37" s="1"/>
  <c r="N21" i="37"/>
  <c r="O21" i="37" s="1"/>
  <c r="M20" i="37"/>
  <c r="L20" i="37"/>
  <c r="K20" i="37"/>
  <c r="J20" i="37"/>
  <c r="I20" i="37"/>
  <c r="H20" i="37"/>
  <c r="G20" i="37"/>
  <c r="F20" i="37"/>
  <c r="E20" i="37"/>
  <c r="D20" i="37"/>
  <c r="N19" i="37"/>
  <c r="O19" i="37"/>
  <c r="N18" i="37"/>
  <c r="O18" i="37" s="1"/>
  <c r="N17" i="37"/>
  <c r="O17" i="37" s="1"/>
  <c r="M16" i="37"/>
  <c r="L16" i="37"/>
  <c r="K16" i="37"/>
  <c r="J16" i="37"/>
  <c r="I16" i="37"/>
  <c r="H16" i="37"/>
  <c r="N16" i="37" s="1"/>
  <c r="O16" i="37" s="1"/>
  <c r="G16" i="37"/>
  <c r="F16" i="37"/>
  <c r="E16" i="37"/>
  <c r="D16" i="37"/>
  <c r="N15" i="37"/>
  <c r="O15" i="37" s="1"/>
  <c r="N14" i="37"/>
  <c r="O14" i="37" s="1"/>
  <c r="N13" i="37"/>
  <c r="O13" i="37" s="1"/>
  <c r="M12" i="37"/>
  <c r="L12" i="37"/>
  <c r="K12" i="37"/>
  <c r="J12" i="37"/>
  <c r="I12" i="37"/>
  <c r="H12" i="37"/>
  <c r="G12" i="37"/>
  <c r="F12" i="37"/>
  <c r="E12" i="37"/>
  <c r="D12" i="37"/>
  <c r="N11" i="37"/>
  <c r="O11" i="37" s="1"/>
  <c r="N10" i="37"/>
  <c r="O10" i="37" s="1"/>
  <c r="N9" i="37"/>
  <c r="O9" i="37" s="1"/>
  <c r="N8" i="37"/>
  <c r="O8" i="37" s="1"/>
  <c r="N7" i="37"/>
  <c r="O7" i="37" s="1"/>
  <c r="N6" i="37"/>
  <c r="O6" i="37"/>
  <c r="M5" i="37"/>
  <c r="L5" i="37"/>
  <c r="L25" i="37" s="1"/>
  <c r="K5" i="37"/>
  <c r="J5" i="37"/>
  <c r="I5" i="37"/>
  <c r="I25" i="37" s="1"/>
  <c r="H5" i="37"/>
  <c r="G5" i="37"/>
  <c r="G25" i="37" s="1"/>
  <c r="F5" i="37"/>
  <c r="E5" i="37"/>
  <c r="D5" i="37"/>
  <c r="N27" i="36"/>
  <c r="O27" i="36" s="1"/>
  <c r="M26" i="36"/>
  <c r="L26" i="36"/>
  <c r="K26" i="36"/>
  <c r="J26" i="36"/>
  <c r="I26" i="36"/>
  <c r="H26" i="36"/>
  <c r="G26" i="36"/>
  <c r="F26" i="36"/>
  <c r="E26" i="36"/>
  <c r="D26" i="36"/>
  <c r="N25" i="36"/>
  <c r="O25" i="36" s="1"/>
  <c r="N24" i="36"/>
  <c r="O24" i="36" s="1"/>
  <c r="N23" i="36"/>
  <c r="O23" i="36" s="1"/>
  <c r="M22" i="36"/>
  <c r="L22" i="36"/>
  <c r="N22" i="36" s="1"/>
  <c r="O22" i="36" s="1"/>
  <c r="K22" i="36"/>
  <c r="J22" i="36"/>
  <c r="I22" i="36"/>
  <c r="H22" i="36"/>
  <c r="G22" i="36"/>
  <c r="F22" i="36"/>
  <c r="E22" i="36"/>
  <c r="D22" i="36"/>
  <c r="N21" i="36"/>
  <c r="O21" i="36" s="1"/>
  <c r="N20" i="36"/>
  <c r="O20" i="36" s="1"/>
  <c r="N19" i="36"/>
  <c r="O19" i="36" s="1"/>
  <c r="M18" i="36"/>
  <c r="L18" i="36"/>
  <c r="K18" i="36"/>
  <c r="J18" i="36"/>
  <c r="I18" i="36"/>
  <c r="H18" i="36"/>
  <c r="G18" i="36"/>
  <c r="F18" i="36"/>
  <c r="E18" i="36"/>
  <c r="D18" i="36"/>
  <c r="N17" i="36"/>
  <c r="O17" i="36" s="1"/>
  <c r="N16" i="36"/>
  <c r="O16" i="36"/>
  <c r="N15" i="36"/>
  <c r="O15" i="36"/>
  <c r="N14" i="36"/>
  <c r="O14" i="36" s="1"/>
  <c r="M13" i="36"/>
  <c r="L13" i="36"/>
  <c r="K13" i="36"/>
  <c r="J13" i="36"/>
  <c r="I13" i="36"/>
  <c r="H13" i="36"/>
  <c r="G13" i="36"/>
  <c r="F13" i="36"/>
  <c r="E13" i="36"/>
  <c r="D13" i="36"/>
  <c r="N13" i="36" s="1"/>
  <c r="O13" i="36" s="1"/>
  <c r="N12" i="36"/>
  <c r="O12" i="36" s="1"/>
  <c r="N11" i="36"/>
  <c r="O11" i="36" s="1"/>
  <c r="N10" i="36"/>
  <c r="O10" i="36" s="1"/>
  <c r="N9" i="36"/>
  <c r="O9" i="36" s="1"/>
  <c r="N8" i="36"/>
  <c r="O8" i="36" s="1"/>
  <c r="N7" i="36"/>
  <c r="O7" i="36"/>
  <c r="N6" i="36"/>
  <c r="O6" i="36" s="1"/>
  <c r="M5" i="36"/>
  <c r="L5" i="36"/>
  <c r="K5" i="36"/>
  <c r="K28" i="36" s="1"/>
  <c r="J5" i="36"/>
  <c r="I5" i="36"/>
  <c r="H5" i="36"/>
  <c r="G5" i="36"/>
  <c r="G28" i="36" s="1"/>
  <c r="F5" i="36"/>
  <c r="E5" i="36"/>
  <c r="D5" i="36"/>
  <c r="N27" i="35"/>
  <c r="O27" i="35" s="1"/>
  <c r="N26" i="35"/>
  <c r="O26" i="35"/>
  <c r="M25" i="35"/>
  <c r="L25" i="35"/>
  <c r="K25" i="35"/>
  <c r="J25" i="35"/>
  <c r="I25" i="35"/>
  <c r="H25" i="35"/>
  <c r="G25" i="35"/>
  <c r="F25" i="35"/>
  <c r="E25" i="35"/>
  <c r="D25" i="35"/>
  <c r="N24" i="35"/>
  <c r="O24" i="35"/>
  <c r="N23" i="35"/>
  <c r="O23" i="35" s="1"/>
  <c r="N22" i="35"/>
  <c r="O22" i="35" s="1"/>
  <c r="M21" i="35"/>
  <c r="L21" i="35"/>
  <c r="K21" i="35"/>
  <c r="J21" i="35"/>
  <c r="I21" i="35"/>
  <c r="H21" i="35"/>
  <c r="G21" i="35"/>
  <c r="F21" i="35"/>
  <c r="E21" i="35"/>
  <c r="D21" i="35"/>
  <c r="N20" i="35"/>
  <c r="O20" i="35" s="1"/>
  <c r="N19" i="35"/>
  <c r="O19" i="35"/>
  <c r="N18" i="35"/>
  <c r="O18" i="35" s="1"/>
  <c r="M17" i="35"/>
  <c r="L17" i="35"/>
  <c r="K17" i="35"/>
  <c r="J17" i="35"/>
  <c r="I17" i="35"/>
  <c r="H17" i="35"/>
  <c r="G17" i="35"/>
  <c r="F17" i="35"/>
  <c r="N17" i="35" s="1"/>
  <c r="O17" i="35" s="1"/>
  <c r="E17" i="35"/>
  <c r="D17" i="35"/>
  <c r="N16" i="35"/>
  <c r="O16" i="35" s="1"/>
  <c r="N15" i="35"/>
  <c r="O15" i="35" s="1"/>
  <c r="N14" i="35"/>
  <c r="O14" i="35"/>
  <c r="M13" i="35"/>
  <c r="L13" i="35"/>
  <c r="K13" i="35"/>
  <c r="J13" i="35"/>
  <c r="I13" i="35"/>
  <c r="H13" i="35"/>
  <c r="G13" i="35"/>
  <c r="F13" i="35"/>
  <c r="F28" i="35" s="1"/>
  <c r="E13" i="35"/>
  <c r="E28" i="35" s="1"/>
  <c r="D13" i="35"/>
  <c r="N12" i="35"/>
  <c r="O12" i="35" s="1"/>
  <c r="N11" i="35"/>
  <c r="O11" i="35"/>
  <c r="N10" i="35"/>
  <c r="O10" i="35" s="1"/>
  <c r="N9" i="35"/>
  <c r="O9" i="35" s="1"/>
  <c r="N8" i="35"/>
  <c r="O8" i="35" s="1"/>
  <c r="N7" i="35"/>
  <c r="O7" i="35" s="1"/>
  <c r="N6" i="35"/>
  <c r="O6" i="35" s="1"/>
  <c r="M5" i="35"/>
  <c r="L5" i="35"/>
  <c r="K5" i="35"/>
  <c r="J5" i="35"/>
  <c r="J28" i="35"/>
  <c r="I5" i="35"/>
  <c r="H5" i="35"/>
  <c r="H28" i="35"/>
  <c r="G5" i="35"/>
  <c r="G28" i="35" s="1"/>
  <c r="F5" i="35"/>
  <c r="E5" i="35"/>
  <c r="D5" i="35"/>
  <c r="N27" i="34"/>
  <c r="O27" i="34"/>
  <c r="N26" i="34"/>
  <c r="O26" i="34" s="1"/>
  <c r="M25" i="34"/>
  <c r="L25" i="34"/>
  <c r="K25" i="34"/>
  <c r="J25" i="34"/>
  <c r="I25" i="34"/>
  <c r="H25" i="34"/>
  <c r="G25" i="34"/>
  <c r="F25" i="34"/>
  <c r="E25" i="34"/>
  <c r="D25" i="34"/>
  <c r="D28" i="34" s="1"/>
  <c r="N24" i="34"/>
  <c r="O24" i="34" s="1"/>
  <c r="N23" i="34"/>
  <c r="O23" i="34" s="1"/>
  <c r="N22" i="34"/>
  <c r="O22" i="34" s="1"/>
  <c r="M21" i="34"/>
  <c r="L21" i="34"/>
  <c r="K21" i="34"/>
  <c r="J21" i="34"/>
  <c r="I21" i="34"/>
  <c r="H21" i="34"/>
  <c r="G21" i="34"/>
  <c r="F21" i="34"/>
  <c r="E21" i="34"/>
  <c r="D21" i="34"/>
  <c r="N20" i="34"/>
  <c r="O20" i="34" s="1"/>
  <c r="N19" i="34"/>
  <c r="O19" i="34"/>
  <c r="N18" i="34"/>
  <c r="O18" i="34" s="1"/>
  <c r="M17" i="34"/>
  <c r="L17" i="34"/>
  <c r="K17" i="34"/>
  <c r="J17" i="34"/>
  <c r="I17" i="34"/>
  <c r="H17" i="34"/>
  <c r="G17" i="34"/>
  <c r="F17" i="34"/>
  <c r="E17" i="34"/>
  <c r="D17" i="34"/>
  <c r="N16" i="34"/>
  <c r="O16" i="34"/>
  <c r="N15" i="34"/>
  <c r="O15" i="34" s="1"/>
  <c r="N14" i="34"/>
  <c r="O14" i="34"/>
  <c r="M13" i="34"/>
  <c r="L13" i="34"/>
  <c r="K13" i="34"/>
  <c r="J13" i="34"/>
  <c r="I13" i="34"/>
  <c r="H13" i="34"/>
  <c r="G13" i="34"/>
  <c r="F13" i="34"/>
  <c r="E13" i="34"/>
  <c r="D13" i="34"/>
  <c r="N12" i="34"/>
  <c r="O12" i="34" s="1"/>
  <c r="N11" i="34"/>
  <c r="O11" i="34" s="1"/>
  <c r="N10" i="34"/>
  <c r="O10" i="34" s="1"/>
  <c r="N9" i="34"/>
  <c r="O9" i="34" s="1"/>
  <c r="N8" i="34"/>
  <c r="O8" i="34" s="1"/>
  <c r="N7" i="34"/>
  <c r="O7" i="34"/>
  <c r="N6" i="34"/>
  <c r="O6" i="34" s="1"/>
  <c r="M5" i="34"/>
  <c r="L5" i="34"/>
  <c r="K5" i="34"/>
  <c r="J5" i="34"/>
  <c r="I5" i="34"/>
  <c r="H5" i="34"/>
  <c r="G5" i="34"/>
  <c r="G28" i="34" s="1"/>
  <c r="F5" i="34"/>
  <c r="E5" i="34"/>
  <c r="D5" i="34"/>
  <c r="E24" i="33"/>
  <c r="F24" i="33"/>
  <c r="G24" i="33"/>
  <c r="H24" i="33"/>
  <c r="I24" i="33"/>
  <c r="J24" i="33"/>
  <c r="K24" i="33"/>
  <c r="L24" i="33"/>
  <c r="M24" i="33"/>
  <c r="D24" i="33"/>
  <c r="E21" i="33"/>
  <c r="F21" i="33"/>
  <c r="G21" i="33"/>
  <c r="H21" i="33"/>
  <c r="I21" i="33"/>
  <c r="J21" i="33"/>
  <c r="K21" i="33"/>
  <c r="L21" i="33"/>
  <c r="M21" i="33"/>
  <c r="E17" i="33"/>
  <c r="F17" i="33"/>
  <c r="G17" i="33"/>
  <c r="H17" i="33"/>
  <c r="I17" i="33"/>
  <c r="J17" i="33"/>
  <c r="K17" i="33"/>
  <c r="L17" i="33"/>
  <c r="M17" i="33"/>
  <c r="M26" i="33" s="1"/>
  <c r="E13" i="33"/>
  <c r="F13" i="33"/>
  <c r="G13" i="33"/>
  <c r="H13" i="33"/>
  <c r="I13" i="33"/>
  <c r="J13" i="33"/>
  <c r="K13" i="33"/>
  <c r="L13" i="33"/>
  <c r="M13" i="33"/>
  <c r="E5" i="33"/>
  <c r="F5" i="33"/>
  <c r="G5" i="33"/>
  <c r="H5" i="33"/>
  <c r="I5" i="33"/>
  <c r="I26" i="33" s="1"/>
  <c r="J5" i="33"/>
  <c r="J26" i="33" s="1"/>
  <c r="K5" i="33"/>
  <c r="L5" i="33"/>
  <c r="M5" i="33"/>
  <c r="D21" i="33"/>
  <c r="N21" i="33" s="1"/>
  <c r="O21" i="33" s="1"/>
  <c r="D17" i="33"/>
  <c r="D13" i="33"/>
  <c r="D5" i="33"/>
  <c r="N25" i="33"/>
  <c r="O25" i="33"/>
  <c r="N22" i="33"/>
  <c r="O22" i="33" s="1"/>
  <c r="N23" i="33"/>
  <c r="O23" i="33" s="1"/>
  <c r="N15" i="33"/>
  <c r="O15" i="33" s="1"/>
  <c r="N16" i="33"/>
  <c r="O16" i="33" s="1"/>
  <c r="N7" i="33"/>
  <c r="O7" i="33" s="1"/>
  <c r="N8" i="33"/>
  <c r="O8" i="33"/>
  <c r="N9" i="33"/>
  <c r="O9" i="33" s="1"/>
  <c r="N10" i="33"/>
  <c r="O10" i="33" s="1"/>
  <c r="N11" i="33"/>
  <c r="O11" i="33" s="1"/>
  <c r="N12" i="33"/>
  <c r="O12" i="33" s="1"/>
  <c r="N6" i="33"/>
  <c r="O6" i="33" s="1"/>
  <c r="N18" i="33"/>
  <c r="O18" i="33"/>
  <c r="N19" i="33"/>
  <c r="O19" i="33"/>
  <c r="N20" i="33"/>
  <c r="O20" i="33" s="1"/>
  <c r="N14" i="33"/>
  <c r="O14" i="33" s="1"/>
  <c r="H32" i="38"/>
  <c r="F26" i="33"/>
  <c r="N18" i="43"/>
  <c r="O18" i="43" s="1"/>
  <c r="N25" i="46"/>
  <c r="O25" i="46" s="1"/>
  <c r="N13" i="46"/>
  <c r="O13" i="46" s="1"/>
  <c r="N5" i="46"/>
  <c r="O5" i="46" s="1"/>
  <c r="O17" i="48"/>
  <c r="P17" i="48" s="1"/>
  <c r="O13" i="48" l="1"/>
  <c r="P13" i="48" s="1"/>
  <c r="N17" i="34"/>
  <c r="O17" i="34" s="1"/>
  <c r="E28" i="36"/>
  <c r="I28" i="36"/>
  <c r="N19" i="41"/>
  <c r="O19" i="41" s="1"/>
  <c r="N21" i="42"/>
  <c r="O21" i="42" s="1"/>
  <c r="E31" i="44"/>
  <c r="N31" i="44" s="1"/>
  <c r="O31" i="44" s="1"/>
  <c r="N5" i="40"/>
  <c r="O5" i="40" s="1"/>
  <c r="D28" i="36"/>
  <c r="M29" i="41"/>
  <c r="N23" i="45"/>
  <c r="O23" i="45" s="1"/>
  <c r="N5" i="39"/>
  <c r="O5" i="39" s="1"/>
  <c r="L26" i="33"/>
  <c r="E28" i="34"/>
  <c r="F28" i="36"/>
  <c r="J25" i="37"/>
  <c r="N16" i="38"/>
  <c r="O16" i="38" s="1"/>
  <c r="N26" i="42"/>
  <c r="O26" i="42" s="1"/>
  <c r="F31" i="44"/>
  <c r="N27" i="45"/>
  <c r="O27" i="45" s="1"/>
  <c r="N30" i="46"/>
  <c r="O30" i="46" s="1"/>
  <c r="K26" i="33"/>
  <c r="K25" i="37"/>
  <c r="N21" i="38"/>
  <c r="O21" i="38" s="1"/>
  <c r="N12" i="39"/>
  <c r="O12" i="39" s="1"/>
  <c r="N23" i="41"/>
  <c r="O23" i="41" s="1"/>
  <c r="J29" i="42"/>
  <c r="G31" i="44"/>
  <c r="N13" i="44"/>
  <c r="O13" i="44" s="1"/>
  <c r="H28" i="36"/>
  <c r="N23" i="43"/>
  <c r="O23" i="43" s="1"/>
  <c r="H26" i="33"/>
  <c r="N25" i="35"/>
  <c r="O25" i="35" s="1"/>
  <c r="J25" i="40"/>
  <c r="N12" i="40"/>
  <c r="O12" i="40" s="1"/>
  <c r="D29" i="42"/>
  <c r="N29" i="42" s="1"/>
  <c r="O29" i="42" s="1"/>
  <c r="J31" i="44"/>
  <c r="O24" i="48"/>
  <c r="P24" i="48" s="1"/>
  <c r="E26" i="33"/>
  <c r="I28" i="35"/>
  <c r="J28" i="36"/>
  <c r="N5" i="38"/>
  <c r="O5" i="38" s="1"/>
  <c r="H30" i="39"/>
  <c r="N22" i="39"/>
  <c r="O22" i="39" s="1"/>
  <c r="K25" i="40"/>
  <c r="E29" i="42"/>
  <c r="N28" i="43"/>
  <c r="O28" i="43" s="1"/>
  <c r="K31" i="44"/>
  <c r="N25" i="44"/>
  <c r="O25" i="44" s="1"/>
  <c r="D33" i="46"/>
  <c r="H33" i="46"/>
  <c r="G32" i="38"/>
  <c r="N23" i="38"/>
  <c r="O23" i="38" s="1"/>
  <c r="I30" i="39"/>
  <c r="N30" i="39" s="1"/>
  <c r="O30" i="39" s="1"/>
  <c r="L25" i="40"/>
  <c r="F29" i="42"/>
  <c r="L31" i="44"/>
  <c r="E33" i="46"/>
  <c r="I33" i="46"/>
  <c r="F28" i="34"/>
  <c r="L28" i="36"/>
  <c r="N26" i="36"/>
  <c r="O26" i="36" s="1"/>
  <c r="J30" i="39"/>
  <c r="G30" i="39"/>
  <c r="M25" i="40"/>
  <c r="G29" i="42"/>
  <c r="M31" i="44"/>
  <c r="E32" i="48"/>
  <c r="O29" i="48"/>
  <c r="P29" i="48" s="1"/>
  <c r="H31" i="44"/>
  <c r="N5" i="35"/>
  <c r="O5" i="35" s="1"/>
  <c r="D32" i="38"/>
  <c r="I25" i="40"/>
  <c r="N13" i="35"/>
  <c r="O13" i="35" s="1"/>
  <c r="N30" i="45"/>
  <c r="O30" i="45" s="1"/>
  <c r="K28" i="35"/>
  <c r="M28" i="36"/>
  <c r="N20" i="37"/>
  <c r="O20" i="37" s="1"/>
  <c r="I32" i="38"/>
  <c r="K30" i="39"/>
  <c r="H29" i="42"/>
  <c r="D33" i="45"/>
  <c r="L30" i="39"/>
  <c r="D29" i="41"/>
  <c r="N15" i="41"/>
  <c r="O15" i="41" s="1"/>
  <c r="I29" i="42"/>
  <c r="D31" i="43"/>
  <c r="E33" i="45"/>
  <c r="N18" i="45"/>
  <c r="O18" i="45" s="1"/>
  <c r="M30" i="39"/>
  <c r="E29" i="41"/>
  <c r="N21" i="41"/>
  <c r="O21" i="41" s="1"/>
  <c r="N23" i="42"/>
  <c r="O23" i="42" s="1"/>
  <c r="E31" i="43"/>
  <c r="F33" i="45"/>
  <c r="F32" i="48"/>
  <c r="H28" i="34"/>
  <c r="J33" i="46"/>
  <c r="G32" i="48"/>
  <c r="M25" i="37"/>
  <c r="F30" i="39"/>
  <c r="N16" i="39"/>
  <c r="O16" i="39" s="1"/>
  <c r="N12" i="37"/>
  <c r="O12" i="37" s="1"/>
  <c r="K32" i="38"/>
  <c r="N5" i="42"/>
  <c r="O5" i="42" s="1"/>
  <c r="J28" i="34"/>
  <c r="N13" i="34"/>
  <c r="O13" i="34" s="1"/>
  <c r="N23" i="37"/>
  <c r="O23" i="37" s="1"/>
  <c r="L32" i="38"/>
  <c r="G29" i="41"/>
  <c r="L29" i="42"/>
  <c r="G31" i="43"/>
  <c r="H33" i="45"/>
  <c r="K33" i="46"/>
  <c r="H32" i="48"/>
  <c r="O22" i="48"/>
  <c r="P22" i="48" s="1"/>
  <c r="I28" i="34"/>
  <c r="F25" i="40"/>
  <c r="N13" i="33"/>
  <c r="O13" i="33" s="1"/>
  <c r="K28" i="34"/>
  <c r="M32" i="38"/>
  <c r="N16" i="40"/>
  <c r="O16" i="40" s="1"/>
  <c r="H29" i="41"/>
  <c r="H31" i="43"/>
  <c r="N23" i="44"/>
  <c r="O23" i="44" s="1"/>
  <c r="I33" i="45"/>
  <c r="I32" i="48"/>
  <c r="D25" i="37"/>
  <c r="N25" i="43"/>
  <c r="O25" i="43" s="1"/>
  <c r="M33" i="46"/>
  <c r="J32" i="48"/>
  <c r="M28" i="35"/>
  <c r="N17" i="33"/>
  <c r="O17" i="33" s="1"/>
  <c r="G26" i="33"/>
  <c r="L28" i="34"/>
  <c r="N20" i="39"/>
  <c r="O20" i="39" s="1"/>
  <c r="I29" i="41"/>
  <c r="N5" i="43"/>
  <c r="O5" i="43" s="1"/>
  <c r="D26" i="33"/>
  <c r="N26" i="33" s="1"/>
  <c r="O26" i="33" s="1"/>
  <c r="M28" i="34"/>
  <c r="N21" i="34"/>
  <c r="O21" i="34" s="1"/>
  <c r="N21" i="35"/>
  <c r="O21" i="35" s="1"/>
  <c r="E25" i="37"/>
  <c r="J29" i="41"/>
  <c r="J31" i="43"/>
  <c r="K33" i="45"/>
  <c r="K32" i="48"/>
  <c r="O26" i="48"/>
  <c r="P26" i="48" s="1"/>
  <c r="N25" i="34"/>
  <c r="O25" i="34" s="1"/>
  <c r="L28" i="35"/>
  <c r="F25" i="37"/>
  <c r="N24" i="39"/>
  <c r="O24" i="39" s="1"/>
  <c r="K29" i="41"/>
  <c r="K31" i="43"/>
  <c r="N28" i="44"/>
  <c r="O28" i="44" s="1"/>
  <c r="L33" i="45"/>
  <c r="L32" i="48"/>
  <c r="O32" i="49"/>
  <c r="P32" i="49" s="1"/>
  <c r="N28" i="36"/>
  <c r="O28" i="36" s="1"/>
  <c r="N5" i="33"/>
  <c r="O5" i="33" s="1"/>
  <c r="N24" i="33"/>
  <c r="O24" i="33" s="1"/>
  <c r="N5" i="37"/>
  <c r="O5" i="37" s="1"/>
  <c r="F32" i="38"/>
  <c r="N12" i="38"/>
  <c r="O12" i="38" s="1"/>
  <c r="D25" i="40"/>
  <c r="N18" i="36"/>
  <c r="O18" i="36" s="1"/>
  <c r="D28" i="35"/>
  <c r="N5" i="41"/>
  <c r="O5" i="41" s="1"/>
  <c r="N5" i="36"/>
  <c r="O5" i="36" s="1"/>
  <c r="M32" i="48"/>
  <c r="N27" i="39"/>
  <c r="O27" i="39" s="1"/>
  <c r="H25" i="37"/>
  <c r="N18" i="46"/>
  <c r="O18" i="46" s="1"/>
  <c r="N5" i="45"/>
  <c r="O5" i="45" s="1"/>
  <c r="I31" i="43"/>
  <c r="N31" i="43" s="1"/>
  <c r="O31" i="43" s="1"/>
  <c r="N5" i="34"/>
  <c r="O5" i="34" s="1"/>
  <c r="N5" i="44"/>
  <c r="O5" i="44" s="1"/>
  <c r="O32" i="48" l="1"/>
  <c r="P32" i="48" s="1"/>
  <c r="N33" i="46"/>
  <c r="O33" i="46" s="1"/>
  <c r="N32" i="38"/>
  <c r="O32" i="38" s="1"/>
  <c r="N28" i="35"/>
  <c r="O28" i="35" s="1"/>
  <c r="N25" i="40"/>
  <c r="O25" i="40" s="1"/>
  <c r="N29" i="41"/>
  <c r="O29" i="41" s="1"/>
  <c r="N33" i="45"/>
  <c r="O33" i="45" s="1"/>
  <c r="N25" i="37"/>
  <c r="O25" i="37" s="1"/>
  <c r="N28" i="34"/>
  <c r="O28" i="34" s="1"/>
</calcChain>
</file>

<file path=xl/sharedStrings.xml><?xml version="1.0" encoding="utf-8"?>
<sst xmlns="http://schemas.openxmlformats.org/spreadsheetml/2006/main" count="777" uniqueCount="100">
  <si>
    <t>General</t>
  </si>
  <si>
    <t>Permanent</t>
  </si>
  <si>
    <t>Enterprise</t>
  </si>
  <si>
    <t>Pension</t>
  </si>
  <si>
    <t>Trust</t>
  </si>
  <si>
    <t>Component Units</t>
  </si>
  <si>
    <t>Governmental Funds</t>
  </si>
  <si>
    <t>Proprietary Funds</t>
  </si>
  <si>
    <t>Account Total</t>
  </si>
  <si>
    <t>Fiduciary Funds</t>
  </si>
  <si>
    <t>Total - All Account Codes</t>
  </si>
  <si>
    <t>Local Fiscal Year Ended September 30, 2009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</si>
  <si>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</si>
  <si>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</si>
  <si>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</si>
  <si>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</si>
  <si>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</si>
  <si>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</si>
  <si>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General Government Services (Not Court-Related)</t>
  </si>
  <si>
    <t>Legislative</t>
  </si>
  <si>
    <t>Executive</t>
  </si>
  <si>
    <t>Financial and Administrative</t>
  </si>
  <si>
    <t>Legal Counsel</t>
  </si>
  <si>
    <t>Comprehensive Planning</t>
  </si>
  <si>
    <t>Debt Service Payments</t>
  </si>
  <si>
    <t>Other General Government Services</t>
  </si>
  <si>
    <t>Public Safety</t>
  </si>
  <si>
    <t>Law Enforcement</t>
  </si>
  <si>
    <t>Fire Control</t>
  </si>
  <si>
    <t>Protective Inspections</t>
  </si>
  <si>
    <t>Physical Environment</t>
  </si>
  <si>
    <t>Sewer / Wastewater Services</t>
  </si>
  <si>
    <t>Flood Control / Stormwater Management</t>
  </si>
  <si>
    <t>Other Physical Environment</t>
  </si>
  <si>
    <t>Culture / Recreation</t>
  </si>
  <si>
    <t>Parks and Recreation</t>
  </si>
  <si>
    <t>Special Recreation Facilities</t>
  </si>
  <si>
    <t>Inter-Fund Group Transfers Out</t>
  </si>
  <si>
    <t>Other Uses and Non-Operating</t>
  </si>
  <si>
    <t>2009 Municipal Population:</t>
  </si>
  <si>
    <t>Islamorada Expenditures Reported by Account Code and Fund Type</t>
  </si>
  <si>
    <t>Local Fiscal Year Ended September 30, 2010</t>
  </si>
  <si>
    <t>Libraries</t>
  </si>
  <si>
    <t>Special Items (Loss)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</si>
  <si>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</si>
  <si>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</si>
  <si>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</si>
  <si>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Proprietary - Other Non-Operating Disbursements</t>
  </si>
  <si>
    <t>2011 Municipal Population:</t>
  </si>
  <si>
    <t>Local Fiscal Year Ended September 30, 2012</t>
  </si>
  <si>
    <t>Emergency and Disaster Relief Services</t>
  </si>
  <si>
    <t>2012 Municipal Population:</t>
  </si>
  <si>
    <t>Local Fiscal Year Ended September 30, 2008</t>
  </si>
  <si>
    <t>2008 Municipal Population:</t>
  </si>
  <si>
    <t>Local Fiscal Year Ended September 30, 2013</t>
  </si>
  <si>
    <t>Garbage / Solid Waste Control Services</t>
  </si>
  <si>
    <t>Transportation</t>
  </si>
  <si>
    <t>Road and Street Facilities</t>
  </si>
  <si>
    <t>Economic Environment</t>
  </si>
  <si>
    <t>Housing and Urban Development</t>
  </si>
  <si>
    <t>Payment to Refunded Bond Escrow Agent</t>
  </si>
  <si>
    <t>Proprietary - Non-Operating Interest Expense</t>
  </si>
  <si>
    <t>2013 Municipal Population:</t>
  </si>
  <si>
    <t>Local Fiscal Year Ended September 30, 2014</t>
  </si>
  <si>
    <t>Other General Government</t>
  </si>
  <si>
    <t>Emergency and Disaster Relief</t>
  </si>
  <si>
    <t>Garbage / Solid Waste</t>
  </si>
  <si>
    <t>Flood Control / Stormwater Control</t>
  </si>
  <si>
    <t>Road / Street Facilities</t>
  </si>
  <si>
    <t>Parks / Recreation</t>
  </si>
  <si>
    <t>Special Facilities</t>
  </si>
  <si>
    <t>Other Uses</t>
  </si>
  <si>
    <t>Interfund Transfers Out</t>
  </si>
  <si>
    <t>Non-Operating Interest Expense</t>
  </si>
  <si>
    <t>2014 Municipal Population:</t>
  </si>
  <si>
    <t>Local Fiscal Year Ended September 30, 2007</t>
  </si>
  <si>
    <t>2007 Municipal Population:</t>
  </si>
  <si>
    <t>Local Fiscal Year Ended September 30, 2015</t>
  </si>
  <si>
    <t>2015 Municipal Population:</t>
  </si>
  <si>
    <t>Local Fiscal Year Ended September 30, 2016</t>
  </si>
  <si>
    <t>2016 Municipal Population:</t>
  </si>
  <si>
    <t>Local Fiscal Year Ended September 30, 2017</t>
  </si>
  <si>
    <t>2017 Municipal Population:</t>
  </si>
  <si>
    <t>Local Fiscal Year Ended September 30, 2018</t>
  </si>
  <si>
    <t>2018 Municipal Population:</t>
  </si>
  <si>
    <t>Local Fiscal Year Ended September 30, 2019</t>
  </si>
  <si>
    <t>Other Economic Environment</t>
  </si>
  <si>
    <t>2019 Municipal Population:</t>
  </si>
  <si>
    <t>Local Fiscal Year Ended September 30, 2020</t>
  </si>
  <si>
    <t>2020 Municipal Population:</t>
  </si>
  <si>
    <t>Local Fiscal Year Ended September 30, 2021</t>
  </si>
  <si>
    <t>2021 Municipal Population:</t>
  </si>
  <si>
    <t>Per Capita Account</t>
  </si>
  <si>
    <t>Custodial</t>
  </si>
  <si>
    <t>Total Account</t>
  </si>
  <si>
    <t>Inter-fund Group Transfers Out</t>
  </si>
  <si>
    <t>Local Fiscal Year Ended September 30, 2022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</si>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</sst>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9">
    <font>
      <sz val="12"/>
      <name val="Arial MT"/>
    </font>
    <font>
      <sz val="12"/>
      <name val="Arial"/>
      <family val="2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  <font>
      <sz val="10"/>
      <name val="Arial MT"/>
    </font>
    <font>
      <b/>
      <sz val="2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01">
    <xf numFmtId="0" fontId="0" fillId="0" borderId="0" xfId="0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4" fillId="0" borderId="0" xfId="0" applyFont="1" applyProtection="1"/>
    <xf numFmtId="37" fontId="4" fillId="0" borderId="0" xfId="0" applyNumberFormat="1" applyFont="1" applyProtection="1"/>
    <xf numFmtId="0" fontId="2" fillId="0" borderId="0" xfId="0" applyFont="1" applyProtection="1"/>
    <xf numFmtId="44" fontId="7" fillId="0" borderId="0" xfId="0" applyNumberFormat="1" applyFont="1" applyProtection="1"/>
    <xf numFmtId="0" fontId="6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3" fontId="4" fillId="0" borderId="0" xfId="0" applyNumberFormat="1" applyFont="1" applyProtection="1"/>
    <xf numFmtId="43" fontId="7" fillId="0" borderId="0" xfId="0" applyNumberFormat="1" applyFont="1" applyProtection="1"/>
    <xf numFmtId="0" fontId="2" fillId="0" borderId="0" xfId="0" applyFont="1" applyAlignment="1" applyProtection="1"/>
    <xf numFmtId="0" fontId="4" fillId="0" borderId="1" xfId="0" applyFont="1" applyBorder="1" applyAlignment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42" fontId="2" fillId="2" borderId="3" xfId="0" applyNumberFormat="1" applyFont="1" applyFill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37" fontId="4" fillId="0" borderId="0" xfId="0" applyNumberFormat="1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vertical="center"/>
    </xf>
    <xf numFmtId="0" fontId="2" fillId="2" borderId="7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4" xfId="0" applyFont="1" applyFill="1" applyBorder="1" applyAlignment="1" applyProtection="1">
      <alignment vertical="center"/>
    </xf>
    <xf numFmtId="0" fontId="2" fillId="2" borderId="8" xfId="0" applyFont="1" applyFill="1" applyBorder="1" applyAlignment="1" applyProtection="1">
      <alignment vertical="center"/>
    </xf>
    <xf numFmtId="42" fontId="2" fillId="2" borderId="9" xfId="0" applyNumberFormat="1" applyFont="1" applyFill="1" applyBorder="1" applyAlignment="1" applyProtection="1">
      <alignment vertical="center"/>
    </xf>
    <xf numFmtId="42" fontId="2" fillId="2" borderId="10" xfId="0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0" fontId="2" fillId="2" borderId="6" xfId="0" applyFont="1" applyFill="1" applyBorder="1" applyAlignment="1" applyProtection="1">
      <alignment vertical="center"/>
    </xf>
    <xf numFmtId="42" fontId="2" fillId="2" borderId="11" xfId="0" applyNumberFormat="1" applyFont="1" applyFill="1" applyBorder="1" applyAlignment="1" applyProtection="1">
      <alignment vertical="center"/>
    </xf>
    <xf numFmtId="44" fontId="2" fillId="2" borderId="5" xfId="0" applyNumberFormat="1" applyFont="1" applyFill="1" applyBorder="1" applyAlignment="1" applyProtection="1">
      <alignment vertical="center"/>
    </xf>
    <xf numFmtId="37" fontId="8" fillId="2" borderId="12" xfId="0" applyNumberFormat="1" applyFont="1" applyFill="1" applyBorder="1" applyAlignment="1" applyProtection="1">
      <alignment horizontal="center" vertical="center" wrapText="1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0" fontId="9" fillId="2" borderId="14" xfId="0" applyFont="1" applyFill="1" applyBorder="1" applyAlignment="1" applyProtection="1">
      <alignment horizontal="center" vertical="center"/>
    </xf>
    <xf numFmtId="0" fontId="9" fillId="2" borderId="15" xfId="0" applyFont="1" applyFill="1" applyBorder="1" applyAlignment="1" applyProtection="1">
      <alignment horizontal="center" vertical="center"/>
    </xf>
    <xf numFmtId="44" fontId="2" fillId="2" borderId="16" xfId="0" applyNumberFormat="1" applyFont="1" applyFill="1" applyBorder="1" applyAlignment="1" applyProtection="1">
      <alignment vertical="center"/>
    </xf>
    <xf numFmtId="0" fontId="4" fillId="0" borderId="17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37" fontId="4" fillId="0" borderId="18" xfId="0" applyNumberFormat="1" applyFont="1" applyBorder="1" applyAlignment="1" applyProtection="1">
      <alignment vertical="center"/>
    </xf>
    <xf numFmtId="41" fontId="4" fillId="0" borderId="19" xfId="0" applyNumberFormat="1" applyFont="1" applyBorder="1" applyAlignment="1" applyProtection="1">
      <alignment vertical="center"/>
    </xf>
    <xf numFmtId="42" fontId="2" fillId="2" borderId="20" xfId="0" applyNumberFormat="1" applyFont="1" applyFill="1" applyBorder="1" applyAlignment="1" applyProtection="1">
      <alignment vertical="center"/>
    </xf>
    <xf numFmtId="44" fontId="2" fillId="2" borderId="21" xfId="0" applyNumberFormat="1" applyFont="1" applyFill="1" applyBorder="1" applyAlignment="1" applyProtection="1">
      <alignment vertical="center"/>
    </xf>
    <xf numFmtId="1" fontId="4" fillId="0" borderId="20" xfId="0" applyNumberFormat="1" applyFont="1" applyBorder="1" applyAlignment="1" applyProtection="1">
      <alignment horizontal="center" vertical="center"/>
    </xf>
    <xf numFmtId="42" fontId="4" fillId="0" borderId="11" xfId="0" applyNumberFormat="1" applyFont="1" applyBorder="1" applyAlignment="1" applyProtection="1">
      <alignment vertical="center"/>
    </xf>
    <xf numFmtId="44" fontId="4" fillId="0" borderId="21" xfId="0" applyNumberFormat="1" applyFont="1" applyBorder="1" applyAlignment="1" applyProtection="1">
      <alignment vertical="center"/>
    </xf>
    <xf numFmtId="0" fontId="11" fillId="0" borderId="1" xfId="0" applyFont="1" applyBorder="1" applyAlignment="1" applyProtection="1">
      <alignment vertical="center"/>
    </xf>
    <xf numFmtId="1" fontId="11" fillId="0" borderId="20" xfId="0" applyNumberFormat="1" applyFont="1" applyBorder="1" applyAlignment="1" applyProtection="1">
      <alignment horizontal="center" vertical="center"/>
    </xf>
    <xf numFmtId="0" fontId="11" fillId="0" borderId="6" xfId="0" applyFont="1" applyBorder="1" applyAlignment="1" applyProtection="1">
      <alignment vertical="center"/>
    </xf>
    <xf numFmtId="0" fontId="13" fillId="0" borderId="0" xfId="0" applyFont="1" applyAlignment="1" applyProtection="1">
      <alignment horizontal="center"/>
    </xf>
    <xf numFmtId="0" fontId="1" fillId="0" borderId="0" xfId="0" applyFont="1"/>
    <xf numFmtId="0" fontId="15" fillId="2" borderId="14" xfId="0" applyFont="1" applyFill="1" applyBorder="1" applyAlignment="1" applyProtection="1">
      <alignment horizontal="center" vertical="center"/>
    </xf>
    <xf numFmtId="0" fontId="15" fillId="2" borderId="15" xfId="0" applyFont="1" applyFill="1" applyBorder="1" applyAlignment="1" applyProtection="1">
      <alignment horizontal="center" vertical="center"/>
    </xf>
    <xf numFmtId="0" fontId="14" fillId="0" borderId="0" xfId="0" applyFont="1" applyAlignment="1" applyProtection="1"/>
    <xf numFmtId="37" fontId="14" fillId="2" borderId="12" xfId="0" applyNumberFormat="1" applyFont="1" applyFill="1" applyBorder="1" applyAlignment="1" applyProtection="1">
      <alignment horizontal="center" vertical="center" wrapText="1"/>
    </xf>
    <xf numFmtId="37" fontId="14" fillId="2" borderId="13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Alignment="1" applyProtection="1">
      <alignment horizontal="right"/>
    </xf>
    <xf numFmtId="0" fontId="17" fillId="0" borderId="0" xfId="0" applyFont="1" applyAlignment="1" applyProtection="1">
      <alignment horizontal="center"/>
    </xf>
    <xf numFmtId="0" fontId="14" fillId="2" borderId="4" xfId="0" applyFont="1" applyFill="1" applyBorder="1" applyAlignment="1" applyProtection="1">
      <alignment vertical="center"/>
    </xf>
    <xf numFmtId="0" fontId="14" fillId="2" borderId="8" xfId="0" applyFont="1" applyFill="1" applyBorder="1" applyAlignment="1" applyProtection="1">
      <alignment vertical="center"/>
    </xf>
    <xf numFmtId="42" fontId="14" fillId="2" borderId="9" xfId="0" applyNumberFormat="1" applyFont="1" applyFill="1" applyBorder="1" applyAlignment="1" applyProtection="1">
      <alignment vertical="center"/>
    </xf>
    <xf numFmtId="42" fontId="14" fillId="2" borderId="10" xfId="0" applyNumberFormat="1" applyFont="1" applyFill="1" applyBorder="1" applyAlignment="1" applyProtection="1">
      <alignment vertical="center"/>
    </xf>
    <xf numFmtId="44" fontId="14" fillId="2" borderId="5" xfId="0" applyNumberFormat="1" applyFont="1" applyFill="1" applyBorder="1" applyAlignment="1" applyProtection="1">
      <alignment vertical="center"/>
    </xf>
    <xf numFmtId="44" fontId="17" fillId="0" borderId="0" xfId="0" applyNumberFormat="1" applyFont="1" applyProtection="1"/>
    <xf numFmtId="0" fontId="18" fillId="0" borderId="0" xfId="0" applyFont="1" applyProtection="1"/>
    <xf numFmtId="0" fontId="18" fillId="0" borderId="1" xfId="0" applyFont="1" applyBorder="1" applyAlignment="1" applyProtection="1">
      <alignment vertical="center"/>
    </xf>
    <xf numFmtId="1" fontId="18" fillId="0" borderId="20" xfId="0" applyNumberFormat="1" applyFont="1" applyBorder="1" applyAlignment="1" applyProtection="1">
      <alignment horizontal="center" vertical="center"/>
    </xf>
    <xf numFmtId="0" fontId="18" fillId="0" borderId="6" xfId="0" applyFont="1" applyBorder="1" applyAlignment="1" applyProtection="1">
      <alignment vertical="center"/>
    </xf>
    <xf numFmtId="42" fontId="18" fillId="0" borderId="11" xfId="0" applyNumberFormat="1" applyFont="1" applyBorder="1" applyAlignment="1" applyProtection="1">
      <alignment vertical="center"/>
    </xf>
    <xf numFmtId="44" fontId="18" fillId="0" borderId="21" xfId="0" applyNumberFormat="1" applyFont="1" applyBorder="1" applyAlignment="1" applyProtection="1">
      <alignment vertical="center"/>
    </xf>
    <xf numFmtId="43" fontId="18" fillId="0" borderId="0" xfId="0" applyNumberFormat="1" applyFont="1" applyProtection="1"/>
    <xf numFmtId="0" fontId="14" fillId="2" borderId="1" xfId="0" applyFont="1" applyFill="1" applyBorder="1" applyAlignment="1" applyProtection="1">
      <alignment vertical="center"/>
    </xf>
    <xf numFmtId="0" fontId="14" fillId="2" borderId="11" xfId="0" applyFont="1" applyFill="1" applyBorder="1" applyAlignment="1" applyProtection="1">
      <alignment vertical="center"/>
    </xf>
    <xf numFmtId="0" fontId="14" fillId="2" borderId="6" xfId="0" applyFont="1" applyFill="1" applyBorder="1" applyAlignment="1" applyProtection="1">
      <alignment vertical="center"/>
    </xf>
    <xf numFmtId="42" fontId="14" fillId="2" borderId="11" xfId="0" applyNumberFormat="1" applyFont="1" applyFill="1" applyBorder="1" applyAlignment="1" applyProtection="1">
      <alignment vertical="center"/>
    </xf>
    <xf numFmtId="42" fontId="14" fillId="2" borderId="20" xfId="0" applyNumberFormat="1" applyFont="1" applyFill="1" applyBorder="1" applyAlignment="1" applyProtection="1">
      <alignment vertical="center"/>
    </xf>
    <xf numFmtId="44" fontId="14" fillId="2" borderId="21" xfId="0" applyNumberFormat="1" applyFont="1" applyFill="1" applyBorder="1" applyAlignment="1" applyProtection="1">
      <alignment vertical="center"/>
    </xf>
    <xf numFmtId="43" fontId="17" fillId="0" borderId="0" xfId="0" applyNumberFormat="1" applyFont="1" applyProtection="1"/>
    <xf numFmtId="0" fontId="14" fillId="2" borderId="2" xfId="0" applyFont="1" applyFill="1" applyBorder="1" applyAlignment="1" applyProtection="1">
      <alignment vertical="center"/>
    </xf>
    <xf numFmtId="0" fontId="14" fillId="2" borderId="3" xfId="0" applyFont="1" applyFill="1" applyBorder="1" applyAlignment="1" applyProtection="1">
      <alignment vertical="center"/>
    </xf>
    <xf numFmtId="0" fontId="14" fillId="2" borderId="7" xfId="0" applyFont="1" applyFill="1" applyBorder="1" applyAlignment="1" applyProtection="1">
      <alignment vertical="center"/>
    </xf>
    <xf numFmtId="42" fontId="14" fillId="2" borderId="3" xfId="0" applyNumberFormat="1" applyFont="1" applyFill="1" applyBorder="1" applyAlignment="1" applyProtection="1">
      <alignment vertical="center"/>
    </xf>
    <xf numFmtId="44" fontId="14" fillId="2" borderId="16" xfId="0" applyNumberFormat="1" applyFont="1" applyFill="1" applyBorder="1" applyAlignment="1" applyProtection="1">
      <alignment vertical="center"/>
    </xf>
    <xf numFmtId="0" fontId="17" fillId="0" borderId="0" xfId="0" applyFont="1" applyProtection="1"/>
    <xf numFmtId="0" fontId="14" fillId="0" borderId="0" xfId="0" applyFont="1" applyProtection="1"/>
    <xf numFmtId="0" fontId="18" fillId="0" borderId="4" xfId="0" applyFont="1" applyBorder="1" applyAlignment="1" applyProtection="1">
      <alignment vertical="center"/>
    </xf>
    <xf numFmtId="0" fontId="18" fillId="0" borderId="0" xfId="0" applyFont="1" applyBorder="1" applyAlignment="1" applyProtection="1">
      <alignment vertical="center"/>
    </xf>
    <xf numFmtId="37" fontId="18" fillId="0" borderId="0" xfId="0" applyNumberFormat="1" applyFont="1" applyBorder="1" applyAlignment="1" applyProtection="1">
      <alignment vertical="center"/>
    </xf>
    <xf numFmtId="0" fontId="18" fillId="0" borderId="5" xfId="0" applyFont="1" applyBorder="1" applyAlignment="1" applyProtection="1">
      <alignment vertical="center"/>
    </xf>
    <xf numFmtId="0" fontId="18" fillId="0" borderId="17" xfId="0" applyFont="1" applyBorder="1" applyAlignment="1" applyProtection="1">
      <alignment vertical="center"/>
    </xf>
    <xf numFmtId="0" fontId="18" fillId="0" borderId="18" xfId="0" applyFont="1" applyBorder="1" applyAlignment="1" applyProtection="1">
      <alignment vertical="center"/>
    </xf>
    <xf numFmtId="37" fontId="18" fillId="0" borderId="18" xfId="0" applyNumberFormat="1" applyFont="1" applyBorder="1" applyAlignment="1" applyProtection="1">
      <alignment vertical="center"/>
    </xf>
    <xf numFmtId="41" fontId="18" fillId="0" borderId="19" xfId="0" applyNumberFormat="1" applyFont="1" applyBorder="1" applyAlignment="1" applyProtection="1">
      <alignment vertical="center"/>
    </xf>
    <xf numFmtId="37" fontId="18" fillId="0" borderId="0" xfId="0" applyNumberFormat="1" applyFont="1" applyProtection="1"/>
    <xf numFmtId="0" fontId="6" fillId="0" borderId="0" xfId="0" applyFont="1" applyAlignment="1">
      <alignment horizontal="center"/>
    </xf>
    <xf numFmtId="0" fontId="9" fillId="2" borderId="14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/>
    </xf>
    <xf numFmtId="0" fontId="2" fillId="0" borderId="0" xfId="0" applyFont="1"/>
    <xf numFmtId="37" fontId="8" fillId="2" borderId="12" xfId="0" applyNumberFormat="1" applyFont="1" applyFill="1" applyBorder="1" applyAlignment="1">
      <alignment horizontal="center" vertical="center" wrapText="1"/>
    </xf>
    <xf numFmtId="37" fontId="8" fillId="2" borderId="13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2" borderId="4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42" fontId="2" fillId="2" borderId="9" xfId="0" applyNumberFormat="1" applyFont="1" applyFill="1" applyBorder="1" applyAlignment="1">
      <alignment vertical="center"/>
    </xf>
    <xf numFmtId="42" fontId="2" fillId="2" borderId="10" xfId="0" applyNumberFormat="1" applyFont="1" applyFill="1" applyBorder="1" applyAlignment="1">
      <alignment vertical="center"/>
    </xf>
    <xf numFmtId="44" fontId="2" fillId="2" borderId="5" xfId="0" applyNumberFormat="1" applyFont="1" applyFill="1" applyBorder="1" applyAlignment="1">
      <alignment vertical="center"/>
    </xf>
    <xf numFmtId="44" fontId="7" fillId="0" borderId="0" xfId="0" applyNumberFormat="1" applyFont="1"/>
    <xf numFmtId="0" fontId="4" fillId="0" borderId="0" xfId="0" applyFont="1"/>
    <xf numFmtId="0" fontId="4" fillId="0" borderId="1" xfId="0" applyFont="1" applyBorder="1" applyAlignment="1">
      <alignment vertical="center"/>
    </xf>
    <xf numFmtId="1" fontId="4" fillId="0" borderId="20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42" fontId="4" fillId="0" borderId="11" xfId="0" applyNumberFormat="1" applyFont="1" applyBorder="1" applyAlignment="1">
      <alignment vertical="center"/>
    </xf>
    <xf numFmtId="44" fontId="4" fillId="0" borderId="21" xfId="0" applyNumberFormat="1" applyFont="1" applyBorder="1" applyAlignment="1">
      <alignment vertical="center"/>
    </xf>
    <xf numFmtId="43" fontId="4" fillId="0" borderId="0" xfId="0" applyNumberFormat="1" applyFont="1"/>
    <xf numFmtId="0" fontId="2" fillId="2" borderId="1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42" fontId="2" fillId="2" borderId="11" xfId="0" applyNumberFormat="1" applyFont="1" applyFill="1" applyBorder="1" applyAlignment="1">
      <alignment vertical="center"/>
    </xf>
    <xf numFmtId="42" fontId="2" fillId="2" borderId="20" xfId="0" applyNumberFormat="1" applyFont="1" applyFill="1" applyBorder="1" applyAlignment="1">
      <alignment vertical="center"/>
    </xf>
    <xf numFmtId="44" fontId="2" fillId="2" borderId="21" xfId="0" applyNumberFormat="1" applyFont="1" applyFill="1" applyBorder="1" applyAlignment="1">
      <alignment vertical="center"/>
    </xf>
    <xf numFmtId="43" fontId="7" fillId="0" borderId="0" xfId="0" applyNumberFormat="1" applyFont="1"/>
    <xf numFmtId="0" fontId="11" fillId="0" borderId="1" xfId="0" applyFont="1" applyBorder="1" applyAlignment="1">
      <alignment vertical="center"/>
    </xf>
    <xf numFmtId="1" fontId="11" fillId="0" borderId="20" xfId="0" applyNumberFormat="1" applyFont="1" applyBorder="1" applyAlignment="1">
      <alignment horizontal="center" vertical="center"/>
    </xf>
    <xf numFmtId="0" fontId="11" fillId="0" borderId="6" xfId="0" applyFont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42" fontId="2" fillId="2" borderId="3" xfId="0" applyNumberFormat="1" applyFont="1" applyFill="1" applyBorder="1" applyAlignment="1">
      <alignment vertical="center"/>
    </xf>
    <xf numFmtId="44" fontId="2" fillId="2" borderId="16" xfId="0" applyNumberFormat="1" applyFont="1" applyFill="1" applyBorder="1" applyAlignment="1">
      <alignment vertical="center"/>
    </xf>
    <xf numFmtId="0" fontId="3" fillId="0" borderId="0" xfId="0" applyFont="1"/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37" fontId="4" fillId="0" borderId="0" xfId="0" applyNumberFormat="1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37" fontId="4" fillId="0" borderId="18" xfId="0" applyNumberFormat="1" applyFont="1" applyBorder="1" applyAlignment="1">
      <alignment vertical="center"/>
    </xf>
    <xf numFmtId="41" fontId="4" fillId="0" borderId="19" xfId="0" applyNumberFormat="1" applyFont="1" applyBorder="1" applyAlignment="1">
      <alignment vertical="center"/>
    </xf>
    <xf numFmtId="37" fontId="4" fillId="0" borderId="0" xfId="0" applyNumberFormat="1" applyFont="1"/>
    <xf numFmtId="37" fontId="4" fillId="0" borderId="18" xfId="0" applyNumberFormat="1" applyFont="1" applyBorder="1" applyAlignment="1">
      <alignment horizontal="right" vertical="center"/>
    </xf>
    <xf numFmtId="0" fontId="4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4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4" fillId="0" borderId="18" xfId="0" applyNumberFormat="1" applyFont="1" applyBorder="1" applyAlignment="1" applyProtection="1">
      <alignment horizontal="right" vertical="center"/>
    </xf>
    <xf numFmtId="0" fontId="4" fillId="0" borderId="22" xfId="0" applyFont="1" applyBorder="1" applyAlignment="1" applyProtection="1">
      <alignment vertical="center" wrapText="1"/>
    </xf>
    <xf numFmtId="0" fontId="4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4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8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  <xf numFmtId="37" fontId="18" fillId="0" borderId="18" xfId="0" applyNumberFormat="1" applyFont="1" applyBorder="1" applyAlignment="1" applyProtection="1">
      <alignment horizontal="right" vertical="center"/>
    </xf>
    <xf numFmtId="0" fontId="18" fillId="0" borderId="22" xfId="0" applyFont="1" applyBorder="1" applyAlignment="1" applyProtection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8" fillId="0" borderId="25" xfId="0" applyFont="1" applyBorder="1" applyAlignment="1" applyProtection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2" fillId="0" borderId="28" xfId="0" applyFont="1" applyBorder="1" applyAlignment="1" applyProtection="1">
      <alignment horizontal="center" vertical="center"/>
    </xf>
    <xf numFmtId="0" fontId="12" fillId="0" borderId="14" xfId="0" applyFont="1" applyBorder="1" applyAlignment="1" applyProtection="1">
      <alignment horizontal="center" vertical="center"/>
    </xf>
    <xf numFmtId="0" fontId="12" fillId="0" borderId="29" xfId="0" applyFont="1" applyBorder="1" applyAlignment="1" applyProtection="1">
      <alignment horizontal="center" vertical="center"/>
    </xf>
    <xf numFmtId="0" fontId="13" fillId="0" borderId="4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  <xf numFmtId="0" fontId="13" fillId="0" borderId="5" xfId="0" applyFont="1" applyBorder="1" applyAlignment="1" applyProtection="1">
      <alignment horizontal="center" vertical="center"/>
    </xf>
    <xf numFmtId="0" fontId="14" fillId="2" borderId="28" xfId="0" applyFont="1" applyFill="1" applyBorder="1" applyAlignment="1" applyProtection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5" fillId="2" borderId="31" xfId="0" applyFont="1" applyFill="1" applyBorder="1" applyAlignment="1" applyProtection="1">
      <alignment horizontal="center" vertical="center"/>
    </xf>
    <xf numFmtId="0" fontId="15" fillId="2" borderId="8" xfId="0" applyFont="1" applyFill="1" applyBorder="1" applyAlignment="1" applyProtection="1">
      <alignment horizontal="center" vertical="center"/>
    </xf>
    <xf numFmtId="0" fontId="15" fillId="2" borderId="32" xfId="0" applyFont="1" applyFill="1" applyBorder="1" applyAlignment="1" applyProtection="1">
      <alignment horizontal="center" vertical="center"/>
    </xf>
    <xf numFmtId="37" fontId="14" fillId="2" borderId="33" xfId="0" applyNumberFormat="1" applyFont="1" applyFill="1" applyBorder="1" applyAlignment="1" applyProtection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FEF276-143A-470A-A82E-D2CF6F03CB6C}">
  <sheetPr>
    <pageSetUpPr fitToPage="1"/>
  </sheetPr>
  <dimension ref="A1:ED34"/>
  <sheetViews>
    <sheetView tabSelected="1" workbookViewId="0">
      <selection sqref="A1:P1"/>
    </sheetView>
  </sheetViews>
  <sheetFormatPr defaultColWidth="9.77734375" defaultRowHeight="15"/>
  <cols>
    <col min="1" max="1" width="1.77734375" style="107" customWidth="1"/>
    <col min="2" max="2" width="6.77734375" style="107" customWidth="1"/>
    <col min="3" max="3" width="55.77734375" style="107" customWidth="1"/>
    <col min="4" max="5" width="16.77734375" style="138" customWidth="1"/>
    <col min="6" max="7" width="15.77734375" style="138" customWidth="1"/>
    <col min="8" max="8" width="13.77734375" style="138" customWidth="1"/>
    <col min="9" max="10" width="15.77734375" style="138" customWidth="1"/>
    <col min="11" max="14" width="13.77734375" style="138" customWidth="1"/>
    <col min="15" max="15" width="16.77734375" style="138" customWidth="1"/>
    <col min="16" max="16" width="13.77734375" style="107" customWidth="1"/>
    <col min="17" max="18" width="9.77734375" style="107"/>
  </cols>
  <sheetData>
    <row r="1" spans="1:134" ht="27.75">
      <c r="A1" s="146" t="s">
        <v>40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8"/>
      <c r="Q1" s="93"/>
      <c r="R1"/>
    </row>
    <row r="2" spans="1:134" ht="24" thickBot="1">
      <c r="A2" s="149" t="s">
        <v>98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1"/>
      <c r="Q2" s="93"/>
      <c r="R2"/>
    </row>
    <row r="3" spans="1:134" ht="18" customHeight="1">
      <c r="A3" s="152" t="s">
        <v>12</v>
      </c>
      <c r="B3" s="153"/>
      <c r="C3" s="154"/>
      <c r="D3" s="158" t="s">
        <v>6</v>
      </c>
      <c r="E3" s="159"/>
      <c r="F3" s="159"/>
      <c r="G3" s="159"/>
      <c r="H3" s="160"/>
      <c r="I3" s="158" t="s">
        <v>7</v>
      </c>
      <c r="J3" s="160"/>
      <c r="K3" s="158" t="s">
        <v>9</v>
      </c>
      <c r="L3" s="159"/>
      <c r="M3" s="160"/>
      <c r="N3" s="94"/>
      <c r="O3" s="95"/>
      <c r="P3" s="161" t="s">
        <v>92</v>
      </c>
      <c r="Q3" s="96"/>
      <c r="R3"/>
    </row>
    <row r="4" spans="1:134" ht="32.25" customHeight="1" thickBot="1">
      <c r="A4" s="155"/>
      <c r="B4" s="156"/>
      <c r="C4" s="157"/>
      <c r="D4" s="97" t="s">
        <v>0</v>
      </c>
      <c r="E4" s="97" t="s">
        <v>13</v>
      </c>
      <c r="F4" s="97" t="s">
        <v>14</v>
      </c>
      <c r="G4" s="97" t="s">
        <v>15</v>
      </c>
      <c r="H4" s="97" t="s">
        <v>1</v>
      </c>
      <c r="I4" s="97" t="s">
        <v>2</v>
      </c>
      <c r="J4" s="98" t="s">
        <v>16</v>
      </c>
      <c r="K4" s="98" t="s">
        <v>3</v>
      </c>
      <c r="L4" s="98" t="s">
        <v>4</v>
      </c>
      <c r="M4" s="98" t="s">
        <v>93</v>
      </c>
      <c r="N4" s="98" t="s">
        <v>5</v>
      </c>
      <c r="O4" s="98" t="s">
        <v>94</v>
      </c>
      <c r="P4" s="162"/>
      <c r="Q4" s="99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  <c r="AI4" s="100"/>
      <c r="AJ4" s="100"/>
      <c r="AK4" s="100"/>
      <c r="AL4" s="100"/>
      <c r="AM4" s="100"/>
      <c r="AN4" s="100"/>
      <c r="AO4" s="100"/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  <c r="BM4" s="100"/>
      <c r="BN4" s="100"/>
      <c r="BO4" s="100"/>
      <c r="BP4" s="100"/>
      <c r="BQ4" s="100"/>
      <c r="BR4" s="100"/>
      <c r="BS4" s="100"/>
      <c r="BT4" s="100"/>
      <c r="BU4" s="100"/>
      <c r="BV4" s="100"/>
      <c r="BW4" s="100"/>
      <c r="BX4" s="100"/>
      <c r="BY4" s="100"/>
      <c r="BZ4" s="100"/>
      <c r="CA4" s="100"/>
      <c r="CB4" s="100"/>
      <c r="CC4" s="100"/>
      <c r="CD4" s="100"/>
      <c r="CE4" s="100"/>
      <c r="CF4" s="100"/>
      <c r="CG4" s="100"/>
      <c r="CH4" s="100"/>
      <c r="CI4" s="100"/>
      <c r="CJ4" s="100"/>
      <c r="CK4" s="100"/>
      <c r="CL4" s="100"/>
      <c r="CM4" s="100"/>
      <c r="CN4" s="100"/>
      <c r="CO4" s="100"/>
      <c r="CP4" s="100"/>
      <c r="CQ4" s="100"/>
      <c r="CR4" s="100"/>
      <c r="CS4" s="100"/>
      <c r="CT4" s="100"/>
      <c r="CU4" s="100"/>
      <c r="CV4" s="100"/>
      <c r="CW4" s="100"/>
      <c r="CX4" s="100"/>
      <c r="CY4" s="100"/>
      <c r="CZ4" s="100"/>
      <c r="DA4" s="100"/>
      <c r="DB4" s="100"/>
      <c r="DC4" s="100"/>
      <c r="DD4" s="100"/>
      <c r="DE4" s="100"/>
      <c r="DF4" s="100"/>
      <c r="DG4" s="100"/>
      <c r="DH4" s="100"/>
      <c r="DI4" s="100"/>
      <c r="DJ4" s="100"/>
      <c r="DK4" s="100"/>
      <c r="DL4" s="100"/>
      <c r="DM4" s="100"/>
      <c r="DN4" s="100"/>
      <c r="DO4" s="100"/>
      <c r="DP4" s="100"/>
      <c r="DQ4" s="100"/>
      <c r="DR4" s="100"/>
      <c r="DS4" s="100"/>
      <c r="DT4" s="100"/>
      <c r="DU4" s="100"/>
      <c r="DV4" s="100"/>
      <c r="DW4" s="100"/>
      <c r="DX4" s="100"/>
      <c r="DY4" s="100"/>
      <c r="DZ4" s="100"/>
      <c r="EA4" s="100"/>
      <c r="EB4" s="100"/>
      <c r="EC4" s="100"/>
      <c r="ED4" s="100"/>
    </row>
    <row r="5" spans="1:134" ht="15.75">
      <c r="A5" s="101" t="s">
        <v>18</v>
      </c>
      <c r="B5" s="102"/>
      <c r="C5" s="102"/>
      <c r="D5" s="103">
        <f>SUM(D6:D12)</f>
        <v>5673383</v>
      </c>
      <c r="E5" s="103">
        <f>SUM(E6:E12)</f>
        <v>0</v>
      </c>
      <c r="F5" s="103">
        <f>SUM(F6:F12)</f>
        <v>828471</v>
      </c>
      <c r="G5" s="103">
        <f>SUM(G6:G12)</f>
        <v>803148</v>
      </c>
      <c r="H5" s="103">
        <f>SUM(H6:H12)</f>
        <v>0</v>
      </c>
      <c r="I5" s="103">
        <f>SUM(I6:I12)</f>
        <v>1413465</v>
      </c>
      <c r="J5" s="103">
        <f>SUM(J6:J12)</f>
        <v>0</v>
      </c>
      <c r="K5" s="103">
        <f>SUM(K6:K12)</f>
        <v>0</v>
      </c>
      <c r="L5" s="103">
        <f>SUM(L6:L12)</f>
        <v>0</v>
      </c>
      <c r="M5" s="103">
        <f>SUM(M6:M12)</f>
        <v>0</v>
      </c>
      <c r="N5" s="103">
        <f>SUM(N6:N12)</f>
        <v>0</v>
      </c>
      <c r="O5" s="104">
        <f>SUM(D5:N5)</f>
        <v>8718467</v>
      </c>
      <c r="P5" s="105">
        <f>(O5/P$32)</f>
        <v>1193.1664157657042</v>
      </c>
      <c r="Q5" s="106"/>
    </row>
    <row r="6" spans="1:134">
      <c r="A6" s="108"/>
      <c r="B6" s="109">
        <v>511</v>
      </c>
      <c r="C6" s="110" t="s">
        <v>19</v>
      </c>
      <c r="D6" s="111">
        <v>601833</v>
      </c>
      <c r="E6" s="111">
        <v>0</v>
      </c>
      <c r="F6" s="111">
        <v>0</v>
      </c>
      <c r="G6" s="111">
        <v>0</v>
      </c>
      <c r="H6" s="111">
        <v>0</v>
      </c>
      <c r="I6" s="111">
        <v>0</v>
      </c>
      <c r="J6" s="111">
        <v>0</v>
      </c>
      <c r="K6" s="111">
        <v>0</v>
      </c>
      <c r="L6" s="111">
        <v>0</v>
      </c>
      <c r="M6" s="111">
        <v>0</v>
      </c>
      <c r="N6" s="111">
        <v>0</v>
      </c>
      <c r="O6" s="111">
        <f>SUM(D6:N6)</f>
        <v>601833</v>
      </c>
      <c r="P6" s="112">
        <f>(O6/P$32)</f>
        <v>82.363897632407287</v>
      </c>
      <c r="Q6" s="113"/>
    </row>
    <row r="7" spans="1:134">
      <c r="A7" s="108"/>
      <c r="B7" s="109">
        <v>512</v>
      </c>
      <c r="C7" s="110" t="s">
        <v>20</v>
      </c>
      <c r="D7" s="111">
        <v>1420114</v>
      </c>
      <c r="E7" s="111">
        <v>0</v>
      </c>
      <c r="F7" s="111">
        <v>0</v>
      </c>
      <c r="G7" s="111">
        <v>325394</v>
      </c>
      <c r="H7" s="111">
        <v>0</v>
      </c>
      <c r="I7" s="111">
        <v>0</v>
      </c>
      <c r="J7" s="111">
        <v>0</v>
      </c>
      <c r="K7" s="111">
        <v>0</v>
      </c>
      <c r="L7" s="111">
        <v>0</v>
      </c>
      <c r="M7" s="111">
        <v>0</v>
      </c>
      <c r="N7" s="111">
        <v>0</v>
      </c>
      <c r="O7" s="111">
        <f t="shared" ref="O7:O12" si="0">SUM(D7:N7)</f>
        <v>1745508</v>
      </c>
      <c r="P7" s="112">
        <f>(O7/P$32)</f>
        <v>238.88162036403449</v>
      </c>
      <c r="Q7" s="113"/>
    </row>
    <row r="8" spans="1:134">
      <c r="A8" s="108"/>
      <c r="B8" s="109">
        <v>513</v>
      </c>
      <c r="C8" s="110" t="s">
        <v>21</v>
      </c>
      <c r="D8" s="111">
        <v>1264088</v>
      </c>
      <c r="E8" s="111">
        <v>0</v>
      </c>
      <c r="F8" s="111">
        <v>0</v>
      </c>
      <c r="G8" s="111">
        <v>0</v>
      </c>
      <c r="H8" s="111">
        <v>0</v>
      </c>
      <c r="I8" s="111">
        <v>0</v>
      </c>
      <c r="J8" s="111">
        <v>0</v>
      </c>
      <c r="K8" s="111">
        <v>0</v>
      </c>
      <c r="L8" s="111">
        <v>0</v>
      </c>
      <c r="M8" s="111">
        <v>0</v>
      </c>
      <c r="N8" s="111">
        <v>0</v>
      </c>
      <c r="O8" s="111">
        <f t="shared" si="0"/>
        <v>1264088</v>
      </c>
      <c r="P8" s="112">
        <f>(O8/P$32)</f>
        <v>172.99685233337894</v>
      </c>
      <c r="Q8" s="113"/>
    </row>
    <row r="9" spans="1:134">
      <c r="A9" s="108"/>
      <c r="B9" s="109">
        <v>514</v>
      </c>
      <c r="C9" s="110" t="s">
        <v>22</v>
      </c>
      <c r="D9" s="111">
        <v>806742</v>
      </c>
      <c r="E9" s="111">
        <v>0</v>
      </c>
      <c r="F9" s="111">
        <v>0</v>
      </c>
      <c r="G9" s="111">
        <v>0</v>
      </c>
      <c r="H9" s="111">
        <v>0</v>
      </c>
      <c r="I9" s="111">
        <v>0</v>
      </c>
      <c r="J9" s="111">
        <v>0</v>
      </c>
      <c r="K9" s="111">
        <v>0</v>
      </c>
      <c r="L9" s="111">
        <v>0</v>
      </c>
      <c r="M9" s="111">
        <v>0</v>
      </c>
      <c r="N9" s="111">
        <v>0</v>
      </c>
      <c r="O9" s="111">
        <f t="shared" si="0"/>
        <v>806742</v>
      </c>
      <c r="P9" s="112">
        <f>(O9/P$32)</f>
        <v>110.40673326946764</v>
      </c>
      <c r="Q9" s="113"/>
    </row>
    <row r="10" spans="1:134">
      <c r="A10" s="108"/>
      <c r="B10" s="109">
        <v>515</v>
      </c>
      <c r="C10" s="110" t="s">
        <v>23</v>
      </c>
      <c r="D10" s="111">
        <v>922992</v>
      </c>
      <c r="E10" s="111">
        <v>0</v>
      </c>
      <c r="F10" s="111">
        <v>0</v>
      </c>
      <c r="G10" s="111">
        <v>477754</v>
      </c>
      <c r="H10" s="111">
        <v>0</v>
      </c>
      <c r="I10" s="111">
        <v>0</v>
      </c>
      <c r="J10" s="111">
        <v>0</v>
      </c>
      <c r="K10" s="111">
        <v>0</v>
      </c>
      <c r="L10" s="111">
        <v>0</v>
      </c>
      <c r="M10" s="111">
        <v>0</v>
      </c>
      <c r="N10" s="111">
        <v>0</v>
      </c>
      <c r="O10" s="111">
        <f t="shared" si="0"/>
        <v>1400746</v>
      </c>
      <c r="P10" s="112">
        <f>(O10/P$32)</f>
        <v>191.69919255508415</v>
      </c>
      <c r="Q10" s="113"/>
    </row>
    <row r="11" spans="1:134">
      <c r="A11" s="108"/>
      <c r="B11" s="109">
        <v>517</v>
      </c>
      <c r="C11" s="110" t="s">
        <v>24</v>
      </c>
      <c r="D11" s="111">
        <v>0</v>
      </c>
      <c r="E11" s="111">
        <v>0</v>
      </c>
      <c r="F11" s="111">
        <v>828471</v>
      </c>
      <c r="G11" s="111">
        <v>0</v>
      </c>
      <c r="H11" s="111">
        <v>0</v>
      </c>
      <c r="I11" s="111">
        <v>1413465</v>
      </c>
      <c r="J11" s="111">
        <v>0</v>
      </c>
      <c r="K11" s="111">
        <v>0</v>
      </c>
      <c r="L11" s="111">
        <v>0</v>
      </c>
      <c r="M11" s="111">
        <v>0</v>
      </c>
      <c r="N11" s="111">
        <v>0</v>
      </c>
      <c r="O11" s="111">
        <f t="shared" si="0"/>
        <v>2241936</v>
      </c>
      <c r="P11" s="112">
        <f>(O11/P$32)</f>
        <v>306.82030929245929</v>
      </c>
      <c r="Q11" s="113"/>
    </row>
    <row r="12" spans="1:134">
      <c r="A12" s="108"/>
      <c r="B12" s="109">
        <v>519</v>
      </c>
      <c r="C12" s="110" t="s">
        <v>25</v>
      </c>
      <c r="D12" s="111">
        <v>657614</v>
      </c>
      <c r="E12" s="111">
        <v>0</v>
      </c>
      <c r="F12" s="111">
        <v>0</v>
      </c>
      <c r="G12" s="111">
        <v>0</v>
      </c>
      <c r="H12" s="111">
        <v>0</v>
      </c>
      <c r="I12" s="111">
        <v>0</v>
      </c>
      <c r="J12" s="111">
        <v>0</v>
      </c>
      <c r="K12" s="111">
        <v>0</v>
      </c>
      <c r="L12" s="111">
        <v>0</v>
      </c>
      <c r="M12" s="111">
        <v>0</v>
      </c>
      <c r="N12" s="111">
        <v>0</v>
      </c>
      <c r="O12" s="111">
        <f t="shared" si="0"/>
        <v>657614</v>
      </c>
      <c r="P12" s="112">
        <f>(O12/P$32)</f>
        <v>89.997810318872311</v>
      </c>
      <c r="Q12" s="113"/>
    </row>
    <row r="13" spans="1:134" ht="15.75">
      <c r="A13" s="114" t="s">
        <v>26</v>
      </c>
      <c r="B13" s="115"/>
      <c r="C13" s="116"/>
      <c r="D13" s="117">
        <f>SUM(D14:D16)</f>
        <v>8964669</v>
      </c>
      <c r="E13" s="117">
        <f>SUM(E14:E16)</f>
        <v>1728680</v>
      </c>
      <c r="F13" s="117">
        <f>SUM(F14:F16)</f>
        <v>0</v>
      </c>
      <c r="G13" s="117">
        <f>SUM(G14:G16)</f>
        <v>1475866</v>
      </c>
      <c r="H13" s="117">
        <f>SUM(H14:H16)</f>
        <v>0</v>
      </c>
      <c r="I13" s="117">
        <f>SUM(I14:I16)</f>
        <v>0</v>
      </c>
      <c r="J13" s="117">
        <f>SUM(J14:J16)</f>
        <v>0</v>
      </c>
      <c r="K13" s="117">
        <f>SUM(K14:K16)</f>
        <v>0</v>
      </c>
      <c r="L13" s="117">
        <f>SUM(L14:L16)</f>
        <v>0</v>
      </c>
      <c r="M13" s="117">
        <f>SUM(M14:M16)</f>
        <v>0</v>
      </c>
      <c r="N13" s="117">
        <f>SUM(N14:N16)</f>
        <v>0</v>
      </c>
      <c r="O13" s="118">
        <f>SUM(D13:N13)</f>
        <v>12169215</v>
      </c>
      <c r="P13" s="119">
        <f>(O13/P$32)</f>
        <v>1665.4187765156698</v>
      </c>
      <c r="Q13" s="120"/>
    </row>
    <row r="14" spans="1:134">
      <c r="A14" s="108"/>
      <c r="B14" s="109">
        <v>521</v>
      </c>
      <c r="C14" s="110" t="s">
        <v>27</v>
      </c>
      <c r="D14" s="111">
        <v>2460036</v>
      </c>
      <c r="E14" s="111">
        <v>0</v>
      </c>
      <c r="F14" s="111">
        <v>0</v>
      </c>
      <c r="G14" s="111">
        <v>190169</v>
      </c>
      <c r="H14" s="111">
        <v>0</v>
      </c>
      <c r="I14" s="111">
        <v>0</v>
      </c>
      <c r="J14" s="111">
        <v>0</v>
      </c>
      <c r="K14" s="111">
        <v>0</v>
      </c>
      <c r="L14" s="111">
        <v>0</v>
      </c>
      <c r="M14" s="111">
        <v>0</v>
      </c>
      <c r="N14" s="111">
        <v>0</v>
      </c>
      <c r="O14" s="111">
        <f>SUM(D14:N14)</f>
        <v>2650205</v>
      </c>
      <c r="P14" s="112">
        <f>(O14/P$32)</f>
        <v>362.69399206240593</v>
      </c>
      <c r="Q14" s="113"/>
    </row>
    <row r="15" spans="1:134">
      <c r="A15" s="108"/>
      <c r="B15" s="109">
        <v>522</v>
      </c>
      <c r="C15" s="110" t="s">
        <v>28</v>
      </c>
      <c r="D15" s="111">
        <v>6270513</v>
      </c>
      <c r="E15" s="111">
        <v>0</v>
      </c>
      <c r="F15" s="111">
        <v>0</v>
      </c>
      <c r="G15" s="111">
        <v>1285697</v>
      </c>
      <c r="H15" s="111">
        <v>0</v>
      </c>
      <c r="I15" s="111">
        <v>0</v>
      </c>
      <c r="J15" s="111">
        <v>0</v>
      </c>
      <c r="K15" s="111">
        <v>0</v>
      </c>
      <c r="L15" s="111">
        <v>0</v>
      </c>
      <c r="M15" s="111">
        <v>0</v>
      </c>
      <c r="N15" s="111">
        <v>0</v>
      </c>
      <c r="O15" s="111">
        <f t="shared" ref="O15:O16" si="1">SUM(D15:N15)</f>
        <v>7556210</v>
      </c>
      <c r="P15" s="112">
        <f>(O15/P$32)</f>
        <v>1034.1056521144108</v>
      </c>
      <c r="Q15" s="113"/>
    </row>
    <row r="16" spans="1:134">
      <c r="A16" s="108"/>
      <c r="B16" s="109">
        <v>524</v>
      </c>
      <c r="C16" s="110" t="s">
        <v>29</v>
      </c>
      <c r="D16" s="111">
        <v>234120</v>
      </c>
      <c r="E16" s="111">
        <v>1728680</v>
      </c>
      <c r="F16" s="111">
        <v>0</v>
      </c>
      <c r="G16" s="111">
        <v>0</v>
      </c>
      <c r="H16" s="111">
        <v>0</v>
      </c>
      <c r="I16" s="111">
        <v>0</v>
      </c>
      <c r="J16" s="111">
        <v>0</v>
      </c>
      <c r="K16" s="111">
        <v>0</v>
      </c>
      <c r="L16" s="111">
        <v>0</v>
      </c>
      <c r="M16" s="111">
        <v>0</v>
      </c>
      <c r="N16" s="111">
        <v>0</v>
      </c>
      <c r="O16" s="111">
        <f t="shared" si="1"/>
        <v>1962800</v>
      </c>
      <c r="P16" s="112">
        <f>(O16/P$32)</f>
        <v>268.61913233885315</v>
      </c>
      <c r="Q16" s="113"/>
    </row>
    <row r="17" spans="1:120" ht="15.75">
      <c r="A17" s="114" t="s">
        <v>30</v>
      </c>
      <c r="B17" s="115"/>
      <c r="C17" s="116"/>
      <c r="D17" s="117">
        <f>SUM(D18:D20)</f>
        <v>0</v>
      </c>
      <c r="E17" s="117">
        <f>SUM(E18:E20)</f>
        <v>2062444</v>
      </c>
      <c r="F17" s="117">
        <f>SUM(F18:F20)</f>
        <v>0</v>
      </c>
      <c r="G17" s="117">
        <f>SUM(G18:G20)</f>
        <v>29866</v>
      </c>
      <c r="H17" s="117">
        <f>SUM(H18:H20)</f>
        <v>0</v>
      </c>
      <c r="I17" s="117">
        <f>SUM(I18:I20)</f>
        <v>10140305</v>
      </c>
      <c r="J17" s="117">
        <f>SUM(J18:J20)</f>
        <v>0</v>
      </c>
      <c r="K17" s="117">
        <f>SUM(K18:K20)</f>
        <v>0</v>
      </c>
      <c r="L17" s="117">
        <f>SUM(L18:L20)</f>
        <v>0</v>
      </c>
      <c r="M17" s="117">
        <f>SUM(M18:M20)</f>
        <v>0</v>
      </c>
      <c r="N17" s="117">
        <f>SUM(N18:N20)</f>
        <v>0</v>
      </c>
      <c r="O17" s="118">
        <f>SUM(D17:N17)</f>
        <v>12232615</v>
      </c>
      <c r="P17" s="119">
        <f>(O17/P$32)</f>
        <v>1674.0953879841247</v>
      </c>
      <c r="Q17" s="120"/>
    </row>
    <row r="18" spans="1:120">
      <c r="A18" s="108"/>
      <c r="B18" s="109">
        <v>534</v>
      </c>
      <c r="C18" s="110" t="s">
        <v>55</v>
      </c>
      <c r="D18" s="111">
        <v>0</v>
      </c>
      <c r="E18" s="111">
        <v>2062444</v>
      </c>
      <c r="F18" s="111">
        <v>0</v>
      </c>
      <c r="G18" s="111">
        <v>0</v>
      </c>
      <c r="H18" s="111">
        <v>0</v>
      </c>
      <c r="I18" s="111">
        <v>0</v>
      </c>
      <c r="J18" s="111">
        <v>0</v>
      </c>
      <c r="K18" s="111">
        <v>0</v>
      </c>
      <c r="L18" s="111">
        <v>0</v>
      </c>
      <c r="M18" s="111">
        <v>0</v>
      </c>
      <c r="N18" s="111">
        <v>0</v>
      </c>
      <c r="O18" s="111">
        <f t="shared" ref="O18:O27" si="2">SUM(D18:N18)</f>
        <v>2062444</v>
      </c>
      <c r="P18" s="112">
        <f>(O18/P$32)</f>
        <v>282.25591898179829</v>
      </c>
      <c r="Q18" s="113"/>
    </row>
    <row r="19" spans="1:120">
      <c r="A19" s="108"/>
      <c r="B19" s="109">
        <v>535</v>
      </c>
      <c r="C19" s="110" t="s">
        <v>31</v>
      </c>
      <c r="D19" s="111">
        <v>0</v>
      </c>
      <c r="E19" s="111">
        <v>0</v>
      </c>
      <c r="F19" s="111">
        <v>0</v>
      </c>
      <c r="G19" s="111">
        <v>0</v>
      </c>
      <c r="H19" s="111">
        <v>0</v>
      </c>
      <c r="I19" s="111">
        <v>9999825</v>
      </c>
      <c r="J19" s="111">
        <v>0</v>
      </c>
      <c r="K19" s="111">
        <v>0</v>
      </c>
      <c r="L19" s="111">
        <v>0</v>
      </c>
      <c r="M19" s="111">
        <v>0</v>
      </c>
      <c r="N19" s="111">
        <v>0</v>
      </c>
      <c r="O19" s="111">
        <f t="shared" si="2"/>
        <v>9999825</v>
      </c>
      <c r="P19" s="112">
        <f>(O19/P$32)</f>
        <v>1368.5267551662789</v>
      </c>
      <c r="Q19" s="113"/>
    </row>
    <row r="20" spans="1:120">
      <c r="A20" s="108"/>
      <c r="B20" s="109">
        <v>538</v>
      </c>
      <c r="C20" s="110" t="s">
        <v>32</v>
      </c>
      <c r="D20" s="111">
        <v>0</v>
      </c>
      <c r="E20" s="111">
        <v>0</v>
      </c>
      <c r="F20" s="111">
        <v>0</v>
      </c>
      <c r="G20" s="111">
        <v>29866</v>
      </c>
      <c r="H20" s="111">
        <v>0</v>
      </c>
      <c r="I20" s="111">
        <v>140480</v>
      </c>
      <c r="J20" s="111">
        <v>0</v>
      </c>
      <c r="K20" s="111">
        <v>0</v>
      </c>
      <c r="L20" s="111">
        <v>0</v>
      </c>
      <c r="M20" s="111">
        <v>0</v>
      </c>
      <c r="N20" s="111">
        <v>0</v>
      </c>
      <c r="O20" s="111">
        <f t="shared" si="2"/>
        <v>170346</v>
      </c>
      <c r="P20" s="112">
        <f>(O20/P$32)</f>
        <v>23.312713836047624</v>
      </c>
      <c r="Q20" s="113"/>
    </row>
    <row r="21" spans="1:120" ht="15.75">
      <c r="A21" s="114" t="s">
        <v>56</v>
      </c>
      <c r="B21" s="115"/>
      <c r="C21" s="116"/>
      <c r="D21" s="117">
        <f>SUM(D22:D22)</f>
        <v>676598</v>
      </c>
      <c r="E21" s="117">
        <f>SUM(E22:E22)</f>
        <v>1274807</v>
      </c>
      <c r="F21" s="117">
        <f>SUM(F22:F22)</f>
        <v>0</v>
      </c>
      <c r="G21" s="117">
        <f>SUM(G22:G22)</f>
        <v>860388</v>
      </c>
      <c r="H21" s="117">
        <f>SUM(H22:H22)</f>
        <v>0</v>
      </c>
      <c r="I21" s="117">
        <f>SUM(I22:I22)</f>
        <v>0</v>
      </c>
      <c r="J21" s="117">
        <f>SUM(J22:J22)</f>
        <v>0</v>
      </c>
      <c r="K21" s="117">
        <f>SUM(K22:K22)</f>
        <v>0</v>
      </c>
      <c r="L21" s="117">
        <f>SUM(L22:L22)</f>
        <v>0</v>
      </c>
      <c r="M21" s="117">
        <f>SUM(M22:M22)</f>
        <v>0</v>
      </c>
      <c r="N21" s="117">
        <f>SUM(N22:N22)</f>
        <v>0</v>
      </c>
      <c r="O21" s="117">
        <f t="shared" si="2"/>
        <v>2811793</v>
      </c>
      <c r="P21" s="119">
        <f>(O21/P$32)</f>
        <v>384.80812919118654</v>
      </c>
      <c r="Q21" s="120"/>
    </row>
    <row r="22" spans="1:120">
      <c r="A22" s="108"/>
      <c r="B22" s="109">
        <v>541</v>
      </c>
      <c r="C22" s="110" t="s">
        <v>57</v>
      </c>
      <c r="D22" s="111">
        <v>676598</v>
      </c>
      <c r="E22" s="111">
        <v>1274807</v>
      </c>
      <c r="F22" s="111">
        <v>0</v>
      </c>
      <c r="G22" s="111">
        <v>860388</v>
      </c>
      <c r="H22" s="111">
        <v>0</v>
      </c>
      <c r="I22" s="111">
        <v>0</v>
      </c>
      <c r="J22" s="111">
        <v>0</v>
      </c>
      <c r="K22" s="111">
        <v>0</v>
      </c>
      <c r="L22" s="111">
        <v>0</v>
      </c>
      <c r="M22" s="111">
        <v>0</v>
      </c>
      <c r="N22" s="111">
        <v>0</v>
      </c>
      <c r="O22" s="111">
        <f t="shared" si="2"/>
        <v>2811793</v>
      </c>
      <c r="P22" s="112">
        <f>(O22/P$32)</f>
        <v>384.80812919118654</v>
      </c>
      <c r="Q22" s="113"/>
    </row>
    <row r="23" spans="1:120" ht="15.75">
      <c r="A23" s="114" t="s">
        <v>58</v>
      </c>
      <c r="B23" s="115"/>
      <c r="C23" s="116"/>
      <c r="D23" s="117">
        <f>SUM(D24:D24)</f>
        <v>0</v>
      </c>
      <c r="E23" s="117">
        <f>SUM(E24:E24)</f>
        <v>77200</v>
      </c>
      <c r="F23" s="117">
        <f>SUM(F24:F24)</f>
        <v>0</v>
      </c>
      <c r="G23" s="117">
        <f>SUM(G24:G24)</f>
        <v>0</v>
      </c>
      <c r="H23" s="117">
        <f>SUM(H24:H24)</f>
        <v>0</v>
      </c>
      <c r="I23" s="117">
        <f>SUM(I24:I24)</f>
        <v>0</v>
      </c>
      <c r="J23" s="117">
        <f>SUM(J24:J24)</f>
        <v>0</v>
      </c>
      <c r="K23" s="117">
        <f>SUM(K24:K24)</f>
        <v>0</v>
      </c>
      <c r="L23" s="117">
        <f>SUM(L24:L24)</f>
        <v>0</v>
      </c>
      <c r="M23" s="117">
        <f>SUM(M24:M24)</f>
        <v>0</v>
      </c>
      <c r="N23" s="117">
        <f>SUM(N24:N24)</f>
        <v>0</v>
      </c>
      <c r="O23" s="117">
        <f t="shared" si="2"/>
        <v>77200</v>
      </c>
      <c r="P23" s="119">
        <f>(O23/P$32)</f>
        <v>10.565211441083893</v>
      </c>
      <c r="Q23" s="120"/>
    </row>
    <row r="24" spans="1:120">
      <c r="A24" s="121"/>
      <c r="B24" s="122">
        <v>554</v>
      </c>
      <c r="C24" s="123" t="s">
        <v>59</v>
      </c>
      <c r="D24" s="111">
        <v>0</v>
      </c>
      <c r="E24" s="111">
        <v>77200</v>
      </c>
      <c r="F24" s="111">
        <v>0</v>
      </c>
      <c r="G24" s="111">
        <v>0</v>
      </c>
      <c r="H24" s="111">
        <v>0</v>
      </c>
      <c r="I24" s="111">
        <v>0</v>
      </c>
      <c r="J24" s="111">
        <v>0</v>
      </c>
      <c r="K24" s="111">
        <v>0</v>
      </c>
      <c r="L24" s="111">
        <v>0</v>
      </c>
      <c r="M24" s="111">
        <v>0</v>
      </c>
      <c r="N24" s="111">
        <v>0</v>
      </c>
      <c r="O24" s="111">
        <f t="shared" si="2"/>
        <v>77200</v>
      </c>
      <c r="P24" s="112">
        <f>(O24/P$32)</f>
        <v>10.565211441083893</v>
      </c>
      <c r="Q24" s="113"/>
    </row>
    <row r="25" spans="1:120" ht="15.75">
      <c r="A25" s="114" t="s">
        <v>34</v>
      </c>
      <c r="B25" s="115"/>
      <c r="C25" s="116"/>
      <c r="D25" s="117">
        <f>SUM(D26:D27)</f>
        <v>2429515</v>
      </c>
      <c r="E25" s="117">
        <f>SUM(E26:E27)</f>
        <v>0</v>
      </c>
      <c r="F25" s="117">
        <f>SUM(F26:F27)</f>
        <v>0</v>
      </c>
      <c r="G25" s="117">
        <f>SUM(G26:G27)</f>
        <v>393798</v>
      </c>
      <c r="H25" s="117">
        <f>SUM(H26:H27)</f>
        <v>0</v>
      </c>
      <c r="I25" s="117">
        <f>SUM(I26:I27)</f>
        <v>1515716</v>
      </c>
      <c r="J25" s="117">
        <f>SUM(J26:J27)</f>
        <v>0</v>
      </c>
      <c r="K25" s="117">
        <f>SUM(K26:K27)</f>
        <v>0</v>
      </c>
      <c r="L25" s="117">
        <f>SUM(L26:L27)</f>
        <v>0</v>
      </c>
      <c r="M25" s="117">
        <f>SUM(M26:M27)</f>
        <v>0</v>
      </c>
      <c r="N25" s="117">
        <f>SUM(N26:N27)</f>
        <v>0</v>
      </c>
      <c r="O25" s="117">
        <f>SUM(D25:N25)</f>
        <v>4339029</v>
      </c>
      <c r="P25" s="119">
        <f>(O25/P$32)</f>
        <v>593.81811961133155</v>
      </c>
      <c r="Q25" s="113"/>
    </row>
    <row r="26" spans="1:120">
      <c r="A26" s="108"/>
      <c r="B26" s="109">
        <v>572</v>
      </c>
      <c r="C26" s="110" t="s">
        <v>35</v>
      </c>
      <c r="D26" s="111">
        <v>2429515</v>
      </c>
      <c r="E26" s="111">
        <v>0</v>
      </c>
      <c r="F26" s="111">
        <v>0</v>
      </c>
      <c r="G26" s="111">
        <v>393798</v>
      </c>
      <c r="H26" s="111">
        <v>0</v>
      </c>
      <c r="I26" s="111">
        <v>0</v>
      </c>
      <c r="J26" s="111">
        <v>0</v>
      </c>
      <c r="K26" s="111">
        <v>0</v>
      </c>
      <c r="L26" s="111">
        <v>0</v>
      </c>
      <c r="M26" s="111">
        <v>0</v>
      </c>
      <c r="N26" s="111">
        <v>0</v>
      </c>
      <c r="O26" s="111">
        <f t="shared" si="2"/>
        <v>2823313</v>
      </c>
      <c r="P26" s="112">
        <f>(O26/P$32)</f>
        <v>386.38469960312028</v>
      </c>
      <c r="Q26" s="113"/>
    </row>
    <row r="27" spans="1:120">
      <c r="A27" s="108"/>
      <c r="B27" s="109">
        <v>575</v>
      </c>
      <c r="C27" s="110" t="s">
        <v>36</v>
      </c>
      <c r="D27" s="111">
        <v>0</v>
      </c>
      <c r="E27" s="111">
        <v>0</v>
      </c>
      <c r="F27" s="111">
        <v>0</v>
      </c>
      <c r="G27" s="111">
        <v>0</v>
      </c>
      <c r="H27" s="111">
        <v>0</v>
      </c>
      <c r="I27" s="111">
        <v>1515716</v>
      </c>
      <c r="J27" s="111">
        <v>0</v>
      </c>
      <c r="K27" s="111">
        <v>0</v>
      </c>
      <c r="L27" s="111">
        <v>0</v>
      </c>
      <c r="M27" s="111">
        <v>0</v>
      </c>
      <c r="N27" s="111">
        <v>0</v>
      </c>
      <c r="O27" s="111">
        <f t="shared" si="2"/>
        <v>1515716</v>
      </c>
      <c r="P27" s="112">
        <f>(O27/P$32)</f>
        <v>207.4334200082113</v>
      </c>
      <c r="Q27" s="113"/>
    </row>
    <row r="28" spans="1:120" ht="15.75">
      <c r="A28" s="114" t="s">
        <v>38</v>
      </c>
      <c r="B28" s="115"/>
      <c r="C28" s="116"/>
      <c r="D28" s="117">
        <f>SUM(D29:D29)</f>
        <v>1022994</v>
      </c>
      <c r="E28" s="117">
        <f>SUM(E29:E29)</f>
        <v>608274</v>
      </c>
      <c r="F28" s="117">
        <f>SUM(F29:F29)</f>
        <v>0</v>
      </c>
      <c r="G28" s="117">
        <f>SUM(G29:G29)</f>
        <v>91518</v>
      </c>
      <c r="H28" s="117">
        <f>SUM(H29:H29)</f>
        <v>0</v>
      </c>
      <c r="I28" s="117">
        <f>SUM(I29:I29)</f>
        <v>0</v>
      </c>
      <c r="J28" s="117">
        <f>SUM(J29:J29)</f>
        <v>0</v>
      </c>
      <c r="K28" s="117">
        <f>SUM(K29:K29)</f>
        <v>0</v>
      </c>
      <c r="L28" s="117">
        <f>SUM(L29:L29)</f>
        <v>0</v>
      </c>
      <c r="M28" s="117">
        <f>SUM(M29:M29)</f>
        <v>0</v>
      </c>
      <c r="N28" s="117">
        <f>SUM(N29:N29)</f>
        <v>0</v>
      </c>
      <c r="O28" s="117">
        <f>SUM(D28:N28)</f>
        <v>1722786</v>
      </c>
      <c r="P28" s="119">
        <f>(O28/P$32)</f>
        <v>235.77199945257971</v>
      </c>
      <c r="Q28" s="113"/>
    </row>
    <row r="29" spans="1:120" ht="15.75" thickBot="1">
      <c r="A29" s="108"/>
      <c r="B29" s="109">
        <v>581</v>
      </c>
      <c r="C29" s="110" t="s">
        <v>95</v>
      </c>
      <c r="D29" s="111">
        <v>1022994</v>
      </c>
      <c r="E29" s="111">
        <v>608274</v>
      </c>
      <c r="F29" s="111">
        <v>0</v>
      </c>
      <c r="G29" s="111">
        <v>91518</v>
      </c>
      <c r="H29" s="111">
        <v>0</v>
      </c>
      <c r="I29" s="111">
        <v>0</v>
      </c>
      <c r="J29" s="111">
        <v>0</v>
      </c>
      <c r="K29" s="111">
        <v>0</v>
      </c>
      <c r="L29" s="111">
        <v>0</v>
      </c>
      <c r="M29" s="111">
        <v>0</v>
      </c>
      <c r="N29" s="111">
        <v>0</v>
      </c>
      <c r="O29" s="111">
        <f>SUM(D29:N29)</f>
        <v>1722786</v>
      </c>
      <c r="P29" s="112">
        <f>(O29/P$32)</f>
        <v>235.77199945257971</v>
      </c>
      <c r="Q29" s="113"/>
    </row>
    <row r="30" spans="1:120" ht="16.5" thickBot="1">
      <c r="A30" s="124" t="s">
        <v>10</v>
      </c>
      <c r="B30" s="125"/>
      <c r="C30" s="126"/>
      <c r="D30" s="127">
        <f>SUM(D5,D13,D17,D21,D23,D25,D28)</f>
        <v>18767159</v>
      </c>
      <c r="E30" s="127">
        <f t="shared" ref="E30:N30" si="3">SUM(E5,E13,E17,E21,E23,E25,E28)</f>
        <v>5751405</v>
      </c>
      <c r="F30" s="127">
        <f t="shared" si="3"/>
        <v>828471</v>
      </c>
      <c r="G30" s="127">
        <f t="shared" si="3"/>
        <v>3654584</v>
      </c>
      <c r="H30" s="127">
        <f t="shared" si="3"/>
        <v>0</v>
      </c>
      <c r="I30" s="127">
        <f t="shared" si="3"/>
        <v>13069486</v>
      </c>
      <c r="J30" s="127">
        <f t="shared" si="3"/>
        <v>0</v>
      </c>
      <c r="K30" s="127">
        <f t="shared" si="3"/>
        <v>0</v>
      </c>
      <c r="L30" s="127">
        <f t="shared" si="3"/>
        <v>0</v>
      </c>
      <c r="M30" s="127">
        <f t="shared" si="3"/>
        <v>0</v>
      </c>
      <c r="N30" s="127">
        <f t="shared" si="3"/>
        <v>0</v>
      </c>
      <c r="O30" s="127">
        <f>SUM(D30:N30)</f>
        <v>42071105</v>
      </c>
      <c r="P30" s="128">
        <f>(O30/P$32)</f>
        <v>5757.6440399616804</v>
      </c>
      <c r="Q30" s="106"/>
      <c r="R30" s="129"/>
      <c r="S30" s="96"/>
      <c r="T30" s="96"/>
      <c r="U30" s="96"/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6"/>
      <c r="AI30" s="96"/>
      <c r="AJ30" s="96"/>
      <c r="AK30" s="96"/>
      <c r="AL30" s="96"/>
      <c r="AM30" s="96"/>
      <c r="AN30" s="96"/>
      <c r="AO30" s="96"/>
      <c r="AP30" s="96"/>
      <c r="AQ30" s="96"/>
      <c r="AR30" s="96"/>
      <c r="AS30" s="96"/>
      <c r="AT30" s="96"/>
      <c r="AU30" s="96"/>
      <c r="AV30" s="96"/>
      <c r="AW30" s="96"/>
      <c r="AX30" s="96"/>
      <c r="AY30" s="96"/>
      <c r="AZ30" s="96"/>
      <c r="BA30" s="96"/>
      <c r="BB30" s="96"/>
      <c r="BC30" s="96"/>
      <c r="BD30" s="96"/>
      <c r="BE30" s="96"/>
      <c r="BF30" s="96"/>
      <c r="BG30" s="96"/>
      <c r="BH30" s="96"/>
      <c r="BI30" s="96"/>
      <c r="BJ30" s="96"/>
      <c r="BK30" s="96"/>
      <c r="BL30" s="96"/>
      <c r="BM30" s="96"/>
      <c r="BN30" s="96"/>
      <c r="BO30" s="96"/>
      <c r="BP30" s="96"/>
      <c r="BQ30" s="96"/>
      <c r="BR30" s="96"/>
      <c r="BS30" s="96"/>
      <c r="BT30" s="96"/>
      <c r="BU30" s="96"/>
      <c r="BV30" s="96"/>
      <c r="BW30" s="96"/>
      <c r="BX30" s="96"/>
      <c r="BY30" s="96"/>
      <c r="BZ30" s="96"/>
      <c r="CA30" s="96"/>
      <c r="CB30" s="96"/>
      <c r="CC30" s="96"/>
      <c r="CD30" s="96"/>
      <c r="CE30" s="96"/>
      <c r="CF30" s="96"/>
      <c r="CG30" s="96"/>
      <c r="CH30" s="96"/>
      <c r="CI30" s="96"/>
      <c r="CJ30" s="96"/>
      <c r="CK30" s="96"/>
      <c r="CL30" s="96"/>
      <c r="CM30" s="96"/>
      <c r="CN30" s="96"/>
      <c r="CO30" s="96"/>
      <c r="CP30" s="96"/>
      <c r="CQ30" s="96"/>
      <c r="CR30" s="96"/>
      <c r="CS30" s="96"/>
      <c r="CT30" s="96"/>
      <c r="CU30" s="96"/>
      <c r="CV30" s="96"/>
      <c r="CW30" s="96"/>
      <c r="CX30" s="96"/>
      <c r="CY30" s="96"/>
      <c r="CZ30" s="96"/>
      <c r="DA30" s="96"/>
      <c r="DB30" s="96"/>
      <c r="DC30" s="96"/>
      <c r="DD30" s="96"/>
      <c r="DE30" s="96"/>
      <c r="DF30" s="96"/>
      <c r="DG30" s="96"/>
      <c r="DH30" s="96"/>
      <c r="DI30" s="96"/>
      <c r="DJ30" s="96"/>
      <c r="DK30" s="96"/>
      <c r="DL30" s="96"/>
      <c r="DM30" s="96"/>
      <c r="DN30" s="96"/>
      <c r="DO30" s="96"/>
      <c r="DP30" s="96"/>
    </row>
    <row r="31" spans="1:120">
      <c r="A31" s="130"/>
      <c r="B31" s="131"/>
      <c r="C31" s="131"/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132"/>
      <c r="O31" s="132"/>
      <c r="P31" s="133"/>
    </row>
    <row r="32" spans="1:120">
      <c r="A32" s="134"/>
      <c r="B32" s="135"/>
      <c r="C32" s="135"/>
      <c r="D32" s="136"/>
      <c r="E32" s="136"/>
      <c r="F32" s="136"/>
      <c r="G32" s="136"/>
      <c r="H32" s="136"/>
      <c r="I32" s="136"/>
      <c r="J32" s="136"/>
      <c r="K32" s="136"/>
      <c r="L32" s="136"/>
      <c r="M32" s="139" t="s">
        <v>99</v>
      </c>
      <c r="N32" s="139"/>
      <c r="O32" s="139"/>
      <c r="P32" s="137">
        <v>7307</v>
      </c>
    </row>
    <row r="33" spans="1:16">
      <c r="A33" s="140"/>
      <c r="B33" s="141"/>
      <c r="C33" s="141"/>
      <c r="D33" s="141"/>
      <c r="E33" s="141"/>
      <c r="F33" s="141"/>
      <c r="G33" s="141"/>
      <c r="H33" s="141"/>
      <c r="I33" s="141"/>
      <c r="J33" s="141"/>
      <c r="K33" s="141"/>
      <c r="L33" s="141"/>
      <c r="M33" s="141"/>
      <c r="N33" s="141"/>
      <c r="O33" s="141"/>
      <c r="P33" s="142"/>
    </row>
    <row r="34" spans="1:16" ht="15.75" customHeight="1" thickBot="1">
      <c r="A34" s="143" t="s">
        <v>45</v>
      </c>
      <c r="B34" s="144"/>
      <c r="C34" s="144"/>
      <c r="D34" s="144"/>
      <c r="E34" s="144"/>
      <c r="F34" s="144"/>
      <c r="G34" s="144"/>
      <c r="H34" s="144"/>
      <c r="I34" s="144"/>
      <c r="J34" s="144"/>
      <c r="K34" s="144"/>
      <c r="L34" s="144"/>
      <c r="M34" s="144"/>
      <c r="N34" s="144"/>
      <c r="O34" s="144"/>
      <c r="P34" s="145"/>
    </row>
  </sheetData>
  <mergeCells count="10">
    <mergeCell ref="M32:O32"/>
    <mergeCell ref="A33:P33"/>
    <mergeCell ref="A34:P34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36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6" t="s">
        <v>40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8"/>
      <c r="Q1" s="7"/>
      <c r="R1"/>
    </row>
    <row r="2" spans="1:134" ht="24" thickBot="1">
      <c r="A2" s="169" t="s">
        <v>96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1"/>
      <c r="Q2" s="7"/>
      <c r="R2"/>
    </row>
    <row r="3" spans="1:134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4"/>
      <c r="M3" s="175"/>
      <c r="N3" s="33"/>
      <c r="O3" s="34"/>
      <c r="P3" s="176" t="s">
        <v>92</v>
      </c>
      <c r="Q3" s="11"/>
      <c r="R3"/>
    </row>
    <row r="4" spans="1:134" ht="32.25" customHeight="1" thickBot="1">
      <c r="A4" s="155"/>
      <c r="B4" s="156"/>
      <c r="C4" s="157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93</v>
      </c>
      <c r="N4" s="32" t="s">
        <v>5</v>
      </c>
      <c r="O4" s="32" t="s">
        <v>94</v>
      </c>
      <c r="P4" s="162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2" t="s">
        <v>18</v>
      </c>
      <c r="B5" s="23"/>
      <c r="C5" s="23"/>
      <c r="D5" s="24">
        <f t="shared" ref="D5:N5" si="0">SUM(D6:D12)</f>
        <v>5542963</v>
      </c>
      <c r="E5" s="24">
        <f t="shared" si="0"/>
        <v>0</v>
      </c>
      <c r="F5" s="24">
        <f t="shared" si="0"/>
        <v>839230</v>
      </c>
      <c r="G5" s="24">
        <f t="shared" si="0"/>
        <v>2860278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4">
        <f t="shared" si="0"/>
        <v>0</v>
      </c>
      <c r="O5" s="25">
        <f>SUM(D5:N5)</f>
        <v>9242471</v>
      </c>
      <c r="P5" s="30">
        <f t="shared" ref="P5:P32" si="1">(O5/P$34)</f>
        <v>1270.9668591859186</v>
      </c>
      <c r="Q5" s="6"/>
    </row>
    <row r="6" spans="1:134">
      <c r="A6" s="12"/>
      <c r="B6" s="42">
        <v>511</v>
      </c>
      <c r="C6" s="19" t="s">
        <v>19</v>
      </c>
      <c r="D6" s="43">
        <v>573457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v>0</v>
      </c>
      <c r="O6" s="43">
        <f>SUM(D6:N6)</f>
        <v>573457</v>
      </c>
      <c r="P6" s="44">
        <f t="shared" si="1"/>
        <v>78.858223322332236</v>
      </c>
      <c r="Q6" s="9"/>
    </row>
    <row r="7" spans="1:134">
      <c r="A7" s="12"/>
      <c r="B7" s="42">
        <v>512</v>
      </c>
      <c r="C7" s="19" t="s">
        <v>20</v>
      </c>
      <c r="D7" s="43">
        <v>1639488</v>
      </c>
      <c r="E7" s="43">
        <v>0</v>
      </c>
      <c r="F7" s="43">
        <v>0</v>
      </c>
      <c r="G7" s="43">
        <v>12488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v>0</v>
      </c>
      <c r="O7" s="43">
        <f t="shared" ref="O7:O12" si="2">SUM(D7:N7)</f>
        <v>1651976</v>
      </c>
      <c r="P7" s="44">
        <f t="shared" si="1"/>
        <v>227.16941694169418</v>
      </c>
      <c r="Q7" s="9"/>
    </row>
    <row r="8" spans="1:134">
      <c r="A8" s="12"/>
      <c r="B8" s="42">
        <v>513</v>
      </c>
      <c r="C8" s="19" t="s">
        <v>21</v>
      </c>
      <c r="D8" s="43">
        <v>1633477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v>0</v>
      </c>
      <c r="O8" s="43">
        <f t="shared" si="2"/>
        <v>1633477</v>
      </c>
      <c r="P8" s="44">
        <f t="shared" si="1"/>
        <v>224.6255500550055</v>
      </c>
      <c r="Q8" s="9"/>
    </row>
    <row r="9" spans="1:134">
      <c r="A9" s="12"/>
      <c r="B9" s="42">
        <v>514</v>
      </c>
      <c r="C9" s="19" t="s">
        <v>22</v>
      </c>
      <c r="D9" s="43">
        <v>629002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v>0</v>
      </c>
      <c r="O9" s="43">
        <f t="shared" si="2"/>
        <v>629002</v>
      </c>
      <c r="P9" s="44">
        <f t="shared" si="1"/>
        <v>86.496424642464248</v>
      </c>
      <c r="Q9" s="9"/>
    </row>
    <row r="10" spans="1:134">
      <c r="A10" s="12"/>
      <c r="B10" s="42">
        <v>515</v>
      </c>
      <c r="C10" s="19" t="s">
        <v>23</v>
      </c>
      <c r="D10" s="43">
        <v>1067539</v>
      </c>
      <c r="E10" s="43">
        <v>0</v>
      </c>
      <c r="F10" s="43">
        <v>0</v>
      </c>
      <c r="G10" s="43">
        <v>2814480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f t="shared" si="2"/>
        <v>3882019</v>
      </c>
      <c r="P10" s="44">
        <f t="shared" si="1"/>
        <v>533.83099559955997</v>
      </c>
      <c r="Q10" s="9"/>
    </row>
    <row r="11" spans="1:134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839230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v>0</v>
      </c>
      <c r="O11" s="43">
        <f t="shared" si="2"/>
        <v>839230</v>
      </c>
      <c r="P11" s="44">
        <f t="shared" si="1"/>
        <v>115.40566556655665</v>
      </c>
      <c r="Q11" s="9"/>
    </row>
    <row r="12" spans="1:134">
      <c r="A12" s="12"/>
      <c r="B12" s="42">
        <v>519</v>
      </c>
      <c r="C12" s="19" t="s">
        <v>25</v>
      </c>
      <c r="D12" s="43">
        <v>0</v>
      </c>
      <c r="E12" s="43">
        <v>0</v>
      </c>
      <c r="F12" s="43">
        <v>0</v>
      </c>
      <c r="G12" s="43">
        <v>33310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f t="shared" si="2"/>
        <v>33310</v>
      </c>
      <c r="P12" s="44">
        <f t="shared" si="1"/>
        <v>4.5805830583058302</v>
      </c>
      <c r="Q12" s="9"/>
    </row>
    <row r="13" spans="1:134" ht="15.75">
      <c r="A13" s="26" t="s">
        <v>26</v>
      </c>
      <c r="B13" s="27"/>
      <c r="C13" s="28"/>
      <c r="D13" s="29">
        <f t="shared" ref="D13:N13" si="3">SUM(D14:D16)</f>
        <v>8375067</v>
      </c>
      <c r="E13" s="29">
        <f t="shared" si="3"/>
        <v>1575470</v>
      </c>
      <c r="F13" s="29">
        <f t="shared" si="3"/>
        <v>0</v>
      </c>
      <c r="G13" s="29">
        <f t="shared" si="3"/>
        <v>408506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29">
        <f t="shared" si="3"/>
        <v>0</v>
      </c>
      <c r="O13" s="40">
        <f>SUM(D13:N13)</f>
        <v>10359043</v>
      </c>
      <c r="P13" s="41">
        <f t="shared" si="1"/>
        <v>1424.5108635863587</v>
      </c>
      <c r="Q13" s="10"/>
    </row>
    <row r="14" spans="1:134">
      <c r="A14" s="12"/>
      <c r="B14" s="42">
        <v>521</v>
      </c>
      <c r="C14" s="19" t="s">
        <v>27</v>
      </c>
      <c r="D14" s="43">
        <v>2512051</v>
      </c>
      <c r="E14" s="43">
        <v>0</v>
      </c>
      <c r="F14" s="43">
        <v>0</v>
      </c>
      <c r="G14" s="43">
        <v>104147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v>0</v>
      </c>
      <c r="O14" s="43">
        <f>SUM(D14:N14)</f>
        <v>2616198</v>
      </c>
      <c r="P14" s="44">
        <f t="shared" si="1"/>
        <v>359.763201320132</v>
      </c>
      <c r="Q14" s="9"/>
    </row>
    <row r="15" spans="1:134">
      <c r="A15" s="12"/>
      <c r="B15" s="42">
        <v>522</v>
      </c>
      <c r="C15" s="19" t="s">
        <v>28</v>
      </c>
      <c r="D15" s="43">
        <v>5863016</v>
      </c>
      <c r="E15" s="43">
        <v>0</v>
      </c>
      <c r="F15" s="43">
        <v>0</v>
      </c>
      <c r="G15" s="43">
        <v>304359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f t="shared" ref="O15:O16" si="4">SUM(D15:N15)</f>
        <v>6167375</v>
      </c>
      <c r="P15" s="44">
        <f t="shared" si="1"/>
        <v>848.09887238723877</v>
      </c>
      <c r="Q15" s="9"/>
    </row>
    <row r="16" spans="1:134">
      <c r="A16" s="12"/>
      <c r="B16" s="42">
        <v>524</v>
      </c>
      <c r="C16" s="19" t="s">
        <v>29</v>
      </c>
      <c r="D16" s="43">
        <v>0</v>
      </c>
      <c r="E16" s="43">
        <v>1575470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v>0</v>
      </c>
      <c r="O16" s="43">
        <f t="shared" si="4"/>
        <v>1575470</v>
      </c>
      <c r="P16" s="44">
        <f t="shared" si="1"/>
        <v>216.64878987898791</v>
      </c>
      <c r="Q16" s="9"/>
    </row>
    <row r="17" spans="1:120" ht="15.75">
      <c r="A17" s="26" t="s">
        <v>30</v>
      </c>
      <c r="B17" s="27"/>
      <c r="C17" s="28"/>
      <c r="D17" s="29">
        <f t="shared" ref="D17:N17" si="5">SUM(D18:D21)</f>
        <v>0</v>
      </c>
      <c r="E17" s="29">
        <f t="shared" si="5"/>
        <v>1995987</v>
      </c>
      <c r="F17" s="29">
        <f t="shared" si="5"/>
        <v>0</v>
      </c>
      <c r="G17" s="29">
        <f t="shared" si="5"/>
        <v>112097</v>
      </c>
      <c r="H17" s="29">
        <f t="shared" si="5"/>
        <v>0</v>
      </c>
      <c r="I17" s="29">
        <f t="shared" si="5"/>
        <v>9477660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29">
        <f t="shared" si="5"/>
        <v>0</v>
      </c>
      <c r="O17" s="40">
        <f>SUM(D17:N17)</f>
        <v>11585744</v>
      </c>
      <c r="P17" s="41">
        <f t="shared" si="1"/>
        <v>1593.1991199119911</v>
      </c>
      <c r="Q17" s="10"/>
    </row>
    <row r="18" spans="1:120">
      <c r="A18" s="12"/>
      <c r="B18" s="42">
        <v>534</v>
      </c>
      <c r="C18" s="19" t="s">
        <v>55</v>
      </c>
      <c r="D18" s="43">
        <v>0</v>
      </c>
      <c r="E18" s="43">
        <v>1995987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v>0</v>
      </c>
      <c r="O18" s="43">
        <f t="shared" ref="O18:O28" si="6">SUM(D18:N18)</f>
        <v>1995987</v>
      </c>
      <c r="P18" s="44">
        <f t="shared" si="1"/>
        <v>274.47566006600658</v>
      </c>
      <c r="Q18" s="9"/>
    </row>
    <row r="19" spans="1:120">
      <c r="A19" s="12"/>
      <c r="B19" s="42">
        <v>535</v>
      </c>
      <c r="C19" s="19" t="s">
        <v>31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9335137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f t="shared" si="6"/>
        <v>9335137</v>
      </c>
      <c r="P19" s="44">
        <f t="shared" si="1"/>
        <v>1283.7097084708471</v>
      </c>
      <c r="Q19" s="9"/>
    </row>
    <row r="20" spans="1:120">
      <c r="A20" s="12"/>
      <c r="B20" s="42">
        <v>538</v>
      </c>
      <c r="C20" s="19" t="s">
        <v>32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142523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f t="shared" si="6"/>
        <v>142523</v>
      </c>
      <c r="P20" s="44">
        <f t="shared" si="1"/>
        <v>19.598872387238725</v>
      </c>
      <c r="Q20" s="9"/>
    </row>
    <row r="21" spans="1:120">
      <c r="A21" s="12"/>
      <c r="B21" s="42">
        <v>539</v>
      </c>
      <c r="C21" s="19" t="s">
        <v>33</v>
      </c>
      <c r="D21" s="43">
        <v>0</v>
      </c>
      <c r="E21" s="43">
        <v>0</v>
      </c>
      <c r="F21" s="43">
        <v>0</v>
      </c>
      <c r="G21" s="43">
        <v>112097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v>0</v>
      </c>
      <c r="O21" s="43">
        <f t="shared" si="6"/>
        <v>112097</v>
      </c>
      <c r="P21" s="44">
        <f t="shared" si="1"/>
        <v>15.41487898789879</v>
      </c>
      <c r="Q21" s="9"/>
    </row>
    <row r="22" spans="1:120" ht="15.75">
      <c r="A22" s="26" t="s">
        <v>56</v>
      </c>
      <c r="B22" s="27"/>
      <c r="C22" s="28"/>
      <c r="D22" s="29">
        <f t="shared" ref="D22:N22" si="7">SUM(D23:D23)</f>
        <v>1608455</v>
      </c>
      <c r="E22" s="29">
        <f t="shared" si="7"/>
        <v>0</v>
      </c>
      <c r="F22" s="29">
        <f t="shared" si="7"/>
        <v>0</v>
      </c>
      <c r="G22" s="29">
        <f t="shared" si="7"/>
        <v>253213</v>
      </c>
      <c r="H22" s="29">
        <f t="shared" si="7"/>
        <v>0</v>
      </c>
      <c r="I22" s="29">
        <f t="shared" si="7"/>
        <v>0</v>
      </c>
      <c r="J22" s="29">
        <f t="shared" si="7"/>
        <v>0</v>
      </c>
      <c r="K22" s="29">
        <f t="shared" si="7"/>
        <v>0</v>
      </c>
      <c r="L22" s="29">
        <f t="shared" si="7"/>
        <v>0</v>
      </c>
      <c r="M22" s="29">
        <f t="shared" si="7"/>
        <v>0</v>
      </c>
      <c r="N22" s="29">
        <f t="shared" si="7"/>
        <v>0</v>
      </c>
      <c r="O22" s="29">
        <f t="shared" si="6"/>
        <v>1861668</v>
      </c>
      <c r="P22" s="41">
        <f t="shared" si="1"/>
        <v>256.00495049504951</v>
      </c>
      <c r="Q22" s="10"/>
    </row>
    <row r="23" spans="1:120">
      <c r="A23" s="12"/>
      <c r="B23" s="42">
        <v>541</v>
      </c>
      <c r="C23" s="19" t="s">
        <v>57</v>
      </c>
      <c r="D23" s="43">
        <v>1608455</v>
      </c>
      <c r="E23" s="43">
        <v>0</v>
      </c>
      <c r="F23" s="43">
        <v>0</v>
      </c>
      <c r="G23" s="43">
        <v>253213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v>0</v>
      </c>
      <c r="O23" s="43">
        <f t="shared" si="6"/>
        <v>1861668</v>
      </c>
      <c r="P23" s="44">
        <f t="shared" si="1"/>
        <v>256.00495049504951</v>
      </c>
      <c r="Q23" s="9"/>
    </row>
    <row r="24" spans="1:120" ht="15.75">
      <c r="A24" s="26" t="s">
        <v>58</v>
      </c>
      <c r="B24" s="27"/>
      <c r="C24" s="28"/>
      <c r="D24" s="29">
        <f t="shared" ref="D24:N24" si="8">SUM(D25:D25)</f>
        <v>0</v>
      </c>
      <c r="E24" s="29">
        <f t="shared" si="8"/>
        <v>26000</v>
      </c>
      <c r="F24" s="29">
        <f t="shared" si="8"/>
        <v>0</v>
      </c>
      <c r="G24" s="29">
        <f t="shared" si="8"/>
        <v>0</v>
      </c>
      <c r="H24" s="29">
        <f t="shared" si="8"/>
        <v>0</v>
      </c>
      <c r="I24" s="29">
        <f t="shared" si="8"/>
        <v>0</v>
      </c>
      <c r="J24" s="29">
        <f t="shared" si="8"/>
        <v>0</v>
      </c>
      <c r="K24" s="29">
        <f t="shared" si="8"/>
        <v>0</v>
      </c>
      <c r="L24" s="29">
        <f t="shared" si="8"/>
        <v>0</v>
      </c>
      <c r="M24" s="29">
        <f t="shared" si="8"/>
        <v>0</v>
      </c>
      <c r="N24" s="29">
        <f t="shared" si="8"/>
        <v>0</v>
      </c>
      <c r="O24" s="29">
        <f t="shared" si="6"/>
        <v>26000</v>
      </c>
      <c r="P24" s="41">
        <f t="shared" si="1"/>
        <v>3.5753575357535752</v>
      </c>
      <c r="Q24" s="10"/>
    </row>
    <row r="25" spans="1:120">
      <c r="A25" s="45"/>
      <c r="B25" s="46">
        <v>559</v>
      </c>
      <c r="C25" s="47" t="s">
        <v>86</v>
      </c>
      <c r="D25" s="43">
        <v>0</v>
      </c>
      <c r="E25" s="43">
        <v>26000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v>0</v>
      </c>
      <c r="O25" s="43">
        <f t="shared" si="6"/>
        <v>26000</v>
      </c>
      <c r="P25" s="44">
        <f t="shared" si="1"/>
        <v>3.5753575357535752</v>
      </c>
      <c r="Q25" s="9"/>
    </row>
    <row r="26" spans="1:120" ht="15.75">
      <c r="A26" s="26" t="s">
        <v>34</v>
      </c>
      <c r="B26" s="27"/>
      <c r="C26" s="28"/>
      <c r="D26" s="29">
        <f t="shared" ref="D26:N26" si="9">SUM(D27:D28)</f>
        <v>2105653</v>
      </c>
      <c r="E26" s="29">
        <f t="shared" si="9"/>
        <v>0</v>
      </c>
      <c r="F26" s="29">
        <f t="shared" si="9"/>
        <v>0</v>
      </c>
      <c r="G26" s="29">
        <f t="shared" si="9"/>
        <v>507819</v>
      </c>
      <c r="H26" s="29">
        <f t="shared" si="9"/>
        <v>0</v>
      </c>
      <c r="I26" s="29">
        <f t="shared" si="9"/>
        <v>1533078</v>
      </c>
      <c r="J26" s="29">
        <f t="shared" si="9"/>
        <v>0</v>
      </c>
      <c r="K26" s="29">
        <f t="shared" si="9"/>
        <v>0</v>
      </c>
      <c r="L26" s="29">
        <f t="shared" si="9"/>
        <v>0</v>
      </c>
      <c r="M26" s="29">
        <f t="shared" si="9"/>
        <v>0</v>
      </c>
      <c r="N26" s="29">
        <f t="shared" si="9"/>
        <v>0</v>
      </c>
      <c r="O26" s="29">
        <f>SUM(D26:N26)</f>
        <v>4146550</v>
      </c>
      <c r="P26" s="41">
        <f t="shared" si="1"/>
        <v>570.20764576457645</v>
      </c>
      <c r="Q26" s="9"/>
    </row>
    <row r="27" spans="1:120">
      <c r="A27" s="12"/>
      <c r="B27" s="42">
        <v>572</v>
      </c>
      <c r="C27" s="19" t="s">
        <v>35</v>
      </c>
      <c r="D27" s="43">
        <v>2105653</v>
      </c>
      <c r="E27" s="43">
        <v>0</v>
      </c>
      <c r="F27" s="43">
        <v>0</v>
      </c>
      <c r="G27" s="43">
        <v>507819</v>
      </c>
      <c r="H27" s="43">
        <v>0</v>
      </c>
      <c r="I27" s="43">
        <v>0</v>
      </c>
      <c r="J27" s="43">
        <v>0</v>
      </c>
      <c r="K27" s="43">
        <v>0</v>
      </c>
      <c r="L27" s="43">
        <v>0</v>
      </c>
      <c r="M27" s="43">
        <v>0</v>
      </c>
      <c r="N27" s="43">
        <v>0</v>
      </c>
      <c r="O27" s="43">
        <f t="shared" si="6"/>
        <v>2613472</v>
      </c>
      <c r="P27" s="44">
        <f t="shared" si="1"/>
        <v>359.38833883388338</v>
      </c>
      <c r="Q27" s="9"/>
    </row>
    <row r="28" spans="1:120">
      <c r="A28" s="12"/>
      <c r="B28" s="42">
        <v>575</v>
      </c>
      <c r="C28" s="19" t="s">
        <v>36</v>
      </c>
      <c r="D28" s="43">
        <v>0</v>
      </c>
      <c r="E28" s="43">
        <v>0</v>
      </c>
      <c r="F28" s="43">
        <v>0</v>
      </c>
      <c r="G28" s="43">
        <v>0</v>
      </c>
      <c r="H28" s="43">
        <v>0</v>
      </c>
      <c r="I28" s="43">
        <v>1533078</v>
      </c>
      <c r="J28" s="43">
        <v>0</v>
      </c>
      <c r="K28" s="43">
        <v>0</v>
      </c>
      <c r="L28" s="43">
        <v>0</v>
      </c>
      <c r="M28" s="43">
        <v>0</v>
      </c>
      <c r="N28" s="43">
        <v>0</v>
      </c>
      <c r="O28" s="43">
        <f t="shared" si="6"/>
        <v>1533078</v>
      </c>
      <c r="P28" s="44">
        <f t="shared" si="1"/>
        <v>210.81930693069307</v>
      </c>
      <c r="Q28" s="9"/>
    </row>
    <row r="29" spans="1:120" ht="15.75">
      <c r="A29" s="26" t="s">
        <v>38</v>
      </c>
      <c r="B29" s="27"/>
      <c r="C29" s="28"/>
      <c r="D29" s="29">
        <f t="shared" ref="D29:N29" si="10">SUM(D30:D31)</f>
        <v>304264</v>
      </c>
      <c r="E29" s="29">
        <f t="shared" si="10"/>
        <v>3782859</v>
      </c>
      <c r="F29" s="29">
        <f t="shared" si="10"/>
        <v>0</v>
      </c>
      <c r="G29" s="29">
        <f t="shared" si="10"/>
        <v>91524</v>
      </c>
      <c r="H29" s="29">
        <f t="shared" si="10"/>
        <v>0</v>
      </c>
      <c r="I29" s="29">
        <f t="shared" si="10"/>
        <v>1629254</v>
      </c>
      <c r="J29" s="29">
        <f t="shared" si="10"/>
        <v>0</v>
      </c>
      <c r="K29" s="29">
        <f t="shared" si="10"/>
        <v>0</v>
      </c>
      <c r="L29" s="29">
        <f t="shared" si="10"/>
        <v>0</v>
      </c>
      <c r="M29" s="29">
        <f t="shared" si="10"/>
        <v>0</v>
      </c>
      <c r="N29" s="29">
        <f t="shared" si="10"/>
        <v>0</v>
      </c>
      <c r="O29" s="29">
        <f>SUM(D29:N29)</f>
        <v>5807901</v>
      </c>
      <c r="P29" s="41">
        <f t="shared" si="1"/>
        <v>798.66625412541259</v>
      </c>
      <c r="Q29" s="9"/>
    </row>
    <row r="30" spans="1:120">
      <c r="A30" s="12"/>
      <c r="B30" s="42">
        <v>581</v>
      </c>
      <c r="C30" s="19" t="s">
        <v>95</v>
      </c>
      <c r="D30" s="43">
        <v>304264</v>
      </c>
      <c r="E30" s="43">
        <v>3782859</v>
      </c>
      <c r="F30" s="43">
        <v>0</v>
      </c>
      <c r="G30" s="43">
        <v>91524</v>
      </c>
      <c r="H30" s="43">
        <v>0</v>
      </c>
      <c r="I30" s="43">
        <v>0</v>
      </c>
      <c r="J30" s="43">
        <v>0</v>
      </c>
      <c r="K30" s="43">
        <v>0</v>
      </c>
      <c r="L30" s="43">
        <v>0</v>
      </c>
      <c r="M30" s="43">
        <v>0</v>
      </c>
      <c r="N30" s="43">
        <v>0</v>
      </c>
      <c r="O30" s="43">
        <f>SUM(D30:N30)</f>
        <v>4178647</v>
      </c>
      <c r="P30" s="44">
        <f t="shared" si="1"/>
        <v>574.62142464246426</v>
      </c>
      <c r="Q30" s="9"/>
    </row>
    <row r="31" spans="1:120" ht="15.75" thickBot="1">
      <c r="A31" s="12"/>
      <c r="B31" s="42">
        <v>591</v>
      </c>
      <c r="C31" s="19" t="s">
        <v>61</v>
      </c>
      <c r="D31" s="43">
        <v>0</v>
      </c>
      <c r="E31" s="43">
        <v>0</v>
      </c>
      <c r="F31" s="43">
        <v>0</v>
      </c>
      <c r="G31" s="43">
        <v>0</v>
      </c>
      <c r="H31" s="43">
        <v>0</v>
      </c>
      <c r="I31" s="43">
        <v>1629254</v>
      </c>
      <c r="J31" s="43">
        <v>0</v>
      </c>
      <c r="K31" s="43">
        <v>0</v>
      </c>
      <c r="L31" s="43">
        <v>0</v>
      </c>
      <c r="M31" s="43">
        <v>0</v>
      </c>
      <c r="N31" s="43">
        <v>0</v>
      </c>
      <c r="O31" s="43">
        <f t="shared" ref="O31" si="11">SUM(D31:N31)</f>
        <v>1629254</v>
      </c>
      <c r="P31" s="44">
        <f t="shared" si="1"/>
        <v>224.0448294829483</v>
      </c>
      <c r="Q31" s="9"/>
    </row>
    <row r="32" spans="1:120" ht="16.5" thickBot="1">
      <c r="A32" s="13" t="s">
        <v>10</v>
      </c>
      <c r="B32" s="21"/>
      <c r="C32" s="20"/>
      <c r="D32" s="14">
        <f>SUM(D5,D13,D17,D22,D24,D26,D29)</f>
        <v>17936402</v>
      </c>
      <c r="E32" s="14">
        <f t="shared" ref="E32:N32" si="12">SUM(E5,E13,E17,E22,E24,E26,E29)</f>
        <v>7380316</v>
      </c>
      <c r="F32" s="14">
        <f t="shared" si="12"/>
        <v>839230</v>
      </c>
      <c r="G32" s="14">
        <f t="shared" si="12"/>
        <v>4233437</v>
      </c>
      <c r="H32" s="14">
        <f t="shared" si="12"/>
        <v>0</v>
      </c>
      <c r="I32" s="14">
        <f t="shared" si="12"/>
        <v>12639992</v>
      </c>
      <c r="J32" s="14">
        <f t="shared" si="12"/>
        <v>0</v>
      </c>
      <c r="K32" s="14">
        <f t="shared" si="12"/>
        <v>0</v>
      </c>
      <c r="L32" s="14">
        <f t="shared" si="12"/>
        <v>0</v>
      </c>
      <c r="M32" s="14">
        <f t="shared" si="12"/>
        <v>0</v>
      </c>
      <c r="N32" s="14">
        <f t="shared" si="12"/>
        <v>0</v>
      </c>
      <c r="O32" s="14">
        <f>SUM(D32:N32)</f>
        <v>43029377</v>
      </c>
      <c r="P32" s="35">
        <f t="shared" si="1"/>
        <v>5917.1310506050604</v>
      </c>
      <c r="Q32" s="6"/>
      <c r="R32" s="2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</row>
    <row r="33" spans="1:16">
      <c r="A33" s="15"/>
      <c r="B33" s="17"/>
      <c r="C33" s="17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8"/>
    </row>
    <row r="34" spans="1:16">
      <c r="A34" s="36"/>
      <c r="B34" s="37"/>
      <c r="C34" s="37"/>
      <c r="D34" s="38"/>
      <c r="E34" s="38"/>
      <c r="F34" s="38"/>
      <c r="G34" s="38"/>
      <c r="H34" s="38"/>
      <c r="I34" s="38"/>
      <c r="J34" s="38"/>
      <c r="K34" s="38"/>
      <c r="L34" s="38"/>
      <c r="M34" s="163" t="s">
        <v>97</v>
      </c>
      <c r="N34" s="163"/>
      <c r="O34" s="163"/>
      <c r="P34" s="39">
        <v>7272</v>
      </c>
    </row>
    <row r="35" spans="1:16">
      <c r="A35" s="164"/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1"/>
      <c r="P35" s="142"/>
    </row>
    <row r="36" spans="1:16" ht="15.75" customHeight="1" thickBot="1">
      <c r="A36" s="165" t="s">
        <v>45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4"/>
      <c r="P36" s="145"/>
    </row>
  </sheetData>
  <mergeCells count="10">
    <mergeCell ref="M34:O34"/>
    <mergeCell ref="A35:P35"/>
    <mergeCell ref="A36:P36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36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6" t="s">
        <v>40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8"/>
      <c r="Q1" s="7"/>
      <c r="R1"/>
    </row>
    <row r="2" spans="1:134" ht="24" thickBot="1">
      <c r="A2" s="169" t="s">
        <v>90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1"/>
      <c r="Q2" s="7"/>
      <c r="R2"/>
    </row>
    <row r="3" spans="1:134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4"/>
      <c r="M3" s="175"/>
      <c r="N3" s="33"/>
      <c r="O3" s="34"/>
      <c r="P3" s="176" t="s">
        <v>92</v>
      </c>
      <c r="Q3" s="11"/>
      <c r="R3"/>
    </row>
    <row r="4" spans="1:134" ht="32.25" customHeight="1" thickBot="1">
      <c r="A4" s="155"/>
      <c r="B4" s="156"/>
      <c r="C4" s="157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93</v>
      </c>
      <c r="N4" s="32" t="s">
        <v>5</v>
      </c>
      <c r="O4" s="32" t="s">
        <v>94</v>
      </c>
      <c r="P4" s="162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2" t="s">
        <v>18</v>
      </c>
      <c r="B5" s="23"/>
      <c r="C5" s="23"/>
      <c r="D5" s="24">
        <f t="shared" ref="D5:N5" si="0">SUM(D6:D12)</f>
        <v>4315474</v>
      </c>
      <c r="E5" s="24">
        <f t="shared" si="0"/>
        <v>0</v>
      </c>
      <c r="F5" s="24">
        <f t="shared" si="0"/>
        <v>839415</v>
      </c>
      <c r="G5" s="24">
        <f t="shared" si="0"/>
        <v>1872553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4">
        <f t="shared" si="0"/>
        <v>0</v>
      </c>
      <c r="O5" s="25">
        <f>SUM(D5:N5)</f>
        <v>7027442</v>
      </c>
      <c r="P5" s="30">
        <f t="shared" ref="P5:P32" si="1">(O5/P$34)</f>
        <v>987.55508712759979</v>
      </c>
      <c r="Q5" s="6"/>
    </row>
    <row r="6" spans="1:134">
      <c r="A6" s="12"/>
      <c r="B6" s="42">
        <v>511</v>
      </c>
      <c r="C6" s="19" t="s">
        <v>19</v>
      </c>
      <c r="D6" s="43">
        <v>380906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v>0</v>
      </c>
      <c r="O6" s="43">
        <f>SUM(D6:N6)</f>
        <v>380906</v>
      </c>
      <c r="P6" s="44">
        <f t="shared" si="1"/>
        <v>53.528105677346822</v>
      </c>
      <c r="Q6" s="9"/>
    </row>
    <row r="7" spans="1:134">
      <c r="A7" s="12"/>
      <c r="B7" s="42">
        <v>512</v>
      </c>
      <c r="C7" s="19" t="s">
        <v>20</v>
      </c>
      <c r="D7" s="43">
        <v>1217263</v>
      </c>
      <c r="E7" s="43">
        <v>0</v>
      </c>
      <c r="F7" s="43">
        <v>0</v>
      </c>
      <c r="G7" s="43">
        <v>12488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v>0</v>
      </c>
      <c r="O7" s="43">
        <f t="shared" ref="O7:O12" si="2">SUM(D7:N7)</f>
        <v>1229751</v>
      </c>
      <c r="P7" s="44">
        <f t="shared" si="1"/>
        <v>172.81492411467116</v>
      </c>
      <c r="Q7" s="9"/>
    </row>
    <row r="8" spans="1:134">
      <c r="A8" s="12"/>
      <c r="B8" s="42">
        <v>513</v>
      </c>
      <c r="C8" s="19" t="s">
        <v>21</v>
      </c>
      <c r="D8" s="43">
        <v>1391081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v>0</v>
      </c>
      <c r="O8" s="43">
        <f t="shared" si="2"/>
        <v>1391081</v>
      </c>
      <c r="P8" s="44">
        <f t="shared" si="1"/>
        <v>195.48636874648679</v>
      </c>
      <c r="Q8" s="9"/>
    </row>
    <row r="9" spans="1:134">
      <c r="A9" s="12"/>
      <c r="B9" s="42">
        <v>514</v>
      </c>
      <c r="C9" s="19" t="s">
        <v>22</v>
      </c>
      <c r="D9" s="43">
        <v>462063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v>0</v>
      </c>
      <c r="O9" s="43">
        <f t="shared" si="2"/>
        <v>462063</v>
      </c>
      <c r="P9" s="44">
        <f t="shared" si="1"/>
        <v>64.932967959527829</v>
      </c>
      <c r="Q9" s="9"/>
    </row>
    <row r="10" spans="1:134">
      <c r="A10" s="12"/>
      <c r="B10" s="42">
        <v>515</v>
      </c>
      <c r="C10" s="19" t="s">
        <v>23</v>
      </c>
      <c r="D10" s="43">
        <v>864161</v>
      </c>
      <c r="E10" s="43">
        <v>0</v>
      </c>
      <c r="F10" s="43">
        <v>0</v>
      </c>
      <c r="G10" s="43">
        <v>1791591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f t="shared" si="2"/>
        <v>2655752</v>
      </c>
      <c r="P10" s="44">
        <f t="shared" si="1"/>
        <v>373.20854412591342</v>
      </c>
      <c r="Q10" s="9"/>
    </row>
    <row r="11" spans="1:134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839415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v>0</v>
      </c>
      <c r="O11" s="43">
        <f t="shared" si="2"/>
        <v>839415</v>
      </c>
      <c r="P11" s="44">
        <f t="shared" si="1"/>
        <v>117.96163575042158</v>
      </c>
      <c r="Q11" s="9"/>
    </row>
    <row r="12" spans="1:134">
      <c r="A12" s="12"/>
      <c r="B12" s="42">
        <v>519</v>
      </c>
      <c r="C12" s="19" t="s">
        <v>25</v>
      </c>
      <c r="D12" s="43">
        <v>0</v>
      </c>
      <c r="E12" s="43">
        <v>0</v>
      </c>
      <c r="F12" s="43">
        <v>0</v>
      </c>
      <c r="G12" s="43">
        <v>68474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f t="shared" si="2"/>
        <v>68474</v>
      </c>
      <c r="P12" s="44">
        <f t="shared" si="1"/>
        <v>9.622540753232153</v>
      </c>
      <c r="Q12" s="9"/>
    </row>
    <row r="13" spans="1:134" ht="15.75">
      <c r="A13" s="26" t="s">
        <v>26</v>
      </c>
      <c r="B13" s="27"/>
      <c r="C13" s="28"/>
      <c r="D13" s="29">
        <f t="shared" ref="D13:N13" si="3">SUM(D14:D16)</f>
        <v>7327125</v>
      </c>
      <c r="E13" s="29">
        <f t="shared" si="3"/>
        <v>1540977</v>
      </c>
      <c r="F13" s="29">
        <f t="shared" si="3"/>
        <v>0</v>
      </c>
      <c r="G13" s="29">
        <f t="shared" si="3"/>
        <v>949229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29">
        <f t="shared" si="3"/>
        <v>0</v>
      </c>
      <c r="O13" s="40">
        <f t="shared" ref="O13:O32" si="4">SUM(D13:N13)</f>
        <v>9817331</v>
      </c>
      <c r="P13" s="41">
        <f t="shared" si="1"/>
        <v>1379.613687464868</v>
      </c>
      <c r="Q13" s="10"/>
    </row>
    <row r="14" spans="1:134">
      <c r="A14" s="12"/>
      <c r="B14" s="42">
        <v>521</v>
      </c>
      <c r="C14" s="19" t="s">
        <v>27</v>
      </c>
      <c r="D14" s="43">
        <v>2143314</v>
      </c>
      <c r="E14" s="43">
        <v>0</v>
      </c>
      <c r="F14" s="43">
        <v>0</v>
      </c>
      <c r="G14" s="43">
        <v>215901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v>0</v>
      </c>
      <c r="O14" s="43">
        <f t="shared" si="4"/>
        <v>2359215</v>
      </c>
      <c r="P14" s="44">
        <f t="shared" si="1"/>
        <v>331.53667790893763</v>
      </c>
      <c r="Q14" s="9"/>
    </row>
    <row r="15" spans="1:134">
      <c r="A15" s="12"/>
      <c r="B15" s="42">
        <v>522</v>
      </c>
      <c r="C15" s="19" t="s">
        <v>28</v>
      </c>
      <c r="D15" s="43">
        <v>5183811</v>
      </c>
      <c r="E15" s="43">
        <v>0</v>
      </c>
      <c r="F15" s="43">
        <v>0</v>
      </c>
      <c r="G15" s="43">
        <v>733328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f t="shared" si="4"/>
        <v>5917139</v>
      </c>
      <c r="P15" s="44">
        <f t="shared" si="1"/>
        <v>831.52599775154579</v>
      </c>
      <c r="Q15" s="9"/>
    </row>
    <row r="16" spans="1:134">
      <c r="A16" s="12"/>
      <c r="B16" s="42">
        <v>524</v>
      </c>
      <c r="C16" s="19" t="s">
        <v>29</v>
      </c>
      <c r="D16" s="43">
        <v>0</v>
      </c>
      <c r="E16" s="43">
        <v>1540977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v>0</v>
      </c>
      <c r="O16" s="43">
        <f t="shared" si="4"/>
        <v>1540977</v>
      </c>
      <c r="P16" s="44">
        <f t="shared" si="1"/>
        <v>216.55101180438447</v>
      </c>
      <c r="Q16" s="9"/>
    </row>
    <row r="17" spans="1:120" ht="15.75">
      <c r="A17" s="26" t="s">
        <v>30</v>
      </c>
      <c r="B17" s="27"/>
      <c r="C17" s="28"/>
      <c r="D17" s="29">
        <f t="shared" ref="D17:N17" si="5">SUM(D18:D21)</f>
        <v>0</v>
      </c>
      <c r="E17" s="29">
        <f t="shared" si="5"/>
        <v>3219801</v>
      </c>
      <c r="F17" s="29">
        <f t="shared" si="5"/>
        <v>0</v>
      </c>
      <c r="G17" s="29">
        <f t="shared" si="5"/>
        <v>0</v>
      </c>
      <c r="H17" s="29">
        <f t="shared" si="5"/>
        <v>0</v>
      </c>
      <c r="I17" s="29">
        <f t="shared" si="5"/>
        <v>9130726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29">
        <f t="shared" si="5"/>
        <v>0</v>
      </c>
      <c r="O17" s="40">
        <f t="shared" si="4"/>
        <v>12350527</v>
      </c>
      <c r="P17" s="41">
        <f t="shared" si="1"/>
        <v>1735.5996346261945</v>
      </c>
      <c r="Q17" s="10"/>
    </row>
    <row r="18" spans="1:120">
      <c r="A18" s="12"/>
      <c r="B18" s="42">
        <v>534</v>
      </c>
      <c r="C18" s="19" t="s">
        <v>55</v>
      </c>
      <c r="D18" s="43">
        <v>0</v>
      </c>
      <c r="E18" s="43">
        <v>1912412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v>0</v>
      </c>
      <c r="O18" s="43">
        <f t="shared" si="4"/>
        <v>1912412</v>
      </c>
      <c r="P18" s="44">
        <f t="shared" si="1"/>
        <v>268.74817313097248</v>
      </c>
      <c r="Q18" s="9"/>
    </row>
    <row r="19" spans="1:120">
      <c r="A19" s="12"/>
      <c r="B19" s="42">
        <v>535</v>
      </c>
      <c r="C19" s="19" t="s">
        <v>31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8948857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f t="shared" si="4"/>
        <v>8948857</v>
      </c>
      <c r="P19" s="44">
        <f t="shared" si="1"/>
        <v>1257.5684373243396</v>
      </c>
      <c r="Q19" s="9"/>
    </row>
    <row r="20" spans="1:120">
      <c r="A20" s="12"/>
      <c r="B20" s="42">
        <v>538</v>
      </c>
      <c r="C20" s="19" t="s">
        <v>32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181869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f t="shared" si="4"/>
        <v>181869</v>
      </c>
      <c r="P20" s="44">
        <f t="shared" si="1"/>
        <v>25.557757166947724</v>
      </c>
      <c r="Q20" s="9"/>
    </row>
    <row r="21" spans="1:120">
      <c r="A21" s="12"/>
      <c r="B21" s="42">
        <v>539</v>
      </c>
      <c r="C21" s="19" t="s">
        <v>33</v>
      </c>
      <c r="D21" s="43">
        <v>0</v>
      </c>
      <c r="E21" s="43">
        <v>1307389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v>0</v>
      </c>
      <c r="O21" s="43">
        <f t="shared" si="4"/>
        <v>1307389</v>
      </c>
      <c r="P21" s="44">
        <f t="shared" si="1"/>
        <v>183.72526700393479</v>
      </c>
      <c r="Q21" s="9"/>
    </row>
    <row r="22" spans="1:120" ht="15.75">
      <c r="A22" s="26" t="s">
        <v>56</v>
      </c>
      <c r="B22" s="27"/>
      <c r="C22" s="28"/>
      <c r="D22" s="29">
        <f t="shared" ref="D22:N22" si="6">SUM(D23:D23)</f>
        <v>1477542</v>
      </c>
      <c r="E22" s="29">
        <f t="shared" si="6"/>
        <v>0</v>
      </c>
      <c r="F22" s="29">
        <f t="shared" si="6"/>
        <v>0</v>
      </c>
      <c r="G22" s="29">
        <f t="shared" si="6"/>
        <v>702131</v>
      </c>
      <c r="H22" s="29">
        <f t="shared" si="6"/>
        <v>0</v>
      </c>
      <c r="I22" s="29">
        <f t="shared" si="6"/>
        <v>0</v>
      </c>
      <c r="J22" s="29">
        <f t="shared" si="6"/>
        <v>0</v>
      </c>
      <c r="K22" s="29">
        <f t="shared" si="6"/>
        <v>0</v>
      </c>
      <c r="L22" s="29">
        <f t="shared" si="6"/>
        <v>0</v>
      </c>
      <c r="M22" s="29">
        <f t="shared" si="6"/>
        <v>0</v>
      </c>
      <c r="N22" s="29">
        <f t="shared" si="6"/>
        <v>0</v>
      </c>
      <c r="O22" s="29">
        <f t="shared" si="4"/>
        <v>2179673</v>
      </c>
      <c r="P22" s="41">
        <f t="shared" si="1"/>
        <v>306.30593029792016</v>
      </c>
      <c r="Q22" s="10"/>
    </row>
    <row r="23" spans="1:120">
      <c r="A23" s="12"/>
      <c r="B23" s="42">
        <v>541</v>
      </c>
      <c r="C23" s="19" t="s">
        <v>57</v>
      </c>
      <c r="D23" s="43">
        <v>1477542</v>
      </c>
      <c r="E23" s="43">
        <v>0</v>
      </c>
      <c r="F23" s="43">
        <v>0</v>
      </c>
      <c r="G23" s="43">
        <v>702131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v>0</v>
      </c>
      <c r="O23" s="43">
        <f t="shared" si="4"/>
        <v>2179673</v>
      </c>
      <c r="P23" s="44">
        <f t="shared" si="1"/>
        <v>306.30593029792016</v>
      </c>
      <c r="Q23" s="9"/>
    </row>
    <row r="24" spans="1:120" ht="15.75">
      <c r="A24" s="26" t="s">
        <v>58</v>
      </c>
      <c r="B24" s="27"/>
      <c r="C24" s="28"/>
      <c r="D24" s="29">
        <f t="shared" ref="D24:N24" si="7">SUM(D25:D25)</f>
        <v>0</v>
      </c>
      <c r="E24" s="29">
        <f t="shared" si="7"/>
        <v>60344</v>
      </c>
      <c r="F24" s="29">
        <f t="shared" si="7"/>
        <v>0</v>
      </c>
      <c r="G24" s="29">
        <f t="shared" si="7"/>
        <v>0</v>
      </c>
      <c r="H24" s="29">
        <f t="shared" si="7"/>
        <v>0</v>
      </c>
      <c r="I24" s="29">
        <f t="shared" si="7"/>
        <v>0</v>
      </c>
      <c r="J24" s="29">
        <f t="shared" si="7"/>
        <v>0</v>
      </c>
      <c r="K24" s="29">
        <f t="shared" si="7"/>
        <v>0</v>
      </c>
      <c r="L24" s="29">
        <f t="shared" si="7"/>
        <v>0</v>
      </c>
      <c r="M24" s="29">
        <f t="shared" si="7"/>
        <v>0</v>
      </c>
      <c r="N24" s="29">
        <f t="shared" si="7"/>
        <v>0</v>
      </c>
      <c r="O24" s="29">
        <f t="shared" si="4"/>
        <v>60344</v>
      </c>
      <c r="P24" s="41">
        <f t="shared" si="1"/>
        <v>8.4800449690837549</v>
      </c>
      <c r="Q24" s="10"/>
    </row>
    <row r="25" spans="1:120">
      <c r="A25" s="45"/>
      <c r="B25" s="46">
        <v>559</v>
      </c>
      <c r="C25" s="47" t="s">
        <v>86</v>
      </c>
      <c r="D25" s="43">
        <v>0</v>
      </c>
      <c r="E25" s="43">
        <v>60344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v>0</v>
      </c>
      <c r="O25" s="43">
        <f t="shared" si="4"/>
        <v>60344</v>
      </c>
      <c r="P25" s="44">
        <f t="shared" si="1"/>
        <v>8.4800449690837549</v>
      </c>
      <c r="Q25" s="9"/>
    </row>
    <row r="26" spans="1:120" ht="15.75">
      <c r="A26" s="26" t="s">
        <v>34</v>
      </c>
      <c r="B26" s="27"/>
      <c r="C26" s="28"/>
      <c r="D26" s="29">
        <f t="shared" ref="D26:N26" si="8">SUM(D27:D28)</f>
        <v>1843439</v>
      </c>
      <c r="E26" s="29">
        <f t="shared" si="8"/>
        <v>0</v>
      </c>
      <c r="F26" s="29">
        <f t="shared" si="8"/>
        <v>0</v>
      </c>
      <c r="G26" s="29">
        <f t="shared" si="8"/>
        <v>112223</v>
      </c>
      <c r="H26" s="29">
        <f t="shared" si="8"/>
        <v>0</v>
      </c>
      <c r="I26" s="29">
        <f t="shared" si="8"/>
        <v>1271860</v>
      </c>
      <c r="J26" s="29">
        <f t="shared" si="8"/>
        <v>0</v>
      </c>
      <c r="K26" s="29">
        <f t="shared" si="8"/>
        <v>0</v>
      </c>
      <c r="L26" s="29">
        <f t="shared" si="8"/>
        <v>0</v>
      </c>
      <c r="M26" s="29">
        <f t="shared" si="8"/>
        <v>0</v>
      </c>
      <c r="N26" s="29">
        <f t="shared" si="8"/>
        <v>0</v>
      </c>
      <c r="O26" s="29">
        <f t="shared" si="4"/>
        <v>3227522</v>
      </c>
      <c r="P26" s="41">
        <f t="shared" si="1"/>
        <v>453.55845980888137</v>
      </c>
      <c r="Q26" s="9"/>
    </row>
    <row r="27" spans="1:120">
      <c r="A27" s="12"/>
      <c r="B27" s="42">
        <v>572</v>
      </c>
      <c r="C27" s="19" t="s">
        <v>35</v>
      </c>
      <c r="D27" s="43">
        <v>1843439</v>
      </c>
      <c r="E27" s="43">
        <v>0</v>
      </c>
      <c r="F27" s="43">
        <v>0</v>
      </c>
      <c r="G27" s="43">
        <v>112223</v>
      </c>
      <c r="H27" s="43">
        <v>0</v>
      </c>
      <c r="I27" s="43">
        <v>0</v>
      </c>
      <c r="J27" s="43">
        <v>0</v>
      </c>
      <c r="K27" s="43">
        <v>0</v>
      </c>
      <c r="L27" s="43">
        <v>0</v>
      </c>
      <c r="M27" s="43">
        <v>0</v>
      </c>
      <c r="N27" s="43">
        <v>0</v>
      </c>
      <c r="O27" s="43">
        <f t="shared" si="4"/>
        <v>1955662</v>
      </c>
      <c r="P27" s="44">
        <f t="shared" si="1"/>
        <v>274.82602585722316</v>
      </c>
      <c r="Q27" s="9"/>
    </row>
    <row r="28" spans="1:120">
      <c r="A28" s="12"/>
      <c r="B28" s="42">
        <v>575</v>
      </c>
      <c r="C28" s="19" t="s">
        <v>36</v>
      </c>
      <c r="D28" s="43">
        <v>0</v>
      </c>
      <c r="E28" s="43">
        <v>0</v>
      </c>
      <c r="F28" s="43">
        <v>0</v>
      </c>
      <c r="G28" s="43">
        <v>0</v>
      </c>
      <c r="H28" s="43">
        <v>0</v>
      </c>
      <c r="I28" s="43">
        <v>1271860</v>
      </c>
      <c r="J28" s="43">
        <v>0</v>
      </c>
      <c r="K28" s="43">
        <v>0</v>
      </c>
      <c r="L28" s="43">
        <v>0</v>
      </c>
      <c r="M28" s="43">
        <v>0</v>
      </c>
      <c r="N28" s="43">
        <v>0</v>
      </c>
      <c r="O28" s="43">
        <f t="shared" si="4"/>
        <v>1271860</v>
      </c>
      <c r="P28" s="44">
        <f t="shared" si="1"/>
        <v>178.73243395165824</v>
      </c>
      <c r="Q28" s="9"/>
    </row>
    <row r="29" spans="1:120" ht="15.75">
      <c r="A29" s="26" t="s">
        <v>38</v>
      </c>
      <c r="B29" s="27"/>
      <c r="C29" s="28"/>
      <c r="D29" s="29">
        <f t="shared" ref="D29:N29" si="9">SUM(D30:D31)</f>
        <v>477016</v>
      </c>
      <c r="E29" s="29">
        <f t="shared" si="9"/>
        <v>1791686</v>
      </c>
      <c r="F29" s="29">
        <f t="shared" si="9"/>
        <v>0</v>
      </c>
      <c r="G29" s="29">
        <f t="shared" si="9"/>
        <v>91529</v>
      </c>
      <c r="H29" s="29">
        <f t="shared" si="9"/>
        <v>0</v>
      </c>
      <c r="I29" s="29">
        <f t="shared" si="9"/>
        <v>1841011</v>
      </c>
      <c r="J29" s="29">
        <f t="shared" si="9"/>
        <v>0</v>
      </c>
      <c r="K29" s="29">
        <f t="shared" si="9"/>
        <v>0</v>
      </c>
      <c r="L29" s="29">
        <f t="shared" si="9"/>
        <v>0</v>
      </c>
      <c r="M29" s="29">
        <f t="shared" si="9"/>
        <v>0</v>
      </c>
      <c r="N29" s="29">
        <f t="shared" si="9"/>
        <v>0</v>
      </c>
      <c r="O29" s="29">
        <f t="shared" si="4"/>
        <v>4201242</v>
      </c>
      <c r="P29" s="41">
        <f t="shared" si="1"/>
        <v>590.39376053962906</v>
      </c>
      <c r="Q29" s="9"/>
    </row>
    <row r="30" spans="1:120">
      <c r="A30" s="12"/>
      <c r="B30" s="42">
        <v>581</v>
      </c>
      <c r="C30" s="19" t="s">
        <v>95</v>
      </c>
      <c r="D30" s="43">
        <v>477016</v>
      </c>
      <c r="E30" s="43">
        <v>1791686</v>
      </c>
      <c r="F30" s="43">
        <v>0</v>
      </c>
      <c r="G30" s="43">
        <v>91529</v>
      </c>
      <c r="H30" s="43">
        <v>0</v>
      </c>
      <c r="I30" s="43">
        <v>0</v>
      </c>
      <c r="J30" s="43">
        <v>0</v>
      </c>
      <c r="K30" s="43">
        <v>0</v>
      </c>
      <c r="L30" s="43">
        <v>0</v>
      </c>
      <c r="M30" s="43">
        <v>0</v>
      </c>
      <c r="N30" s="43">
        <v>0</v>
      </c>
      <c r="O30" s="43">
        <f t="shared" si="4"/>
        <v>2360231</v>
      </c>
      <c r="P30" s="44">
        <f t="shared" si="1"/>
        <v>331.67945474985947</v>
      </c>
      <c r="Q30" s="9"/>
    </row>
    <row r="31" spans="1:120" ht="15.75" thickBot="1">
      <c r="A31" s="12"/>
      <c r="B31" s="42">
        <v>591</v>
      </c>
      <c r="C31" s="19" t="s">
        <v>61</v>
      </c>
      <c r="D31" s="43">
        <v>0</v>
      </c>
      <c r="E31" s="43">
        <v>0</v>
      </c>
      <c r="F31" s="43">
        <v>0</v>
      </c>
      <c r="G31" s="43">
        <v>0</v>
      </c>
      <c r="H31" s="43">
        <v>0</v>
      </c>
      <c r="I31" s="43">
        <v>1841011</v>
      </c>
      <c r="J31" s="43">
        <v>0</v>
      </c>
      <c r="K31" s="43">
        <v>0</v>
      </c>
      <c r="L31" s="43">
        <v>0</v>
      </c>
      <c r="M31" s="43">
        <v>0</v>
      </c>
      <c r="N31" s="43">
        <v>0</v>
      </c>
      <c r="O31" s="43">
        <f t="shared" si="4"/>
        <v>1841011</v>
      </c>
      <c r="P31" s="44">
        <f t="shared" si="1"/>
        <v>258.71430578976953</v>
      </c>
      <c r="Q31" s="9"/>
    </row>
    <row r="32" spans="1:120" ht="16.5" thickBot="1">
      <c r="A32" s="13" t="s">
        <v>10</v>
      </c>
      <c r="B32" s="21"/>
      <c r="C32" s="20"/>
      <c r="D32" s="14">
        <f>SUM(D5,D13,D17,D22,D24,D26,D29)</f>
        <v>15440596</v>
      </c>
      <c r="E32" s="14">
        <f t="shared" ref="E32:N32" si="10">SUM(E5,E13,E17,E22,E24,E26,E29)</f>
        <v>6612808</v>
      </c>
      <c r="F32" s="14">
        <f t="shared" si="10"/>
        <v>839415</v>
      </c>
      <c r="G32" s="14">
        <f t="shared" si="10"/>
        <v>3727665</v>
      </c>
      <c r="H32" s="14">
        <f t="shared" si="10"/>
        <v>0</v>
      </c>
      <c r="I32" s="14">
        <f t="shared" si="10"/>
        <v>12243597</v>
      </c>
      <c r="J32" s="14">
        <f t="shared" si="10"/>
        <v>0</v>
      </c>
      <c r="K32" s="14">
        <f t="shared" si="10"/>
        <v>0</v>
      </c>
      <c r="L32" s="14">
        <f t="shared" si="10"/>
        <v>0</v>
      </c>
      <c r="M32" s="14">
        <f t="shared" si="10"/>
        <v>0</v>
      </c>
      <c r="N32" s="14">
        <f t="shared" si="10"/>
        <v>0</v>
      </c>
      <c r="O32" s="14">
        <f t="shared" si="4"/>
        <v>38864081</v>
      </c>
      <c r="P32" s="35">
        <f t="shared" si="1"/>
        <v>5461.5066048341769</v>
      </c>
      <c r="Q32" s="6"/>
      <c r="R32" s="2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</row>
    <row r="33" spans="1:16">
      <c r="A33" s="15"/>
      <c r="B33" s="17"/>
      <c r="C33" s="17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8"/>
    </row>
    <row r="34" spans="1:16">
      <c r="A34" s="36"/>
      <c r="B34" s="37"/>
      <c r="C34" s="37"/>
      <c r="D34" s="38"/>
      <c r="E34" s="38"/>
      <c r="F34" s="38"/>
      <c r="G34" s="38"/>
      <c r="H34" s="38"/>
      <c r="I34" s="38"/>
      <c r="J34" s="38"/>
      <c r="K34" s="38"/>
      <c r="L34" s="38"/>
      <c r="M34" s="163" t="s">
        <v>91</v>
      </c>
      <c r="N34" s="163"/>
      <c r="O34" s="163"/>
      <c r="P34" s="39">
        <v>7116</v>
      </c>
    </row>
    <row r="35" spans="1:16">
      <c r="A35" s="164"/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1"/>
      <c r="P35" s="142"/>
    </row>
    <row r="36" spans="1:16" ht="15.75" customHeight="1" thickBot="1">
      <c r="A36" s="165" t="s">
        <v>45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4"/>
      <c r="P36" s="145"/>
    </row>
  </sheetData>
  <mergeCells count="10">
    <mergeCell ref="M34:O34"/>
    <mergeCell ref="A35:P35"/>
    <mergeCell ref="A36:P36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88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3"/>
      <c r="N3" s="34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SUM(D6:D12)</f>
        <v>4487747</v>
      </c>
      <c r="E5" s="24">
        <f t="shared" si="0"/>
        <v>0</v>
      </c>
      <c r="F5" s="24">
        <f t="shared" si="0"/>
        <v>3356102</v>
      </c>
      <c r="G5" s="24">
        <f t="shared" si="0"/>
        <v>669023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>SUM(D5:M5)</f>
        <v>8512872</v>
      </c>
      <c r="O5" s="30">
        <f t="shared" ref="O5:O33" si="1">(N5/O$35)</f>
        <v>1330.13625</v>
      </c>
      <c r="P5" s="6"/>
    </row>
    <row r="6" spans="1:133">
      <c r="A6" s="12"/>
      <c r="B6" s="42">
        <v>511</v>
      </c>
      <c r="C6" s="19" t="s">
        <v>19</v>
      </c>
      <c r="D6" s="43">
        <v>285827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285827</v>
      </c>
      <c r="O6" s="44">
        <f t="shared" si="1"/>
        <v>44.66046875</v>
      </c>
      <c r="P6" s="9"/>
    </row>
    <row r="7" spans="1:133">
      <c r="A7" s="12"/>
      <c r="B7" s="42">
        <v>512</v>
      </c>
      <c r="C7" s="19" t="s">
        <v>20</v>
      </c>
      <c r="D7" s="43">
        <v>1172231</v>
      </c>
      <c r="E7" s="43">
        <v>0</v>
      </c>
      <c r="F7" s="43">
        <v>0</v>
      </c>
      <c r="G7" s="43">
        <v>64693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2" si="2">SUM(D7:M7)</f>
        <v>1236924</v>
      </c>
      <c r="O7" s="44">
        <f t="shared" si="1"/>
        <v>193.269375</v>
      </c>
      <c r="P7" s="9"/>
    </row>
    <row r="8" spans="1:133">
      <c r="A8" s="12"/>
      <c r="B8" s="42">
        <v>513</v>
      </c>
      <c r="C8" s="19" t="s">
        <v>21</v>
      </c>
      <c r="D8" s="43">
        <v>1384903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1384903</v>
      </c>
      <c r="O8" s="44">
        <f t="shared" si="1"/>
        <v>216.39109375000001</v>
      </c>
      <c r="P8" s="9"/>
    </row>
    <row r="9" spans="1:133">
      <c r="A9" s="12"/>
      <c r="B9" s="42">
        <v>514</v>
      </c>
      <c r="C9" s="19" t="s">
        <v>22</v>
      </c>
      <c r="D9" s="43">
        <v>603500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603500</v>
      </c>
      <c r="O9" s="44">
        <f t="shared" si="1"/>
        <v>94.296875</v>
      </c>
      <c r="P9" s="9"/>
    </row>
    <row r="10" spans="1:133">
      <c r="A10" s="12"/>
      <c r="B10" s="42">
        <v>515</v>
      </c>
      <c r="C10" s="19" t="s">
        <v>23</v>
      </c>
      <c r="D10" s="43">
        <v>1041286</v>
      </c>
      <c r="E10" s="43">
        <v>0</v>
      </c>
      <c r="F10" s="43">
        <v>0</v>
      </c>
      <c r="G10" s="43">
        <v>571732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1613018</v>
      </c>
      <c r="O10" s="44">
        <f t="shared" si="1"/>
        <v>252.0340625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3356102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3356102</v>
      </c>
      <c r="O11" s="44">
        <f t="shared" si="1"/>
        <v>524.39093749999995</v>
      </c>
      <c r="P11" s="9"/>
    </row>
    <row r="12" spans="1:133">
      <c r="A12" s="12"/>
      <c r="B12" s="42">
        <v>519</v>
      </c>
      <c r="C12" s="19" t="s">
        <v>64</v>
      </c>
      <c r="D12" s="43">
        <v>0</v>
      </c>
      <c r="E12" s="43">
        <v>0</v>
      </c>
      <c r="F12" s="43">
        <v>0</v>
      </c>
      <c r="G12" s="43">
        <v>32598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2"/>
        <v>32598</v>
      </c>
      <c r="O12" s="44">
        <f t="shared" si="1"/>
        <v>5.0934375000000003</v>
      </c>
      <c r="P12" s="9"/>
    </row>
    <row r="13" spans="1:133" ht="15.75">
      <c r="A13" s="26" t="s">
        <v>26</v>
      </c>
      <c r="B13" s="27"/>
      <c r="C13" s="28"/>
      <c r="D13" s="29">
        <f t="shared" ref="D13:M13" si="3">SUM(D14:D17)</f>
        <v>7762705</v>
      </c>
      <c r="E13" s="29">
        <f t="shared" si="3"/>
        <v>0</v>
      </c>
      <c r="F13" s="29">
        <f t="shared" si="3"/>
        <v>0</v>
      </c>
      <c r="G13" s="29">
        <f t="shared" si="3"/>
        <v>367510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40">
        <f t="shared" ref="N13:N33" si="4">SUM(D13:M13)</f>
        <v>8130215</v>
      </c>
      <c r="O13" s="41">
        <f t="shared" si="1"/>
        <v>1270.3460937499999</v>
      </c>
      <c r="P13" s="10"/>
    </row>
    <row r="14" spans="1:133">
      <c r="A14" s="12"/>
      <c r="B14" s="42">
        <v>521</v>
      </c>
      <c r="C14" s="19" t="s">
        <v>27</v>
      </c>
      <c r="D14" s="43">
        <v>2237314</v>
      </c>
      <c r="E14" s="43">
        <v>0</v>
      </c>
      <c r="F14" s="43">
        <v>0</v>
      </c>
      <c r="G14" s="43">
        <v>102148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4"/>
        <v>2339462</v>
      </c>
      <c r="O14" s="44">
        <f t="shared" si="1"/>
        <v>365.54093749999998</v>
      </c>
      <c r="P14" s="9"/>
    </row>
    <row r="15" spans="1:133">
      <c r="A15" s="12"/>
      <c r="B15" s="42">
        <v>522</v>
      </c>
      <c r="C15" s="19" t="s">
        <v>28</v>
      </c>
      <c r="D15" s="43">
        <v>4576942</v>
      </c>
      <c r="E15" s="43">
        <v>0</v>
      </c>
      <c r="F15" s="43">
        <v>0</v>
      </c>
      <c r="G15" s="43">
        <v>237617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4814559</v>
      </c>
      <c r="O15" s="44">
        <f t="shared" si="1"/>
        <v>752.27484374999995</v>
      </c>
      <c r="P15" s="9"/>
    </row>
    <row r="16" spans="1:133">
      <c r="A16" s="12"/>
      <c r="B16" s="42">
        <v>524</v>
      </c>
      <c r="C16" s="19" t="s">
        <v>29</v>
      </c>
      <c r="D16" s="43">
        <v>916290</v>
      </c>
      <c r="E16" s="43">
        <v>0</v>
      </c>
      <c r="F16" s="43">
        <v>0</v>
      </c>
      <c r="G16" s="43">
        <v>27745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944035</v>
      </c>
      <c r="O16" s="44">
        <f t="shared" si="1"/>
        <v>147.50546875000001</v>
      </c>
      <c r="P16" s="9"/>
    </row>
    <row r="17" spans="1:16">
      <c r="A17" s="12"/>
      <c r="B17" s="42">
        <v>525</v>
      </c>
      <c r="C17" s="19" t="s">
        <v>50</v>
      </c>
      <c r="D17" s="43">
        <v>32159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32159</v>
      </c>
      <c r="O17" s="44">
        <f t="shared" si="1"/>
        <v>5.0248437499999996</v>
      </c>
      <c r="P17" s="9"/>
    </row>
    <row r="18" spans="1:16" ht="15.75">
      <c r="A18" s="26" t="s">
        <v>30</v>
      </c>
      <c r="B18" s="27"/>
      <c r="C18" s="28"/>
      <c r="D18" s="29">
        <f t="shared" ref="D18:M18" si="5">SUM(D19:D22)</f>
        <v>0</v>
      </c>
      <c r="E18" s="29">
        <f t="shared" si="5"/>
        <v>2709800</v>
      </c>
      <c r="F18" s="29">
        <f t="shared" si="5"/>
        <v>0</v>
      </c>
      <c r="G18" s="29">
        <f t="shared" si="5"/>
        <v>0</v>
      </c>
      <c r="H18" s="29">
        <f t="shared" si="5"/>
        <v>0</v>
      </c>
      <c r="I18" s="29">
        <f t="shared" si="5"/>
        <v>8456767</v>
      </c>
      <c r="J18" s="29">
        <f t="shared" si="5"/>
        <v>0</v>
      </c>
      <c r="K18" s="29">
        <f t="shared" si="5"/>
        <v>0</v>
      </c>
      <c r="L18" s="29">
        <f t="shared" si="5"/>
        <v>0</v>
      </c>
      <c r="M18" s="29">
        <f t="shared" si="5"/>
        <v>0</v>
      </c>
      <c r="N18" s="40">
        <f t="shared" si="4"/>
        <v>11166567</v>
      </c>
      <c r="O18" s="41">
        <f t="shared" si="1"/>
        <v>1744.77609375</v>
      </c>
      <c r="P18" s="10"/>
    </row>
    <row r="19" spans="1:16">
      <c r="A19" s="12"/>
      <c r="B19" s="42">
        <v>534</v>
      </c>
      <c r="C19" s="19" t="s">
        <v>66</v>
      </c>
      <c r="D19" s="43">
        <v>0</v>
      </c>
      <c r="E19" s="43">
        <v>1873028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1873028</v>
      </c>
      <c r="O19" s="44">
        <f t="shared" si="1"/>
        <v>292.66062499999998</v>
      </c>
      <c r="P19" s="9"/>
    </row>
    <row r="20" spans="1:16">
      <c r="A20" s="12"/>
      <c r="B20" s="42">
        <v>535</v>
      </c>
      <c r="C20" s="19" t="s">
        <v>31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8361651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8361651</v>
      </c>
      <c r="O20" s="44">
        <f t="shared" si="1"/>
        <v>1306.5079687499999</v>
      </c>
      <c r="P20" s="9"/>
    </row>
    <row r="21" spans="1:16">
      <c r="A21" s="12"/>
      <c r="B21" s="42">
        <v>538</v>
      </c>
      <c r="C21" s="19" t="s">
        <v>67</v>
      </c>
      <c r="D21" s="43">
        <v>0</v>
      </c>
      <c r="E21" s="43">
        <v>0</v>
      </c>
      <c r="F21" s="43">
        <v>0</v>
      </c>
      <c r="G21" s="43">
        <v>0</v>
      </c>
      <c r="H21" s="43">
        <v>0</v>
      </c>
      <c r="I21" s="43">
        <v>95116</v>
      </c>
      <c r="J21" s="43">
        <v>0</v>
      </c>
      <c r="K21" s="43">
        <v>0</v>
      </c>
      <c r="L21" s="43">
        <v>0</v>
      </c>
      <c r="M21" s="43">
        <v>0</v>
      </c>
      <c r="N21" s="43">
        <f t="shared" si="4"/>
        <v>95116</v>
      </c>
      <c r="O21" s="44">
        <f t="shared" si="1"/>
        <v>14.861875</v>
      </c>
      <c r="P21" s="9"/>
    </row>
    <row r="22" spans="1:16">
      <c r="A22" s="12"/>
      <c r="B22" s="42">
        <v>539</v>
      </c>
      <c r="C22" s="19" t="s">
        <v>33</v>
      </c>
      <c r="D22" s="43">
        <v>0</v>
      </c>
      <c r="E22" s="43">
        <v>836772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4"/>
        <v>836772</v>
      </c>
      <c r="O22" s="44">
        <f t="shared" si="1"/>
        <v>130.74562499999999</v>
      </c>
      <c r="P22" s="9"/>
    </row>
    <row r="23" spans="1:16" ht="15.75">
      <c r="A23" s="26" t="s">
        <v>56</v>
      </c>
      <c r="B23" s="27"/>
      <c r="C23" s="28"/>
      <c r="D23" s="29">
        <f t="shared" ref="D23:M23" si="6">SUM(D24:D24)</f>
        <v>1253223</v>
      </c>
      <c r="E23" s="29">
        <f t="shared" si="6"/>
        <v>157563</v>
      </c>
      <c r="F23" s="29">
        <f t="shared" si="6"/>
        <v>0</v>
      </c>
      <c r="G23" s="29">
        <f t="shared" si="6"/>
        <v>820021</v>
      </c>
      <c r="H23" s="29">
        <f t="shared" si="6"/>
        <v>0</v>
      </c>
      <c r="I23" s="29">
        <f t="shared" si="6"/>
        <v>0</v>
      </c>
      <c r="J23" s="29">
        <f t="shared" si="6"/>
        <v>0</v>
      </c>
      <c r="K23" s="29">
        <f t="shared" si="6"/>
        <v>0</v>
      </c>
      <c r="L23" s="29">
        <f t="shared" si="6"/>
        <v>0</v>
      </c>
      <c r="M23" s="29">
        <f t="shared" si="6"/>
        <v>0</v>
      </c>
      <c r="N23" s="29">
        <f t="shared" si="4"/>
        <v>2230807</v>
      </c>
      <c r="O23" s="41">
        <f t="shared" si="1"/>
        <v>348.56359375</v>
      </c>
      <c r="P23" s="10"/>
    </row>
    <row r="24" spans="1:16">
      <c r="A24" s="12"/>
      <c r="B24" s="42">
        <v>541</v>
      </c>
      <c r="C24" s="19" t="s">
        <v>68</v>
      </c>
      <c r="D24" s="43">
        <v>1253223</v>
      </c>
      <c r="E24" s="43">
        <v>157563</v>
      </c>
      <c r="F24" s="43">
        <v>0</v>
      </c>
      <c r="G24" s="43">
        <v>820021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4"/>
        <v>2230807</v>
      </c>
      <c r="O24" s="44">
        <f t="shared" si="1"/>
        <v>348.56359375</v>
      </c>
      <c r="P24" s="9"/>
    </row>
    <row r="25" spans="1:16" ht="15.75">
      <c r="A25" s="26" t="s">
        <v>58</v>
      </c>
      <c r="B25" s="27"/>
      <c r="C25" s="28"/>
      <c r="D25" s="29">
        <f t="shared" ref="D25:M25" si="7">SUM(D26:D26)</f>
        <v>0</v>
      </c>
      <c r="E25" s="29">
        <f t="shared" si="7"/>
        <v>15750</v>
      </c>
      <c r="F25" s="29">
        <f t="shared" si="7"/>
        <v>0</v>
      </c>
      <c r="G25" s="29">
        <f t="shared" si="7"/>
        <v>0</v>
      </c>
      <c r="H25" s="29">
        <f t="shared" si="7"/>
        <v>0</v>
      </c>
      <c r="I25" s="29">
        <f t="shared" si="7"/>
        <v>0</v>
      </c>
      <c r="J25" s="29">
        <f t="shared" si="7"/>
        <v>0</v>
      </c>
      <c r="K25" s="29">
        <f t="shared" si="7"/>
        <v>0</v>
      </c>
      <c r="L25" s="29">
        <f t="shared" si="7"/>
        <v>0</v>
      </c>
      <c r="M25" s="29">
        <f t="shared" si="7"/>
        <v>0</v>
      </c>
      <c r="N25" s="29">
        <f t="shared" si="4"/>
        <v>15750</v>
      </c>
      <c r="O25" s="41">
        <f t="shared" si="1"/>
        <v>2.4609375</v>
      </c>
      <c r="P25" s="10"/>
    </row>
    <row r="26" spans="1:16">
      <c r="A26" s="45"/>
      <c r="B26" s="46">
        <v>559</v>
      </c>
      <c r="C26" s="47" t="s">
        <v>86</v>
      </c>
      <c r="D26" s="43">
        <v>0</v>
      </c>
      <c r="E26" s="43">
        <v>15750</v>
      </c>
      <c r="F26" s="43">
        <v>0</v>
      </c>
      <c r="G26" s="43">
        <v>0</v>
      </c>
      <c r="H26" s="43">
        <v>0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f t="shared" si="4"/>
        <v>15750</v>
      </c>
      <c r="O26" s="44">
        <f t="shared" si="1"/>
        <v>2.4609375</v>
      </c>
      <c r="P26" s="9"/>
    </row>
    <row r="27" spans="1:16" ht="15.75">
      <c r="A27" s="26" t="s">
        <v>34</v>
      </c>
      <c r="B27" s="27"/>
      <c r="C27" s="28"/>
      <c r="D27" s="29">
        <f t="shared" ref="D27:M27" si="8">SUM(D28:D29)</f>
        <v>1634198</v>
      </c>
      <c r="E27" s="29">
        <f t="shared" si="8"/>
        <v>0</v>
      </c>
      <c r="F27" s="29">
        <f t="shared" si="8"/>
        <v>0</v>
      </c>
      <c r="G27" s="29">
        <f t="shared" si="8"/>
        <v>173986</v>
      </c>
      <c r="H27" s="29">
        <f t="shared" si="8"/>
        <v>0</v>
      </c>
      <c r="I27" s="29">
        <f t="shared" si="8"/>
        <v>1047966</v>
      </c>
      <c r="J27" s="29">
        <f t="shared" si="8"/>
        <v>0</v>
      </c>
      <c r="K27" s="29">
        <f t="shared" si="8"/>
        <v>0</v>
      </c>
      <c r="L27" s="29">
        <f t="shared" si="8"/>
        <v>0</v>
      </c>
      <c r="M27" s="29">
        <f t="shared" si="8"/>
        <v>0</v>
      </c>
      <c r="N27" s="29">
        <f t="shared" si="4"/>
        <v>2856150</v>
      </c>
      <c r="O27" s="41">
        <f t="shared" si="1"/>
        <v>446.2734375</v>
      </c>
      <c r="P27" s="9"/>
    </row>
    <row r="28" spans="1:16">
      <c r="A28" s="12"/>
      <c r="B28" s="42">
        <v>572</v>
      </c>
      <c r="C28" s="19" t="s">
        <v>69</v>
      </c>
      <c r="D28" s="43">
        <v>1634198</v>
      </c>
      <c r="E28" s="43">
        <v>0</v>
      </c>
      <c r="F28" s="43">
        <v>0</v>
      </c>
      <c r="G28" s="43">
        <v>173986</v>
      </c>
      <c r="H28" s="43">
        <v>0</v>
      </c>
      <c r="I28" s="43">
        <v>0</v>
      </c>
      <c r="J28" s="43">
        <v>0</v>
      </c>
      <c r="K28" s="43">
        <v>0</v>
      </c>
      <c r="L28" s="43">
        <v>0</v>
      </c>
      <c r="M28" s="43">
        <v>0</v>
      </c>
      <c r="N28" s="43">
        <f t="shared" si="4"/>
        <v>1808184</v>
      </c>
      <c r="O28" s="44">
        <f t="shared" si="1"/>
        <v>282.52875</v>
      </c>
      <c r="P28" s="9"/>
    </row>
    <row r="29" spans="1:16">
      <c r="A29" s="12"/>
      <c r="B29" s="42">
        <v>575</v>
      </c>
      <c r="C29" s="19" t="s">
        <v>70</v>
      </c>
      <c r="D29" s="43">
        <v>0</v>
      </c>
      <c r="E29" s="43">
        <v>0</v>
      </c>
      <c r="F29" s="43">
        <v>0</v>
      </c>
      <c r="G29" s="43">
        <v>0</v>
      </c>
      <c r="H29" s="43">
        <v>0</v>
      </c>
      <c r="I29" s="43">
        <v>1047966</v>
      </c>
      <c r="J29" s="43">
        <v>0</v>
      </c>
      <c r="K29" s="43">
        <v>0</v>
      </c>
      <c r="L29" s="43">
        <v>0</v>
      </c>
      <c r="M29" s="43">
        <v>0</v>
      </c>
      <c r="N29" s="43">
        <f t="shared" si="4"/>
        <v>1047966</v>
      </c>
      <c r="O29" s="44">
        <f t="shared" si="1"/>
        <v>163.7446875</v>
      </c>
      <c r="P29" s="9"/>
    </row>
    <row r="30" spans="1:16" ht="15.75">
      <c r="A30" s="26" t="s">
        <v>71</v>
      </c>
      <c r="B30" s="27"/>
      <c r="C30" s="28"/>
      <c r="D30" s="29">
        <f t="shared" ref="D30:M30" si="9">SUM(D31:D32)</f>
        <v>3093573</v>
      </c>
      <c r="E30" s="29">
        <f t="shared" si="9"/>
        <v>804285</v>
      </c>
      <c r="F30" s="29">
        <f t="shared" si="9"/>
        <v>0</v>
      </c>
      <c r="G30" s="29">
        <f t="shared" si="9"/>
        <v>91533</v>
      </c>
      <c r="H30" s="29">
        <f t="shared" si="9"/>
        <v>0</v>
      </c>
      <c r="I30" s="29">
        <f t="shared" si="9"/>
        <v>1976936</v>
      </c>
      <c r="J30" s="29">
        <f t="shared" si="9"/>
        <v>0</v>
      </c>
      <c r="K30" s="29">
        <f t="shared" si="9"/>
        <v>0</v>
      </c>
      <c r="L30" s="29">
        <f t="shared" si="9"/>
        <v>0</v>
      </c>
      <c r="M30" s="29">
        <f t="shared" si="9"/>
        <v>0</v>
      </c>
      <c r="N30" s="29">
        <f t="shared" si="4"/>
        <v>5966327</v>
      </c>
      <c r="O30" s="41">
        <f t="shared" si="1"/>
        <v>932.23859374999995</v>
      </c>
      <c r="P30" s="9"/>
    </row>
    <row r="31" spans="1:16">
      <c r="A31" s="12"/>
      <c r="B31" s="42">
        <v>581</v>
      </c>
      <c r="C31" s="19" t="s">
        <v>72</v>
      </c>
      <c r="D31" s="43">
        <v>3093573</v>
      </c>
      <c r="E31" s="43">
        <v>804285</v>
      </c>
      <c r="F31" s="43">
        <v>0</v>
      </c>
      <c r="G31" s="43">
        <v>91533</v>
      </c>
      <c r="H31" s="43">
        <v>0</v>
      </c>
      <c r="I31" s="43">
        <v>0</v>
      </c>
      <c r="J31" s="43">
        <v>0</v>
      </c>
      <c r="K31" s="43">
        <v>0</v>
      </c>
      <c r="L31" s="43">
        <v>0</v>
      </c>
      <c r="M31" s="43">
        <v>0</v>
      </c>
      <c r="N31" s="43">
        <f t="shared" si="4"/>
        <v>3989391</v>
      </c>
      <c r="O31" s="44">
        <f t="shared" si="1"/>
        <v>623.34234375000005</v>
      </c>
      <c r="P31" s="9"/>
    </row>
    <row r="32" spans="1:16" ht="15.75" thickBot="1">
      <c r="A32" s="12"/>
      <c r="B32" s="42">
        <v>591</v>
      </c>
      <c r="C32" s="19" t="s">
        <v>73</v>
      </c>
      <c r="D32" s="43">
        <v>0</v>
      </c>
      <c r="E32" s="43">
        <v>0</v>
      </c>
      <c r="F32" s="43">
        <v>0</v>
      </c>
      <c r="G32" s="43">
        <v>0</v>
      </c>
      <c r="H32" s="43">
        <v>0</v>
      </c>
      <c r="I32" s="43">
        <v>1976936</v>
      </c>
      <c r="J32" s="43">
        <v>0</v>
      </c>
      <c r="K32" s="43">
        <v>0</v>
      </c>
      <c r="L32" s="43">
        <v>0</v>
      </c>
      <c r="M32" s="43">
        <v>0</v>
      </c>
      <c r="N32" s="43">
        <f t="shared" si="4"/>
        <v>1976936</v>
      </c>
      <c r="O32" s="44">
        <f t="shared" si="1"/>
        <v>308.89625000000001</v>
      </c>
      <c r="P32" s="9"/>
    </row>
    <row r="33" spans="1:119" ht="16.5" thickBot="1">
      <c r="A33" s="13" t="s">
        <v>10</v>
      </c>
      <c r="B33" s="21"/>
      <c r="C33" s="20"/>
      <c r="D33" s="14">
        <f>SUM(D5,D13,D18,D23,D25,D27,D30)</f>
        <v>18231446</v>
      </c>
      <c r="E33" s="14">
        <f t="shared" ref="E33:M33" si="10">SUM(E5,E13,E18,E23,E25,E27,E30)</f>
        <v>3687398</v>
      </c>
      <c r="F33" s="14">
        <f t="shared" si="10"/>
        <v>3356102</v>
      </c>
      <c r="G33" s="14">
        <f t="shared" si="10"/>
        <v>2122073</v>
      </c>
      <c r="H33" s="14">
        <f t="shared" si="10"/>
        <v>0</v>
      </c>
      <c r="I33" s="14">
        <f t="shared" si="10"/>
        <v>11481669</v>
      </c>
      <c r="J33" s="14">
        <f t="shared" si="10"/>
        <v>0</v>
      </c>
      <c r="K33" s="14">
        <f t="shared" si="10"/>
        <v>0</v>
      </c>
      <c r="L33" s="14">
        <f t="shared" si="10"/>
        <v>0</v>
      </c>
      <c r="M33" s="14">
        <f t="shared" si="10"/>
        <v>0</v>
      </c>
      <c r="N33" s="14">
        <f t="shared" si="4"/>
        <v>38878688</v>
      </c>
      <c r="O33" s="35">
        <f t="shared" si="1"/>
        <v>6074.7950000000001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5"/>
      <c r="B34" s="17"/>
      <c r="C34" s="17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8"/>
    </row>
    <row r="35" spans="1:119">
      <c r="A35" s="36"/>
      <c r="B35" s="37"/>
      <c r="C35" s="37"/>
      <c r="D35" s="38"/>
      <c r="E35" s="38"/>
      <c r="F35" s="38"/>
      <c r="G35" s="38"/>
      <c r="H35" s="38"/>
      <c r="I35" s="38"/>
      <c r="J35" s="38"/>
      <c r="K35" s="38"/>
      <c r="L35" s="163" t="s">
        <v>89</v>
      </c>
      <c r="M35" s="163"/>
      <c r="N35" s="163"/>
      <c r="O35" s="39">
        <v>6400</v>
      </c>
    </row>
    <row r="36" spans="1:119">
      <c r="A36" s="164"/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2"/>
    </row>
    <row r="37" spans="1:119" ht="15.75" customHeight="1" thickBot="1">
      <c r="A37" s="165" t="s">
        <v>45</v>
      </c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5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85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3"/>
      <c r="N3" s="34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SUM(D6:D12)</f>
        <v>4527394</v>
      </c>
      <c r="E5" s="24">
        <f t="shared" si="0"/>
        <v>0</v>
      </c>
      <c r="F5" s="24">
        <f t="shared" si="0"/>
        <v>1055406</v>
      </c>
      <c r="G5" s="24">
        <f t="shared" si="0"/>
        <v>396976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>SUM(D5:M5)</f>
        <v>5979776</v>
      </c>
      <c r="O5" s="30">
        <f t="shared" ref="O5:O33" si="1">(N5/O$35)</f>
        <v>962.77185638383514</v>
      </c>
      <c r="P5" s="6"/>
    </row>
    <row r="6" spans="1:133">
      <c r="A6" s="12"/>
      <c r="B6" s="42">
        <v>511</v>
      </c>
      <c r="C6" s="19" t="s">
        <v>19</v>
      </c>
      <c r="D6" s="43">
        <v>438125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438125</v>
      </c>
      <c r="O6" s="44">
        <f t="shared" si="1"/>
        <v>70.540170664949287</v>
      </c>
      <c r="P6" s="9"/>
    </row>
    <row r="7" spans="1:133">
      <c r="A7" s="12"/>
      <c r="B7" s="42">
        <v>512</v>
      </c>
      <c r="C7" s="19" t="s">
        <v>20</v>
      </c>
      <c r="D7" s="43">
        <v>1059020</v>
      </c>
      <c r="E7" s="43">
        <v>0</v>
      </c>
      <c r="F7" s="43">
        <v>0</v>
      </c>
      <c r="G7" s="43">
        <v>2704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2" si="2">SUM(D7:M7)</f>
        <v>1061724</v>
      </c>
      <c r="O7" s="44">
        <f t="shared" si="1"/>
        <v>170.94252133311866</v>
      </c>
      <c r="P7" s="9"/>
    </row>
    <row r="8" spans="1:133">
      <c r="A8" s="12"/>
      <c r="B8" s="42">
        <v>513</v>
      </c>
      <c r="C8" s="19" t="s">
        <v>21</v>
      </c>
      <c r="D8" s="43">
        <v>1539972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1539972</v>
      </c>
      <c r="O8" s="44">
        <f t="shared" si="1"/>
        <v>247.9426823377878</v>
      </c>
      <c r="P8" s="9"/>
    </row>
    <row r="9" spans="1:133">
      <c r="A9" s="12"/>
      <c r="B9" s="42">
        <v>514</v>
      </c>
      <c r="C9" s="19" t="s">
        <v>22</v>
      </c>
      <c r="D9" s="43">
        <v>501917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501917</v>
      </c>
      <c r="O9" s="44">
        <f t="shared" si="1"/>
        <v>80.810980518435031</v>
      </c>
      <c r="P9" s="9"/>
    </row>
    <row r="10" spans="1:133">
      <c r="A10" s="12"/>
      <c r="B10" s="42">
        <v>515</v>
      </c>
      <c r="C10" s="19" t="s">
        <v>23</v>
      </c>
      <c r="D10" s="43">
        <v>988360</v>
      </c>
      <c r="E10" s="43">
        <v>0</v>
      </c>
      <c r="F10" s="43">
        <v>0</v>
      </c>
      <c r="G10" s="43">
        <v>369286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1357646</v>
      </c>
      <c r="O10" s="44">
        <f t="shared" si="1"/>
        <v>218.58734503300596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1055406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1055406</v>
      </c>
      <c r="O11" s="44">
        <f t="shared" si="1"/>
        <v>169.92529383352118</v>
      </c>
      <c r="P11" s="9"/>
    </row>
    <row r="12" spans="1:133">
      <c r="A12" s="12"/>
      <c r="B12" s="42">
        <v>519</v>
      </c>
      <c r="C12" s="19" t="s">
        <v>64</v>
      </c>
      <c r="D12" s="43">
        <v>0</v>
      </c>
      <c r="E12" s="43">
        <v>0</v>
      </c>
      <c r="F12" s="43">
        <v>0</v>
      </c>
      <c r="G12" s="43">
        <v>24986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2"/>
        <v>24986</v>
      </c>
      <c r="O12" s="44">
        <f t="shared" si="1"/>
        <v>4.0228626630172277</v>
      </c>
      <c r="P12" s="9"/>
    </row>
    <row r="13" spans="1:133" ht="15.75">
      <c r="A13" s="26" t="s">
        <v>26</v>
      </c>
      <c r="B13" s="27"/>
      <c r="C13" s="28"/>
      <c r="D13" s="29">
        <f t="shared" ref="D13:M13" si="3">SUM(D14:D17)</f>
        <v>7252897</v>
      </c>
      <c r="E13" s="29">
        <f t="shared" si="3"/>
        <v>0</v>
      </c>
      <c r="F13" s="29">
        <f t="shared" si="3"/>
        <v>0</v>
      </c>
      <c r="G13" s="29">
        <f t="shared" si="3"/>
        <v>966686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40">
        <f t="shared" ref="N13:N33" si="4">SUM(D13:M13)</f>
        <v>8219583</v>
      </c>
      <c r="O13" s="41">
        <f t="shared" si="1"/>
        <v>1323.3912413459991</v>
      </c>
      <c r="P13" s="10"/>
    </row>
    <row r="14" spans="1:133">
      <c r="A14" s="12"/>
      <c r="B14" s="42">
        <v>521</v>
      </c>
      <c r="C14" s="19" t="s">
        <v>27</v>
      </c>
      <c r="D14" s="43">
        <v>1978403</v>
      </c>
      <c r="E14" s="43">
        <v>0</v>
      </c>
      <c r="F14" s="43">
        <v>0</v>
      </c>
      <c r="G14" s="43">
        <v>79627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4"/>
        <v>2058030</v>
      </c>
      <c r="O14" s="44">
        <f t="shared" si="1"/>
        <v>331.35243922073738</v>
      </c>
      <c r="P14" s="9"/>
    </row>
    <row r="15" spans="1:133">
      <c r="A15" s="12"/>
      <c r="B15" s="42">
        <v>522</v>
      </c>
      <c r="C15" s="19" t="s">
        <v>28</v>
      </c>
      <c r="D15" s="43">
        <v>4383293</v>
      </c>
      <c r="E15" s="43">
        <v>0</v>
      </c>
      <c r="F15" s="43">
        <v>0</v>
      </c>
      <c r="G15" s="43">
        <v>887059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5270352</v>
      </c>
      <c r="O15" s="44">
        <f t="shared" si="1"/>
        <v>848.55127998711964</v>
      </c>
      <c r="P15" s="9"/>
    </row>
    <row r="16" spans="1:133">
      <c r="A16" s="12"/>
      <c r="B16" s="42">
        <v>524</v>
      </c>
      <c r="C16" s="19" t="s">
        <v>29</v>
      </c>
      <c r="D16" s="43">
        <v>879573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879573</v>
      </c>
      <c r="O16" s="44">
        <f t="shared" si="1"/>
        <v>141.61535984543551</v>
      </c>
      <c r="P16" s="9"/>
    </row>
    <row r="17" spans="1:16">
      <c r="A17" s="12"/>
      <c r="B17" s="42">
        <v>525</v>
      </c>
      <c r="C17" s="19" t="s">
        <v>50</v>
      </c>
      <c r="D17" s="43">
        <v>11628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11628</v>
      </c>
      <c r="O17" s="44">
        <f t="shared" si="1"/>
        <v>1.8721622927064885</v>
      </c>
      <c r="P17" s="9"/>
    </row>
    <row r="18" spans="1:16" ht="15.75">
      <c r="A18" s="26" t="s">
        <v>30</v>
      </c>
      <c r="B18" s="27"/>
      <c r="C18" s="28"/>
      <c r="D18" s="29">
        <f t="shared" ref="D18:M18" si="5">SUM(D19:D22)</f>
        <v>0</v>
      </c>
      <c r="E18" s="29">
        <f t="shared" si="5"/>
        <v>4218921</v>
      </c>
      <c r="F18" s="29">
        <f t="shared" si="5"/>
        <v>0</v>
      </c>
      <c r="G18" s="29">
        <f t="shared" si="5"/>
        <v>0</v>
      </c>
      <c r="H18" s="29">
        <f t="shared" si="5"/>
        <v>0</v>
      </c>
      <c r="I18" s="29">
        <f t="shared" si="5"/>
        <v>9014900</v>
      </c>
      <c r="J18" s="29">
        <f t="shared" si="5"/>
        <v>0</v>
      </c>
      <c r="K18" s="29">
        <f t="shared" si="5"/>
        <v>0</v>
      </c>
      <c r="L18" s="29">
        <f t="shared" si="5"/>
        <v>0</v>
      </c>
      <c r="M18" s="29">
        <f t="shared" si="5"/>
        <v>0</v>
      </c>
      <c r="N18" s="40">
        <f t="shared" si="4"/>
        <v>13233821</v>
      </c>
      <c r="O18" s="41">
        <f t="shared" si="1"/>
        <v>2130.7069715021735</v>
      </c>
      <c r="P18" s="10"/>
    </row>
    <row r="19" spans="1:16">
      <c r="A19" s="12"/>
      <c r="B19" s="42">
        <v>534</v>
      </c>
      <c r="C19" s="19" t="s">
        <v>66</v>
      </c>
      <c r="D19" s="43">
        <v>0</v>
      </c>
      <c r="E19" s="43">
        <v>1857263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1857263</v>
      </c>
      <c r="O19" s="44">
        <f t="shared" si="1"/>
        <v>299.02801481242955</v>
      </c>
      <c r="P19" s="9"/>
    </row>
    <row r="20" spans="1:16">
      <c r="A20" s="12"/>
      <c r="B20" s="42">
        <v>535</v>
      </c>
      <c r="C20" s="19" t="s">
        <v>31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8978059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8978059</v>
      </c>
      <c r="O20" s="44">
        <f t="shared" si="1"/>
        <v>1445.5094187731445</v>
      </c>
      <c r="P20" s="9"/>
    </row>
    <row r="21" spans="1:16">
      <c r="A21" s="12"/>
      <c r="B21" s="42">
        <v>538</v>
      </c>
      <c r="C21" s="19" t="s">
        <v>67</v>
      </c>
      <c r="D21" s="43">
        <v>0</v>
      </c>
      <c r="E21" s="43">
        <v>0</v>
      </c>
      <c r="F21" s="43">
        <v>0</v>
      </c>
      <c r="G21" s="43">
        <v>0</v>
      </c>
      <c r="H21" s="43">
        <v>0</v>
      </c>
      <c r="I21" s="43">
        <v>36841</v>
      </c>
      <c r="J21" s="43">
        <v>0</v>
      </c>
      <c r="K21" s="43">
        <v>0</v>
      </c>
      <c r="L21" s="43">
        <v>0</v>
      </c>
      <c r="M21" s="43">
        <v>0</v>
      </c>
      <c r="N21" s="43">
        <f t="shared" si="4"/>
        <v>36841</v>
      </c>
      <c r="O21" s="44">
        <f t="shared" si="1"/>
        <v>5.9315730156174533</v>
      </c>
      <c r="P21" s="9"/>
    </row>
    <row r="22" spans="1:16">
      <c r="A22" s="12"/>
      <c r="B22" s="42">
        <v>539</v>
      </c>
      <c r="C22" s="19" t="s">
        <v>33</v>
      </c>
      <c r="D22" s="43">
        <v>0</v>
      </c>
      <c r="E22" s="43">
        <v>2361658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4"/>
        <v>2361658</v>
      </c>
      <c r="O22" s="44">
        <f t="shared" si="1"/>
        <v>380.23796490098215</v>
      </c>
      <c r="P22" s="9"/>
    </row>
    <row r="23" spans="1:16" ht="15.75">
      <c r="A23" s="26" t="s">
        <v>56</v>
      </c>
      <c r="B23" s="27"/>
      <c r="C23" s="28"/>
      <c r="D23" s="29">
        <f t="shared" ref="D23:M23" si="6">SUM(D24:D24)</f>
        <v>1211499</v>
      </c>
      <c r="E23" s="29">
        <f t="shared" si="6"/>
        <v>416437</v>
      </c>
      <c r="F23" s="29">
        <f t="shared" si="6"/>
        <v>0</v>
      </c>
      <c r="G23" s="29">
        <f t="shared" si="6"/>
        <v>1989989</v>
      </c>
      <c r="H23" s="29">
        <f t="shared" si="6"/>
        <v>0</v>
      </c>
      <c r="I23" s="29">
        <f t="shared" si="6"/>
        <v>0</v>
      </c>
      <c r="J23" s="29">
        <f t="shared" si="6"/>
        <v>0</v>
      </c>
      <c r="K23" s="29">
        <f t="shared" si="6"/>
        <v>0</v>
      </c>
      <c r="L23" s="29">
        <f t="shared" si="6"/>
        <v>0</v>
      </c>
      <c r="M23" s="29">
        <f t="shared" si="6"/>
        <v>0</v>
      </c>
      <c r="N23" s="29">
        <f t="shared" si="4"/>
        <v>3617925</v>
      </c>
      <c r="O23" s="41">
        <f t="shared" si="1"/>
        <v>582.50281758170991</v>
      </c>
      <c r="P23" s="10"/>
    </row>
    <row r="24" spans="1:16">
      <c r="A24" s="12"/>
      <c r="B24" s="42">
        <v>541</v>
      </c>
      <c r="C24" s="19" t="s">
        <v>68</v>
      </c>
      <c r="D24" s="43">
        <v>1211499</v>
      </c>
      <c r="E24" s="43">
        <v>416437</v>
      </c>
      <c r="F24" s="43">
        <v>0</v>
      </c>
      <c r="G24" s="43">
        <v>1989989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4"/>
        <v>3617925</v>
      </c>
      <c r="O24" s="44">
        <f t="shared" si="1"/>
        <v>582.50281758170991</v>
      </c>
      <c r="P24" s="9"/>
    </row>
    <row r="25" spans="1:16" ht="15.75">
      <c r="A25" s="26" t="s">
        <v>58</v>
      </c>
      <c r="B25" s="27"/>
      <c r="C25" s="28"/>
      <c r="D25" s="29">
        <f t="shared" ref="D25:M25" si="7">SUM(D26:D26)</f>
        <v>0</v>
      </c>
      <c r="E25" s="29">
        <f t="shared" si="7"/>
        <v>22074</v>
      </c>
      <c r="F25" s="29">
        <f t="shared" si="7"/>
        <v>0</v>
      </c>
      <c r="G25" s="29">
        <f t="shared" si="7"/>
        <v>0</v>
      </c>
      <c r="H25" s="29">
        <f t="shared" si="7"/>
        <v>0</v>
      </c>
      <c r="I25" s="29">
        <f t="shared" si="7"/>
        <v>0</v>
      </c>
      <c r="J25" s="29">
        <f t="shared" si="7"/>
        <v>0</v>
      </c>
      <c r="K25" s="29">
        <f t="shared" si="7"/>
        <v>0</v>
      </c>
      <c r="L25" s="29">
        <f t="shared" si="7"/>
        <v>0</v>
      </c>
      <c r="M25" s="29">
        <f t="shared" si="7"/>
        <v>0</v>
      </c>
      <c r="N25" s="29">
        <f t="shared" si="4"/>
        <v>22074</v>
      </c>
      <c r="O25" s="41">
        <f t="shared" si="1"/>
        <v>3.5540170664949282</v>
      </c>
      <c r="P25" s="10"/>
    </row>
    <row r="26" spans="1:16">
      <c r="A26" s="45"/>
      <c r="B26" s="46">
        <v>559</v>
      </c>
      <c r="C26" s="47" t="s">
        <v>86</v>
      </c>
      <c r="D26" s="43">
        <v>0</v>
      </c>
      <c r="E26" s="43">
        <v>22074</v>
      </c>
      <c r="F26" s="43">
        <v>0</v>
      </c>
      <c r="G26" s="43">
        <v>0</v>
      </c>
      <c r="H26" s="43">
        <v>0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f t="shared" si="4"/>
        <v>22074</v>
      </c>
      <c r="O26" s="44">
        <f t="shared" si="1"/>
        <v>3.5540170664949282</v>
      </c>
      <c r="P26" s="9"/>
    </row>
    <row r="27" spans="1:16" ht="15.75">
      <c r="A27" s="26" t="s">
        <v>34</v>
      </c>
      <c r="B27" s="27"/>
      <c r="C27" s="28"/>
      <c r="D27" s="29">
        <f t="shared" ref="D27:M27" si="8">SUM(D28:D29)</f>
        <v>1798854</v>
      </c>
      <c r="E27" s="29">
        <f t="shared" si="8"/>
        <v>0</v>
      </c>
      <c r="F27" s="29">
        <f t="shared" si="8"/>
        <v>0</v>
      </c>
      <c r="G27" s="29">
        <f t="shared" si="8"/>
        <v>232862</v>
      </c>
      <c r="H27" s="29">
        <f t="shared" si="8"/>
        <v>0</v>
      </c>
      <c r="I27" s="29">
        <f t="shared" si="8"/>
        <v>1176968</v>
      </c>
      <c r="J27" s="29">
        <f t="shared" si="8"/>
        <v>0</v>
      </c>
      <c r="K27" s="29">
        <f t="shared" si="8"/>
        <v>0</v>
      </c>
      <c r="L27" s="29">
        <f t="shared" si="8"/>
        <v>0</v>
      </c>
      <c r="M27" s="29">
        <f t="shared" si="8"/>
        <v>0</v>
      </c>
      <c r="N27" s="29">
        <f t="shared" si="4"/>
        <v>3208684</v>
      </c>
      <c r="O27" s="41">
        <f t="shared" si="1"/>
        <v>516.6131057800676</v>
      </c>
      <c r="P27" s="9"/>
    </row>
    <row r="28" spans="1:16">
      <c r="A28" s="12"/>
      <c r="B28" s="42">
        <v>572</v>
      </c>
      <c r="C28" s="19" t="s">
        <v>69</v>
      </c>
      <c r="D28" s="43">
        <v>1798854</v>
      </c>
      <c r="E28" s="43">
        <v>0</v>
      </c>
      <c r="F28" s="43">
        <v>0</v>
      </c>
      <c r="G28" s="43">
        <v>232862</v>
      </c>
      <c r="H28" s="43">
        <v>0</v>
      </c>
      <c r="I28" s="43">
        <v>0</v>
      </c>
      <c r="J28" s="43">
        <v>0</v>
      </c>
      <c r="K28" s="43">
        <v>0</v>
      </c>
      <c r="L28" s="43">
        <v>0</v>
      </c>
      <c r="M28" s="43">
        <v>0</v>
      </c>
      <c r="N28" s="43">
        <f t="shared" si="4"/>
        <v>2031716</v>
      </c>
      <c r="O28" s="44">
        <f t="shared" si="1"/>
        <v>327.11576235710834</v>
      </c>
      <c r="P28" s="9"/>
    </row>
    <row r="29" spans="1:16">
      <c r="A29" s="12"/>
      <c r="B29" s="42">
        <v>575</v>
      </c>
      <c r="C29" s="19" t="s">
        <v>70</v>
      </c>
      <c r="D29" s="43">
        <v>0</v>
      </c>
      <c r="E29" s="43">
        <v>0</v>
      </c>
      <c r="F29" s="43">
        <v>0</v>
      </c>
      <c r="G29" s="43">
        <v>0</v>
      </c>
      <c r="H29" s="43">
        <v>0</v>
      </c>
      <c r="I29" s="43">
        <v>1176968</v>
      </c>
      <c r="J29" s="43">
        <v>0</v>
      </c>
      <c r="K29" s="43">
        <v>0</v>
      </c>
      <c r="L29" s="43">
        <v>0</v>
      </c>
      <c r="M29" s="43">
        <v>0</v>
      </c>
      <c r="N29" s="43">
        <f t="shared" si="4"/>
        <v>1176968</v>
      </c>
      <c r="O29" s="44">
        <f t="shared" si="1"/>
        <v>189.49734342295926</v>
      </c>
      <c r="P29" s="9"/>
    </row>
    <row r="30" spans="1:16" ht="15.75">
      <c r="A30" s="26" t="s">
        <v>71</v>
      </c>
      <c r="B30" s="27"/>
      <c r="C30" s="28"/>
      <c r="D30" s="29">
        <f t="shared" ref="D30:M30" si="9">SUM(D31:D32)</f>
        <v>296053</v>
      </c>
      <c r="E30" s="29">
        <f t="shared" si="9"/>
        <v>908285</v>
      </c>
      <c r="F30" s="29">
        <f t="shared" si="9"/>
        <v>0</v>
      </c>
      <c r="G30" s="29">
        <f t="shared" si="9"/>
        <v>468573</v>
      </c>
      <c r="H30" s="29">
        <f t="shared" si="9"/>
        <v>0</v>
      </c>
      <c r="I30" s="29">
        <f t="shared" si="9"/>
        <v>2142853</v>
      </c>
      <c r="J30" s="29">
        <f t="shared" si="9"/>
        <v>0</v>
      </c>
      <c r="K30" s="29">
        <f t="shared" si="9"/>
        <v>0</v>
      </c>
      <c r="L30" s="29">
        <f t="shared" si="9"/>
        <v>0</v>
      </c>
      <c r="M30" s="29">
        <f t="shared" si="9"/>
        <v>0</v>
      </c>
      <c r="N30" s="29">
        <f t="shared" si="4"/>
        <v>3815764</v>
      </c>
      <c r="O30" s="41">
        <f t="shared" si="1"/>
        <v>614.35582031878926</v>
      </c>
      <c r="P30" s="9"/>
    </row>
    <row r="31" spans="1:16">
      <c r="A31" s="12"/>
      <c r="B31" s="42">
        <v>581</v>
      </c>
      <c r="C31" s="19" t="s">
        <v>72</v>
      </c>
      <c r="D31" s="43">
        <v>296053</v>
      </c>
      <c r="E31" s="43">
        <v>908285</v>
      </c>
      <c r="F31" s="43">
        <v>0</v>
      </c>
      <c r="G31" s="43">
        <v>468573</v>
      </c>
      <c r="H31" s="43">
        <v>0</v>
      </c>
      <c r="I31" s="43">
        <v>0</v>
      </c>
      <c r="J31" s="43">
        <v>0</v>
      </c>
      <c r="K31" s="43">
        <v>0</v>
      </c>
      <c r="L31" s="43">
        <v>0</v>
      </c>
      <c r="M31" s="43">
        <v>0</v>
      </c>
      <c r="N31" s="43">
        <f t="shared" si="4"/>
        <v>1672911</v>
      </c>
      <c r="O31" s="44">
        <f t="shared" si="1"/>
        <v>269.34648204797941</v>
      </c>
      <c r="P31" s="9"/>
    </row>
    <row r="32" spans="1:16" ht="15.75" thickBot="1">
      <c r="A32" s="12"/>
      <c r="B32" s="42">
        <v>591</v>
      </c>
      <c r="C32" s="19" t="s">
        <v>73</v>
      </c>
      <c r="D32" s="43">
        <v>0</v>
      </c>
      <c r="E32" s="43">
        <v>0</v>
      </c>
      <c r="F32" s="43">
        <v>0</v>
      </c>
      <c r="G32" s="43">
        <v>0</v>
      </c>
      <c r="H32" s="43">
        <v>0</v>
      </c>
      <c r="I32" s="43">
        <v>2142853</v>
      </c>
      <c r="J32" s="43">
        <v>0</v>
      </c>
      <c r="K32" s="43">
        <v>0</v>
      </c>
      <c r="L32" s="43">
        <v>0</v>
      </c>
      <c r="M32" s="43">
        <v>0</v>
      </c>
      <c r="N32" s="43">
        <f t="shared" si="4"/>
        <v>2142853</v>
      </c>
      <c r="O32" s="44">
        <f t="shared" si="1"/>
        <v>345.00933827080985</v>
      </c>
      <c r="P32" s="9"/>
    </row>
    <row r="33" spans="1:119" ht="16.5" thickBot="1">
      <c r="A33" s="13" t="s">
        <v>10</v>
      </c>
      <c r="B33" s="21"/>
      <c r="C33" s="20"/>
      <c r="D33" s="14">
        <f>SUM(D5,D13,D18,D23,D25,D27,D30)</f>
        <v>15086697</v>
      </c>
      <c r="E33" s="14">
        <f t="shared" ref="E33:M33" si="10">SUM(E5,E13,E18,E23,E25,E27,E30)</f>
        <v>5565717</v>
      </c>
      <c r="F33" s="14">
        <f t="shared" si="10"/>
        <v>1055406</v>
      </c>
      <c r="G33" s="14">
        <f t="shared" si="10"/>
        <v>4055086</v>
      </c>
      <c r="H33" s="14">
        <f t="shared" si="10"/>
        <v>0</v>
      </c>
      <c r="I33" s="14">
        <f t="shared" si="10"/>
        <v>12334721</v>
      </c>
      <c r="J33" s="14">
        <f t="shared" si="10"/>
        <v>0</v>
      </c>
      <c r="K33" s="14">
        <f t="shared" si="10"/>
        <v>0</v>
      </c>
      <c r="L33" s="14">
        <f t="shared" si="10"/>
        <v>0</v>
      </c>
      <c r="M33" s="14">
        <f t="shared" si="10"/>
        <v>0</v>
      </c>
      <c r="N33" s="14">
        <f t="shared" si="4"/>
        <v>38097627</v>
      </c>
      <c r="O33" s="35">
        <f t="shared" si="1"/>
        <v>6133.8958299790693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5"/>
      <c r="B34" s="17"/>
      <c r="C34" s="17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8"/>
    </row>
    <row r="35" spans="1:119">
      <c r="A35" s="36"/>
      <c r="B35" s="37"/>
      <c r="C35" s="37"/>
      <c r="D35" s="38"/>
      <c r="E35" s="38"/>
      <c r="F35" s="38"/>
      <c r="G35" s="38"/>
      <c r="H35" s="38"/>
      <c r="I35" s="38"/>
      <c r="J35" s="38"/>
      <c r="K35" s="38"/>
      <c r="L35" s="163" t="s">
        <v>87</v>
      </c>
      <c r="M35" s="163"/>
      <c r="N35" s="163"/>
      <c r="O35" s="39">
        <v>6211</v>
      </c>
    </row>
    <row r="36" spans="1:119">
      <c r="A36" s="164"/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2"/>
    </row>
    <row r="37" spans="1:119" ht="15.75" customHeight="1" thickBot="1">
      <c r="A37" s="165" t="s">
        <v>45</v>
      </c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5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83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3"/>
      <c r="N3" s="34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SUM(D6:D12)</f>
        <v>3666457</v>
      </c>
      <c r="E5" s="24">
        <f t="shared" si="0"/>
        <v>0</v>
      </c>
      <c r="F5" s="24">
        <f t="shared" si="0"/>
        <v>1439552</v>
      </c>
      <c r="G5" s="24">
        <f t="shared" si="0"/>
        <v>1684739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>SUM(D5:M5)</f>
        <v>6790748</v>
      </c>
      <c r="O5" s="30">
        <f t="shared" ref="O5:O31" si="1">(N5/O$33)</f>
        <v>1133.6808013355592</v>
      </c>
      <c r="P5" s="6"/>
    </row>
    <row r="6" spans="1:133">
      <c r="A6" s="12"/>
      <c r="B6" s="42">
        <v>511</v>
      </c>
      <c r="C6" s="19" t="s">
        <v>19</v>
      </c>
      <c r="D6" s="43">
        <v>293636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293636</v>
      </c>
      <c r="O6" s="44">
        <f t="shared" si="1"/>
        <v>49.021035058430719</v>
      </c>
      <c r="P6" s="9"/>
    </row>
    <row r="7" spans="1:133">
      <c r="A7" s="12"/>
      <c r="B7" s="42">
        <v>512</v>
      </c>
      <c r="C7" s="19" t="s">
        <v>20</v>
      </c>
      <c r="D7" s="43">
        <v>830018</v>
      </c>
      <c r="E7" s="43">
        <v>0</v>
      </c>
      <c r="F7" s="43">
        <v>0</v>
      </c>
      <c r="G7" s="43">
        <v>1274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2" si="2">SUM(D7:M7)</f>
        <v>831292</v>
      </c>
      <c r="O7" s="44">
        <f t="shared" si="1"/>
        <v>138.77996661101835</v>
      </c>
      <c r="P7" s="9"/>
    </row>
    <row r="8" spans="1:133">
      <c r="A8" s="12"/>
      <c r="B8" s="42">
        <v>513</v>
      </c>
      <c r="C8" s="19" t="s">
        <v>21</v>
      </c>
      <c r="D8" s="43">
        <v>1035194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1035194</v>
      </c>
      <c r="O8" s="44">
        <f t="shared" si="1"/>
        <v>172.82036727879799</v>
      </c>
      <c r="P8" s="9"/>
    </row>
    <row r="9" spans="1:133">
      <c r="A9" s="12"/>
      <c r="B9" s="42">
        <v>514</v>
      </c>
      <c r="C9" s="19" t="s">
        <v>22</v>
      </c>
      <c r="D9" s="43">
        <v>376870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376870</v>
      </c>
      <c r="O9" s="44">
        <f t="shared" si="1"/>
        <v>62.916527545909851</v>
      </c>
      <c r="P9" s="9"/>
    </row>
    <row r="10" spans="1:133">
      <c r="A10" s="12"/>
      <c r="B10" s="42">
        <v>515</v>
      </c>
      <c r="C10" s="19" t="s">
        <v>23</v>
      </c>
      <c r="D10" s="43">
        <v>762337</v>
      </c>
      <c r="E10" s="43">
        <v>0</v>
      </c>
      <c r="F10" s="43">
        <v>0</v>
      </c>
      <c r="G10" s="43">
        <v>1557853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2320190</v>
      </c>
      <c r="O10" s="44">
        <f t="shared" si="1"/>
        <v>387.34390651085141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1439552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1439552</v>
      </c>
      <c r="O11" s="44">
        <f t="shared" si="1"/>
        <v>240.32587646076794</v>
      </c>
      <c r="P11" s="9"/>
    </row>
    <row r="12" spans="1:133">
      <c r="A12" s="12"/>
      <c r="B12" s="42">
        <v>519</v>
      </c>
      <c r="C12" s="19" t="s">
        <v>64</v>
      </c>
      <c r="D12" s="43">
        <v>368402</v>
      </c>
      <c r="E12" s="43">
        <v>0</v>
      </c>
      <c r="F12" s="43">
        <v>0</v>
      </c>
      <c r="G12" s="43">
        <v>125612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2"/>
        <v>494014</v>
      </c>
      <c r="O12" s="44">
        <f t="shared" si="1"/>
        <v>82.473121869782972</v>
      </c>
      <c r="P12" s="9"/>
    </row>
    <row r="13" spans="1:133" ht="15.75">
      <c r="A13" s="26" t="s">
        <v>26</v>
      </c>
      <c r="B13" s="27"/>
      <c r="C13" s="28"/>
      <c r="D13" s="29">
        <f t="shared" ref="D13:M13" si="3">SUM(D14:D17)</f>
        <v>14077419</v>
      </c>
      <c r="E13" s="29">
        <f t="shared" si="3"/>
        <v>0</v>
      </c>
      <c r="F13" s="29">
        <f t="shared" si="3"/>
        <v>0</v>
      </c>
      <c r="G13" s="29">
        <f t="shared" si="3"/>
        <v>270942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40">
        <f t="shared" ref="N13:N31" si="4">SUM(D13:M13)</f>
        <v>14348361</v>
      </c>
      <c r="O13" s="41">
        <f t="shared" si="1"/>
        <v>2395.3858096828048</v>
      </c>
      <c r="P13" s="10"/>
    </row>
    <row r="14" spans="1:133">
      <c r="A14" s="12"/>
      <c r="B14" s="42">
        <v>521</v>
      </c>
      <c r="C14" s="19" t="s">
        <v>27</v>
      </c>
      <c r="D14" s="43">
        <v>1963550</v>
      </c>
      <c r="E14" s="43">
        <v>0</v>
      </c>
      <c r="F14" s="43">
        <v>0</v>
      </c>
      <c r="G14" s="43">
        <v>127049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4"/>
        <v>2090599</v>
      </c>
      <c r="O14" s="44">
        <f t="shared" si="1"/>
        <v>349.01485809682805</v>
      </c>
      <c r="P14" s="9"/>
    </row>
    <row r="15" spans="1:133">
      <c r="A15" s="12"/>
      <c r="B15" s="42">
        <v>522</v>
      </c>
      <c r="C15" s="19" t="s">
        <v>28</v>
      </c>
      <c r="D15" s="43">
        <v>3906271</v>
      </c>
      <c r="E15" s="43">
        <v>0</v>
      </c>
      <c r="F15" s="43">
        <v>0</v>
      </c>
      <c r="G15" s="43">
        <v>57062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3963333</v>
      </c>
      <c r="O15" s="44">
        <f t="shared" si="1"/>
        <v>661.65826377295491</v>
      </c>
      <c r="P15" s="9"/>
    </row>
    <row r="16" spans="1:133">
      <c r="A16" s="12"/>
      <c r="B16" s="42">
        <v>524</v>
      </c>
      <c r="C16" s="19" t="s">
        <v>29</v>
      </c>
      <c r="D16" s="43">
        <v>953195</v>
      </c>
      <c r="E16" s="43">
        <v>0</v>
      </c>
      <c r="F16" s="43">
        <v>0</v>
      </c>
      <c r="G16" s="43">
        <v>86831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1040026</v>
      </c>
      <c r="O16" s="44">
        <f t="shared" si="1"/>
        <v>173.62704507512521</v>
      </c>
      <c r="P16" s="9"/>
    </row>
    <row r="17" spans="1:119">
      <c r="A17" s="12"/>
      <c r="B17" s="42">
        <v>525</v>
      </c>
      <c r="C17" s="19" t="s">
        <v>50</v>
      </c>
      <c r="D17" s="43">
        <v>7254403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7254403</v>
      </c>
      <c r="O17" s="44">
        <f t="shared" si="1"/>
        <v>1211.0856427378965</v>
      </c>
      <c r="P17" s="9"/>
    </row>
    <row r="18" spans="1:119" ht="15.75">
      <c r="A18" s="26" t="s">
        <v>30</v>
      </c>
      <c r="B18" s="27"/>
      <c r="C18" s="28"/>
      <c r="D18" s="29">
        <f t="shared" ref="D18:M18" si="5">SUM(D19:D22)</f>
        <v>0</v>
      </c>
      <c r="E18" s="29">
        <f t="shared" si="5"/>
        <v>2601155</v>
      </c>
      <c r="F18" s="29">
        <f t="shared" si="5"/>
        <v>0</v>
      </c>
      <c r="G18" s="29">
        <f t="shared" si="5"/>
        <v>0</v>
      </c>
      <c r="H18" s="29">
        <f t="shared" si="5"/>
        <v>0</v>
      </c>
      <c r="I18" s="29">
        <f t="shared" si="5"/>
        <v>9490420</v>
      </c>
      <c r="J18" s="29">
        <f t="shared" si="5"/>
        <v>0</v>
      </c>
      <c r="K18" s="29">
        <f t="shared" si="5"/>
        <v>0</v>
      </c>
      <c r="L18" s="29">
        <f t="shared" si="5"/>
        <v>0</v>
      </c>
      <c r="M18" s="29">
        <f t="shared" si="5"/>
        <v>0</v>
      </c>
      <c r="N18" s="40">
        <f t="shared" si="4"/>
        <v>12091575</v>
      </c>
      <c r="O18" s="41">
        <f t="shared" si="1"/>
        <v>2018.6268781302169</v>
      </c>
      <c r="P18" s="10"/>
    </row>
    <row r="19" spans="1:119">
      <c r="A19" s="12"/>
      <c r="B19" s="42">
        <v>534</v>
      </c>
      <c r="C19" s="19" t="s">
        <v>66</v>
      </c>
      <c r="D19" s="43">
        <v>0</v>
      </c>
      <c r="E19" s="43">
        <v>1693183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1693183</v>
      </c>
      <c r="O19" s="44">
        <f t="shared" si="1"/>
        <v>282.66828046744575</v>
      </c>
      <c r="P19" s="9"/>
    </row>
    <row r="20" spans="1:119">
      <c r="A20" s="12"/>
      <c r="B20" s="42">
        <v>535</v>
      </c>
      <c r="C20" s="19" t="s">
        <v>31</v>
      </c>
      <c r="D20" s="43">
        <v>0</v>
      </c>
      <c r="E20" s="43">
        <v>17700</v>
      </c>
      <c r="F20" s="43">
        <v>0</v>
      </c>
      <c r="G20" s="43">
        <v>0</v>
      </c>
      <c r="H20" s="43">
        <v>0</v>
      </c>
      <c r="I20" s="43">
        <v>9455951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9473651</v>
      </c>
      <c r="O20" s="44">
        <f t="shared" si="1"/>
        <v>1581.5777963272121</v>
      </c>
      <c r="P20" s="9"/>
    </row>
    <row r="21" spans="1:119">
      <c r="A21" s="12"/>
      <c r="B21" s="42">
        <v>538</v>
      </c>
      <c r="C21" s="19" t="s">
        <v>67</v>
      </c>
      <c r="D21" s="43">
        <v>0</v>
      </c>
      <c r="E21" s="43">
        <v>0</v>
      </c>
      <c r="F21" s="43">
        <v>0</v>
      </c>
      <c r="G21" s="43">
        <v>0</v>
      </c>
      <c r="H21" s="43">
        <v>0</v>
      </c>
      <c r="I21" s="43">
        <v>34469</v>
      </c>
      <c r="J21" s="43">
        <v>0</v>
      </c>
      <c r="K21" s="43">
        <v>0</v>
      </c>
      <c r="L21" s="43">
        <v>0</v>
      </c>
      <c r="M21" s="43">
        <v>0</v>
      </c>
      <c r="N21" s="43">
        <f t="shared" si="4"/>
        <v>34469</v>
      </c>
      <c r="O21" s="44">
        <f t="shared" si="1"/>
        <v>5.7544240400667777</v>
      </c>
      <c r="P21" s="9"/>
    </row>
    <row r="22" spans="1:119">
      <c r="A22" s="12"/>
      <c r="B22" s="42">
        <v>539</v>
      </c>
      <c r="C22" s="19" t="s">
        <v>33</v>
      </c>
      <c r="D22" s="43">
        <v>0</v>
      </c>
      <c r="E22" s="43">
        <v>890272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4"/>
        <v>890272</v>
      </c>
      <c r="O22" s="44">
        <f t="shared" si="1"/>
        <v>148.62637729549249</v>
      </c>
      <c r="P22" s="9"/>
    </row>
    <row r="23" spans="1:119" ht="15.75">
      <c r="A23" s="26" t="s">
        <v>56</v>
      </c>
      <c r="B23" s="27"/>
      <c r="C23" s="28"/>
      <c r="D23" s="29">
        <f t="shared" ref="D23:M23" si="6">SUM(D24:D24)</f>
        <v>1168327</v>
      </c>
      <c r="E23" s="29">
        <f t="shared" si="6"/>
        <v>0</v>
      </c>
      <c r="F23" s="29">
        <f t="shared" si="6"/>
        <v>0</v>
      </c>
      <c r="G23" s="29">
        <f t="shared" si="6"/>
        <v>386127</v>
      </c>
      <c r="H23" s="29">
        <f t="shared" si="6"/>
        <v>0</v>
      </c>
      <c r="I23" s="29">
        <f t="shared" si="6"/>
        <v>0</v>
      </c>
      <c r="J23" s="29">
        <f t="shared" si="6"/>
        <v>0</v>
      </c>
      <c r="K23" s="29">
        <f t="shared" si="6"/>
        <v>0</v>
      </c>
      <c r="L23" s="29">
        <f t="shared" si="6"/>
        <v>0</v>
      </c>
      <c r="M23" s="29">
        <f t="shared" si="6"/>
        <v>0</v>
      </c>
      <c r="N23" s="29">
        <f t="shared" si="4"/>
        <v>1554454</v>
      </c>
      <c r="O23" s="41">
        <f t="shared" si="1"/>
        <v>259.50818030050084</v>
      </c>
      <c r="P23" s="10"/>
    </row>
    <row r="24" spans="1:119">
      <c r="A24" s="12"/>
      <c r="B24" s="42">
        <v>541</v>
      </c>
      <c r="C24" s="19" t="s">
        <v>68</v>
      </c>
      <c r="D24" s="43">
        <v>1168327</v>
      </c>
      <c r="E24" s="43">
        <v>0</v>
      </c>
      <c r="F24" s="43">
        <v>0</v>
      </c>
      <c r="G24" s="43">
        <v>386127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4"/>
        <v>1554454</v>
      </c>
      <c r="O24" s="44">
        <f t="shared" si="1"/>
        <v>259.50818030050084</v>
      </c>
      <c r="P24" s="9"/>
    </row>
    <row r="25" spans="1:119" ht="15.75">
      <c r="A25" s="26" t="s">
        <v>34</v>
      </c>
      <c r="B25" s="27"/>
      <c r="C25" s="28"/>
      <c r="D25" s="29">
        <f t="shared" ref="D25:M25" si="7">SUM(D26:D27)</f>
        <v>1525282</v>
      </c>
      <c r="E25" s="29">
        <f t="shared" si="7"/>
        <v>0</v>
      </c>
      <c r="F25" s="29">
        <f t="shared" si="7"/>
        <v>0</v>
      </c>
      <c r="G25" s="29">
        <f t="shared" si="7"/>
        <v>523123</v>
      </c>
      <c r="H25" s="29">
        <f t="shared" si="7"/>
        <v>0</v>
      </c>
      <c r="I25" s="29">
        <f t="shared" si="7"/>
        <v>1158826</v>
      </c>
      <c r="J25" s="29">
        <f t="shared" si="7"/>
        <v>0</v>
      </c>
      <c r="K25" s="29">
        <f t="shared" si="7"/>
        <v>0</v>
      </c>
      <c r="L25" s="29">
        <f t="shared" si="7"/>
        <v>0</v>
      </c>
      <c r="M25" s="29">
        <f t="shared" si="7"/>
        <v>0</v>
      </c>
      <c r="N25" s="29">
        <f t="shared" si="4"/>
        <v>3207231</v>
      </c>
      <c r="O25" s="41">
        <f t="shared" si="1"/>
        <v>535.43088480801339</v>
      </c>
      <c r="P25" s="9"/>
    </row>
    <row r="26" spans="1:119">
      <c r="A26" s="12"/>
      <c r="B26" s="42">
        <v>572</v>
      </c>
      <c r="C26" s="19" t="s">
        <v>69</v>
      </c>
      <c r="D26" s="43">
        <v>1525282</v>
      </c>
      <c r="E26" s="43">
        <v>0</v>
      </c>
      <c r="F26" s="43">
        <v>0</v>
      </c>
      <c r="G26" s="43">
        <v>523123</v>
      </c>
      <c r="H26" s="43">
        <v>0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f t="shared" si="4"/>
        <v>2048405</v>
      </c>
      <c r="O26" s="44">
        <f t="shared" si="1"/>
        <v>341.97078464106846</v>
      </c>
      <c r="P26" s="9"/>
    </row>
    <row r="27" spans="1:119">
      <c r="A27" s="12"/>
      <c r="B27" s="42">
        <v>575</v>
      </c>
      <c r="C27" s="19" t="s">
        <v>70</v>
      </c>
      <c r="D27" s="43">
        <v>0</v>
      </c>
      <c r="E27" s="43">
        <v>0</v>
      </c>
      <c r="F27" s="43">
        <v>0</v>
      </c>
      <c r="G27" s="43">
        <v>0</v>
      </c>
      <c r="H27" s="43">
        <v>0</v>
      </c>
      <c r="I27" s="43">
        <v>1158826</v>
      </c>
      <c r="J27" s="43">
        <v>0</v>
      </c>
      <c r="K27" s="43">
        <v>0</v>
      </c>
      <c r="L27" s="43">
        <v>0</v>
      </c>
      <c r="M27" s="43">
        <v>0</v>
      </c>
      <c r="N27" s="43">
        <f t="shared" si="4"/>
        <v>1158826</v>
      </c>
      <c r="O27" s="44">
        <f t="shared" si="1"/>
        <v>193.4601001669449</v>
      </c>
      <c r="P27" s="9"/>
    </row>
    <row r="28" spans="1:119" ht="15.75">
      <c r="A28" s="26" t="s">
        <v>71</v>
      </c>
      <c r="B28" s="27"/>
      <c r="C28" s="28"/>
      <c r="D28" s="29">
        <f t="shared" ref="D28:M28" si="8">SUM(D29:D30)</f>
        <v>76948</v>
      </c>
      <c r="E28" s="29">
        <f t="shared" si="8"/>
        <v>1024012</v>
      </c>
      <c r="F28" s="29">
        <f t="shared" si="8"/>
        <v>0</v>
      </c>
      <c r="G28" s="29">
        <f t="shared" si="8"/>
        <v>876881</v>
      </c>
      <c r="H28" s="29">
        <f t="shared" si="8"/>
        <v>0</v>
      </c>
      <c r="I28" s="29">
        <f t="shared" si="8"/>
        <v>2331076</v>
      </c>
      <c r="J28" s="29">
        <f t="shared" si="8"/>
        <v>0</v>
      </c>
      <c r="K28" s="29">
        <f t="shared" si="8"/>
        <v>0</v>
      </c>
      <c r="L28" s="29">
        <f t="shared" si="8"/>
        <v>0</v>
      </c>
      <c r="M28" s="29">
        <f t="shared" si="8"/>
        <v>0</v>
      </c>
      <c r="N28" s="29">
        <f t="shared" si="4"/>
        <v>4308917</v>
      </c>
      <c r="O28" s="41">
        <f t="shared" si="1"/>
        <v>719.35175292153588</v>
      </c>
      <c r="P28" s="9"/>
    </row>
    <row r="29" spans="1:119">
      <c r="A29" s="12"/>
      <c r="B29" s="42">
        <v>581</v>
      </c>
      <c r="C29" s="19" t="s">
        <v>72</v>
      </c>
      <c r="D29" s="43">
        <v>76948</v>
      </c>
      <c r="E29" s="43">
        <v>1024012</v>
      </c>
      <c r="F29" s="43">
        <v>0</v>
      </c>
      <c r="G29" s="43">
        <v>876881</v>
      </c>
      <c r="H29" s="43">
        <v>0</v>
      </c>
      <c r="I29" s="43">
        <v>0</v>
      </c>
      <c r="J29" s="43">
        <v>0</v>
      </c>
      <c r="K29" s="43">
        <v>0</v>
      </c>
      <c r="L29" s="43">
        <v>0</v>
      </c>
      <c r="M29" s="43">
        <v>0</v>
      </c>
      <c r="N29" s="43">
        <f t="shared" si="4"/>
        <v>1977841</v>
      </c>
      <c r="O29" s="44">
        <f t="shared" si="1"/>
        <v>330.19048414023371</v>
      </c>
      <c r="P29" s="9"/>
    </row>
    <row r="30" spans="1:119" ht="15.75" thickBot="1">
      <c r="A30" s="12"/>
      <c r="B30" s="42">
        <v>591</v>
      </c>
      <c r="C30" s="19" t="s">
        <v>73</v>
      </c>
      <c r="D30" s="43">
        <v>0</v>
      </c>
      <c r="E30" s="43">
        <v>0</v>
      </c>
      <c r="F30" s="43">
        <v>0</v>
      </c>
      <c r="G30" s="43">
        <v>0</v>
      </c>
      <c r="H30" s="43">
        <v>0</v>
      </c>
      <c r="I30" s="43">
        <v>2331076</v>
      </c>
      <c r="J30" s="43">
        <v>0</v>
      </c>
      <c r="K30" s="43">
        <v>0</v>
      </c>
      <c r="L30" s="43">
        <v>0</v>
      </c>
      <c r="M30" s="43">
        <v>0</v>
      </c>
      <c r="N30" s="43">
        <f t="shared" si="4"/>
        <v>2331076</v>
      </c>
      <c r="O30" s="44">
        <f t="shared" si="1"/>
        <v>389.16126878130217</v>
      </c>
      <c r="P30" s="9"/>
    </row>
    <row r="31" spans="1:119" ht="16.5" thickBot="1">
      <c r="A31" s="13" t="s">
        <v>10</v>
      </c>
      <c r="B31" s="21"/>
      <c r="C31" s="20"/>
      <c r="D31" s="14">
        <f>SUM(D5,D13,D18,D23,D25,D28)</f>
        <v>20514433</v>
      </c>
      <c r="E31" s="14">
        <f t="shared" ref="E31:M31" si="9">SUM(E5,E13,E18,E23,E25,E28)</f>
        <v>3625167</v>
      </c>
      <c r="F31" s="14">
        <f t="shared" si="9"/>
        <v>1439552</v>
      </c>
      <c r="G31" s="14">
        <f t="shared" si="9"/>
        <v>3741812</v>
      </c>
      <c r="H31" s="14">
        <f t="shared" si="9"/>
        <v>0</v>
      </c>
      <c r="I31" s="14">
        <f t="shared" si="9"/>
        <v>12980322</v>
      </c>
      <c r="J31" s="14">
        <f t="shared" si="9"/>
        <v>0</v>
      </c>
      <c r="K31" s="14">
        <f t="shared" si="9"/>
        <v>0</v>
      </c>
      <c r="L31" s="14">
        <f t="shared" si="9"/>
        <v>0</v>
      </c>
      <c r="M31" s="14">
        <f t="shared" si="9"/>
        <v>0</v>
      </c>
      <c r="N31" s="14">
        <f t="shared" si="4"/>
        <v>42301286</v>
      </c>
      <c r="O31" s="35">
        <f t="shared" si="1"/>
        <v>7061.9843071786308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5"/>
      <c r="B32" s="17"/>
      <c r="C32" s="17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8"/>
    </row>
    <row r="33" spans="1:15">
      <c r="A33" s="36"/>
      <c r="B33" s="37"/>
      <c r="C33" s="37"/>
      <c r="D33" s="38"/>
      <c r="E33" s="38"/>
      <c r="F33" s="38"/>
      <c r="G33" s="38"/>
      <c r="H33" s="38"/>
      <c r="I33" s="38"/>
      <c r="J33" s="38"/>
      <c r="K33" s="38"/>
      <c r="L33" s="163" t="s">
        <v>84</v>
      </c>
      <c r="M33" s="163"/>
      <c r="N33" s="163"/>
      <c r="O33" s="39">
        <v>5990</v>
      </c>
    </row>
    <row r="34" spans="1:15">
      <c r="A34" s="164"/>
      <c r="B34" s="141"/>
      <c r="C34" s="141"/>
      <c r="D34" s="141"/>
      <c r="E34" s="141"/>
      <c r="F34" s="141"/>
      <c r="G34" s="141"/>
      <c r="H34" s="141"/>
      <c r="I34" s="141"/>
      <c r="J34" s="141"/>
      <c r="K34" s="141"/>
      <c r="L34" s="141"/>
      <c r="M34" s="141"/>
      <c r="N34" s="141"/>
      <c r="O34" s="142"/>
    </row>
    <row r="35" spans="1:15" ht="15.75" customHeight="1" thickBot="1">
      <c r="A35" s="165" t="s">
        <v>45</v>
      </c>
      <c r="B35" s="144"/>
      <c r="C35" s="144"/>
      <c r="D35" s="144"/>
      <c r="E35" s="144"/>
      <c r="F35" s="144"/>
      <c r="G35" s="144"/>
      <c r="H35" s="144"/>
      <c r="I35" s="144"/>
      <c r="J35" s="144"/>
      <c r="K35" s="144"/>
      <c r="L35" s="144"/>
      <c r="M35" s="144"/>
      <c r="N35" s="144"/>
      <c r="O35" s="145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3"/>
      <c r="N3" s="34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SUM(D6:D12)</f>
        <v>3684052</v>
      </c>
      <c r="E5" s="24">
        <f t="shared" si="0"/>
        <v>0</v>
      </c>
      <c r="F5" s="24">
        <f t="shared" si="0"/>
        <v>1439299</v>
      </c>
      <c r="G5" s="24">
        <f t="shared" si="0"/>
        <v>566388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>SUM(D5:M5)</f>
        <v>5689739</v>
      </c>
      <c r="O5" s="30">
        <f t="shared" ref="O5:O31" si="1">(N5/O$33)</f>
        <v>899.42127726841602</v>
      </c>
      <c r="P5" s="6"/>
    </row>
    <row r="6" spans="1:133">
      <c r="A6" s="12"/>
      <c r="B6" s="42">
        <v>511</v>
      </c>
      <c r="C6" s="19" t="s">
        <v>19</v>
      </c>
      <c r="D6" s="43">
        <v>254930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254930</v>
      </c>
      <c r="O6" s="44">
        <f t="shared" si="1"/>
        <v>40.298766993360736</v>
      </c>
      <c r="P6" s="9"/>
    </row>
    <row r="7" spans="1:133">
      <c r="A7" s="12"/>
      <c r="B7" s="42">
        <v>512</v>
      </c>
      <c r="C7" s="19" t="s">
        <v>20</v>
      </c>
      <c r="D7" s="43">
        <v>878251</v>
      </c>
      <c r="E7" s="43">
        <v>0</v>
      </c>
      <c r="F7" s="43">
        <v>0</v>
      </c>
      <c r="G7" s="43">
        <v>82232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2" si="2">SUM(D7:M7)</f>
        <v>960483</v>
      </c>
      <c r="O7" s="44">
        <f t="shared" si="1"/>
        <v>151.83101485931078</v>
      </c>
      <c r="P7" s="9"/>
    </row>
    <row r="8" spans="1:133">
      <c r="A8" s="12"/>
      <c r="B8" s="42">
        <v>513</v>
      </c>
      <c r="C8" s="19" t="s">
        <v>21</v>
      </c>
      <c r="D8" s="43">
        <v>1103772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1103772</v>
      </c>
      <c r="O8" s="44">
        <f t="shared" si="1"/>
        <v>174.48182105595953</v>
      </c>
      <c r="P8" s="9"/>
    </row>
    <row r="9" spans="1:133">
      <c r="A9" s="12"/>
      <c r="B9" s="42">
        <v>514</v>
      </c>
      <c r="C9" s="19" t="s">
        <v>22</v>
      </c>
      <c r="D9" s="43">
        <v>426607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426607</v>
      </c>
      <c r="O9" s="44">
        <f t="shared" si="1"/>
        <v>67.437085045842551</v>
      </c>
      <c r="P9" s="9"/>
    </row>
    <row r="10" spans="1:133">
      <c r="A10" s="12"/>
      <c r="B10" s="42">
        <v>515</v>
      </c>
      <c r="C10" s="19" t="s">
        <v>23</v>
      </c>
      <c r="D10" s="43">
        <v>613037</v>
      </c>
      <c r="E10" s="43">
        <v>0</v>
      </c>
      <c r="F10" s="43">
        <v>0</v>
      </c>
      <c r="G10" s="43">
        <v>393710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1006747</v>
      </c>
      <c r="O10" s="44">
        <f t="shared" si="1"/>
        <v>159.14432500790389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1439299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1439299</v>
      </c>
      <c r="O11" s="44">
        <f t="shared" si="1"/>
        <v>227.52118242175149</v>
      </c>
      <c r="P11" s="9"/>
    </row>
    <row r="12" spans="1:133">
      <c r="A12" s="12"/>
      <c r="B12" s="42">
        <v>519</v>
      </c>
      <c r="C12" s="19" t="s">
        <v>64</v>
      </c>
      <c r="D12" s="43">
        <v>407455</v>
      </c>
      <c r="E12" s="43">
        <v>0</v>
      </c>
      <c r="F12" s="43">
        <v>0</v>
      </c>
      <c r="G12" s="43">
        <v>90446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2"/>
        <v>497901</v>
      </c>
      <c r="O12" s="44">
        <f t="shared" si="1"/>
        <v>78.707081884287064</v>
      </c>
      <c r="P12" s="9"/>
    </row>
    <row r="13" spans="1:133" ht="15.75">
      <c r="A13" s="26" t="s">
        <v>26</v>
      </c>
      <c r="B13" s="27"/>
      <c r="C13" s="28"/>
      <c r="D13" s="29">
        <f t="shared" ref="D13:M13" si="3">SUM(D14:D17)</f>
        <v>7470692</v>
      </c>
      <c r="E13" s="29">
        <f t="shared" si="3"/>
        <v>0</v>
      </c>
      <c r="F13" s="29">
        <f t="shared" si="3"/>
        <v>0</v>
      </c>
      <c r="G13" s="29">
        <f t="shared" si="3"/>
        <v>829108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40">
        <f t="shared" ref="N13:N31" si="4">SUM(D13:M13)</f>
        <v>8299800</v>
      </c>
      <c r="O13" s="41">
        <f t="shared" si="1"/>
        <v>1312.0139108441354</v>
      </c>
      <c r="P13" s="10"/>
    </row>
    <row r="14" spans="1:133">
      <c r="A14" s="12"/>
      <c r="B14" s="42">
        <v>521</v>
      </c>
      <c r="C14" s="19" t="s">
        <v>27</v>
      </c>
      <c r="D14" s="43">
        <v>1863439</v>
      </c>
      <c r="E14" s="43">
        <v>0</v>
      </c>
      <c r="F14" s="43">
        <v>0</v>
      </c>
      <c r="G14" s="43">
        <v>146795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4"/>
        <v>2010234</v>
      </c>
      <c r="O14" s="44">
        <f t="shared" si="1"/>
        <v>317.77331647170411</v>
      </c>
      <c r="P14" s="9"/>
    </row>
    <row r="15" spans="1:133">
      <c r="A15" s="12"/>
      <c r="B15" s="42">
        <v>522</v>
      </c>
      <c r="C15" s="19" t="s">
        <v>28</v>
      </c>
      <c r="D15" s="43">
        <v>4013661</v>
      </c>
      <c r="E15" s="43">
        <v>0</v>
      </c>
      <c r="F15" s="43">
        <v>0</v>
      </c>
      <c r="G15" s="43">
        <v>577509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4591170</v>
      </c>
      <c r="O15" s="44">
        <f t="shared" si="1"/>
        <v>725.76193487195701</v>
      </c>
      <c r="P15" s="9"/>
    </row>
    <row r="16" spans="1:133">
      <c r="A16" s="12"/>
      <c r="B16" s="42">
        <v>524</v>
      </c>
      <c r="C16" s="19" t="s">
        <v>29</v>
      </c>
      <c r="D16" s="43">
        <v>894267</v>
      </c>
      <c r="E16" s="43">
        <v>0</v>
      </c>
      <c r="F16" s="43">
        <v>0</v>
      </c>
      <c r="G16" s="43">
        <v>104804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999071</v>
      </c>
      <c r="O16" s="44">
        <f t="shared" si="1"/>
        <v>157.93092001264623</v>
      </c>
      <c r="P16" s="9"/>
    </row>
    <row r="17" spans="1:119">
      <c r="A17" s="12"/>
      <c r="B17" s="42">
        <v>525</v>
      </c>
      <c r="C17" s="19" t="s">
        <v>50</v>
      </c>
      <c r="D17" s="43">
        <v>699325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699325</v>
      </c>
      <c r="O17" s="44">
        <f t="shared" si="1"/>
        <v>110.54773948782801</v>
      </c>
      <c r="P17" s="9"/>
    </row>
    <row r="18" spans="1:119" ht="15.75">
      <c r="A18" s="26" t="s">
        <v>30</v>
      </c>
      <c r="B18" s="27"/>
      <c r="C18" s="28"/>
      <c r="D18" s="29">
        <f t="shared" ref="D18:M18" si="5">SUM(D19:D22)</f>
        <v>0</v>
      </c>
      <c r="E18" s="29">
        <f t="shared" si="5"/>
        <v>2108905</v>
      </c>
      <c r="F18" s="29">
        <f t="shared" si="5"/>
        <v>0</v>
      </c>
      <c r="G18" s="29">
        <f t="shared" si="5"/>
        <v>0</v>
      </c>
      <c r="H18" s="29">
        <f t="shared" si="5"/>
        <v>0</v>
      </c>
      <c r="I18" s="29">
        <f t="shared" si="5"/>
        <v>8308235</v>
      </c>
      <c r="J18" s="29">
        <f t="shared" si="5"/>
        <v>0</v>
      </c>
      <c r="K18" s="29">
        <f t="shared" si="5"/>
        <v>0</v>
      </c>
      <c r="L18" s="29">
        <f t="shared" si="5"/>
        <v>0</v>
      </c>
      <c r="M18" s="29">
        <f t="shared" si="5"/>
        <v>0</v>
      </c>
      <c r="N18" s="40">
        <f t="shared" si="4"/>
        <v>10417140</v>
      </c>
      <c r="O18" s="41">
        <f t="shared" si="1"/>
        <v>1646.7183054062598</v>
      </c>
      <c r="P18" s="10"/>
    </row>
    <row r="19" spans="1:119">
      <c r="A19" s="12"/>
      <c r="B19" s="42">
        <v>534</v>
      </c>
      <c r="C19" s="19" t="s">
        <v>66</v>
      </c>
      <c r="D19" s="43">
        <v>0</v>
      </c>
      <c r="E19" s="43">
        <v>1642075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1642075</v>
      </c>
      <c r="O19" s="44">
        <f t="shared" si="1"/>
        <v>259.57556117609863</v>
      </c>
      <c r="P19" s="9"/>
    </row>
    <row r="20" spans="1:119">
      <c r="A20" s="12"/>
      <c r="B20" s="42">
        <v>535</v>
      </c>
      <c r="C20" s="19" t="s">
        <v>31</v>
      </c>
      <c r="D20" s="43">
        <v>0</v>
      </c>
      <c r="E20" s="43">
        <v>174330</v>
      </c>
      <c r="F20" s="43">
        <v>0</v>
      </c>
      <c r="G20" s="43">
        <v>0</v>
      </c>
      <c r="H20" s="43">
        <v>0</v>
      </c>
      <c r="I20" s="43">
        <v>8272718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8447048</v>
      </c>
      <c r="O20" s="44">
        <f t="shared" si="1"/>
        <v>1335.2905469490991</v>
      </c>
      <c r="P20" s="9"/>
    </row>
    <row r="21" spans="1:119">
      <c r="A21" s="12"/>
      <c r="B21" s="42">
        <v>538</v>
      </c>
      <c r="C21" s="19" t="s">
        <v>67</v>
      </c>
      <c r="D21" s="43">
        <v>0</v>
      </c>
      <c r="E21" s="43">
        <v>0</v>
      </c>
      <c r="F21" s="43">
        <v>0</v>
      </c>
      <c r="G21" s="43">
        <v>0</v>
      </c>
      <c r="H21" s="43">
        <v>0</v>
      </c>
      <c r="I21" s="43">
        <v>35517</v>
      </c>
      <c r="J21" s="43">
        <v>0</v>
      </c>
      <c r="K21" s="43">
        <v>0</v>
      </c>
      <c r="L21" s="43">
        <v>0</v>
      </c>
      <c r="M21" s="43">
        <v>0</v>
      </c>
      <c r="N21" s="43">
        <f t="shared" si="4"/>
        <v>35517</v>
      </c>
      <c r="O21" s="44">
        <f t="shared" si="1"/>
        <v>5.6144483085678152</v>
      </c>
      <c r="P21" s="9"/>
    </row>
    <row r="22" spans="1:119">
      <c r="A22" s="12"/>
      <c r="B22" s="42">
        <v>539</v>
      </c>
      <c r="C22" s="19" t="s">
        <v>33</v>
      </c>
      <c r="D22" s="43">
        <v>0</v>
      </c>
      <c r="E22" s="43">
        <v>292500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4"/>
        <v>292500</v>
      </c>
      <c r="O22" s="44">
        <f t="shared" si="1"/>
        <v>46.237748972494465</v>
      </c>
      <c r="P22" s="9"/>
    </row>
    <row r="23" spans="1:119" ht="15.75">
      <c r="A23" s="26" t="s">
        <v>56</v>
      </c>
      <c r="B23" s="27"/>
      <c r="C23" s="28"/>
      <c r="D23" s="29">
        <f t="shared" ref="D23:M23" si="6">SUM(D24:D24)</f>
        <v>1067892</v>
      </c>
      <c r="E23" s="29">
        <f t="shared" si="6"/>
        <v>0</v>
      </c>
      <c r="F23" s="29">
        <f t="shared" si="6"/>
        <v>0</v>
      </c>
      <c r="G23" s="29">
        <f t="shared" si="6"/>
        <v>60246</v>
      </c>
      <c r="H23" s="29">
        <f t="shared" si="6"/>
        <v>0</v>
      </c>
      <c r="I23" s="29">
        <f t="shared" si="6"/>
        <v>0</v>
      </c>
      <c r="J23" s="29">
        <f t="shared" si="6"/>
        <v>0</v>
      </c>
      <c r="K23" s="29">
        <f t="shared" si="6"/>
        <v>0</v>
      </c>
      <c r="L23" s="29">
        <f t="shared" si="6"/>
        <v>0</v>
      </c>
      <c r="M23" s="29">
        <f t="shared" si="6"/>
        <v>0</v>
      </c>
      <c r="N23" s="29">
        <f t="shared" si="4"/>
        <v>1128138</v>
      </c>
      <c r="O23" s="41">
        <f t="shared" si="1"/>
        <v>178.33354410369901</v>
      </c>
      <c r="P23" s="10"/>
    </row>
    <row r="24" spans="1:119">
      <c r="A24" s="12"/>
      <c r="B24" s="42">
        <v>541</v>
      </c>
      <c r="C24" s="19" t="s">
        <v>68</v>
      </c>
      <c r="D24" s="43">
        <v>1067892</v>
      </c>
      <c r="E24" s="43">
        <v>0</v>
      </c>
      <c r="F24" s="43">
        <v>0</v>
      </c>
      <c r="G24" s="43">
        <v>60246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4"/>
        <v>1128138</v>
      </c>
      <c r="O24" s="44">
        <f t="shared" si="1"/>
        <v>178.33354410369901</v>
      </c>
      <c r="P24" s="9"/>
    </row>
    <row r="25" spans="1:119" ht="15.75">
      <c r="A25" s="26" t="s">
        <v>34</v>
      </c>
      <c r="B25" s="27"/>
      <c r="C25" s="28"/>
      <c r="D25" s="29">
        <f t="shared" ref="D25:M25" si="7">SUM(D26:D27)</f>
        <v>1673659</v>
      </c>
      <c r="E25" s="29">
        <f t="shared" si="7"/>
        <v>0</v>
      </c>
      <c r="F25" s="29">
        <f t="shared" si="7"/>
        <v>0</v>
      </c>
      <c r="G25" s="29">
        <f t="shared" si="7"/>
        <v>60138</v>
      </c>
      <c r="H25" s="29">
        <f t="shared" si="7"/>
        <v>0</v>
      </c>
      <c r="I25" s="29">
        <f t="shared" si="7"/>
        <v>1110825</v>
      </c>
      <c r="J25" s="29">
        <f t="shared" si="7"/>
        <v>0</v>
      </c>
      <c r="K25" s="29">
        <f t="shared" si="7"/>
        <v>0</v>
      </c>
      <c r="L25" s="29">
        <f t="shared" si="7"/>
        <v>0</v>
      </c>
      <c r="M25" s="29">
        <f t="shared" si="7"/>
        <v>0</v>
      </c>
      <c r="N25" s="29">
        <f t="shared" si="4"/>
        <v>2844622</v>
      </c>
      <c r="O25" s="41">
        <f t="shared" si="1"/>
        <v>449.67151438507744</v>
      </c>
      <c r="P25" s="9"/>
    </row>
    <row r="26" spans="1:119">
      <c r="A26" s="12"/>
      <c r="B26" s="42">
        <v>572</v>
      </c>
      <c r="C26" s="19" t="s">
        <v>69</v>
      </c>
      <c r="D26" s="43">
        <v>1673659</v>
      </c>
      <c r="E26" s="43">
        <v>0</v>
      </c>
      <c r="F26" s="43">
        <v>0</v>
      </c>
      <c r="G26" s="43">
        <v>60138</v>
      </c>
      <c r="H26" s="43">
        <v>0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f t="shared" si="4"/>
        <v>1733797</v>
      </c>
      <c r="O26" s="44">
        <f t="shared" si="1"/>
        <v>274.07477078722729</v>
      </c>
      <c r="P26" s="9"/>
    </row>
    <row r="27" spans="1:119">
      <c r="A27" s="12"/>
      <c r="B27" s="42">
        <v>575</v>
      </c>
      <c r="C27" s="19" t="s">
        <v>70</v>
      </c>
      <c r="D27" s="43">
        <v>0</v>
      </c>
      <c r="E27" s="43">
        <v>0</v>
      </c>
      <c r="F27" s="43">
        <v>0</v>
      </c>
      <c r="G27" s="43">
        <v>0</v>
      </c>
      <c r="H27" s="43">
        <v>0</v>
      </c>
      <c r="I27" s="43">
        <v>1110825</v>
      </c>
      <c r="J27" s="43">
        <v>0</v>
      </c>
      <c r="K27" s="43">
        <v>0</v>
      </c>
      <c r="L27" s="43">
        <v>0</v>
      </c>
      <c r="M27" s="43">
        <v>0</v>
      </c>
      <c r="N27" s="43">
        <f t="shared" si="4"/>
        <v>1110825</v>
      </c>
      <c r="O27" s="44">
        <f t="shared" si="1"/>
        <v>175.59674359785015</v>
      </c>
      <c r="P27" s="9"/>
    </row>
    <row r="28" spans="1:119" ht="15.75">
      <c r="A28" s="26" t="s">
        <v>71</v>
      </c>
      <c r="B28" s="27"/>
      <c r="C28" s="28"/>
      <c r="D28" s="29">
        <f t="shared" ref="D28:M28" si="8">SUM(D29:D30)</f>
        <v>230071</v>
      </c>
      <c r="E28" s="29">
        <f t="shared" si="8"/>
        <v>511352</v>
      </c>
      <c r="F28" s="29">
        <f t="shared" si="8"/>
        <v>0</v>
      </c>
      <c r="G28" s="29">
        <f t="shared" si="8"/>
        <v>989498</v>
      </c>
      <c r="H28" s="29">
        <f t="shared" si="8"/>
        <v>0</v>
      </c>
      <c r="I28" s="29">
        <f t="shared" si="8"/>
        <v>4513635</v>
      </c>
      <c r="J28" s="29">
        <f t="shared" si="8"/>
        <v>0</v>
      </c>
      <c r="K28" s="29">
        <f t="shared" si="8"/>
        <v>0</v>
      </c>
      <c r="L28" s="29">
        <f t="shared" si="8"/>
        <v>0</v>
      </c>
      <c r="M28" s="29">
        <f t="shared" si="8"/>
        <v>0</v>
      </c>
      <c r="N28" s="29">
        <f t="shared" si="4"/>
        <v>6244556</v>
      </c>
      <c r="O28" s="41">
        <f t="shared" si="1"/>
        <v>987.12551375276632</v>
      </c>
      <c r="P28" s="9"/>
    </row>
    <row r="29" spans="1:119">
      <c r="A29" s="12"/>
      <c r="B29" s="42">
        <v>581</v>
      </c>
      <c r="C29" s="19" t="s">
        <v>72</v>
      </c>
      <c r="D29" s="43">
        <v>230071</v>
      </c>
      <c r="E29" s="43">
        <v>511352</v>
      </c>
      <c r="F29" s="43">
        <v>0</v>
      </c>
      <c r="G29" s="43">
        <v>989498</v>
      </c>
      <c r="H29" s="43">
        <v>0</v>
      </c>
      <c r="I29" s="43">
        <v>0</v>
      </c>
      <c r="J29" s="43">
        <v>0</v>
      </c>
      <c r="K29" s="43">
        <v>0</v>
      </c>
      <c r="L29" s="43">
        <v>0</v>
      </c>
      <c r="M29" s="43">
        <v>0</v>
      </c>
      <c r="N29" s="43">
        <f t="shared" si="4"/>
        <v>1730921</v>
      </c>
      <c r="O29" s="44">
        <f t="shared" si="1"/>
        <v>273.62013910844138</v>
      </c>
      <c r="P29" s="9"/>
    </row>
    <row r="30" spans="1:119" ht="15.75" thickBot="1">
      <c r="A30" s="12"/>
      <c r="B30" s="42">
        <v>591</v>
      </c>
      <c r="C30" s="19" t="s">
        <v>73</v>
      </c>
      <c r="D30" s="43">
        <v>0</v>
      </c>
      <c r="E30" s="43">
        <v>0</v>
      </c>
      <c r="F30" s="43">
        <v>0</v>
      </c>
      <c r="G30" s="43">
        <v>0</v>
      </c>
      <c r="H30" s="43">
        <v>0</v>
      </c>
      <c r="I30" s="43">
        <v>4513635</v>
      </c>
      <c r="J30" s="43">
        <v>0</v>
      </c>
      <c r="K30" s="43">
        <v>0</v>
      </c>
      <c r="L30" s="43">
        <v>0</v>
      </c>
      <c r="M30" s="43">
        <v>0</v>
      </c>
      <c r="N30" s="43">
        <f t="shared" si="4"/>
        <v>4513635</v>
      </c>
      <c r="O30" s="44">
        <f t="shared" si="1"/>
        <v>713.505374644325</v>
      </c>
      <c r="P30" s="9"/>
    </row>
    <row r="31" spans="1:119" ht="16.5" thickBot="1">
      <c r="A31" s="13" t="s">
        <v>10</v>
      </c>
      <c r="B31" s="21"/>
      <c r="C31" s="20"/>
      <c r="D31" s="14">
        <f>SUM(D5,D13,D18,D23,D25,D28)</f>
        <v>14126366</v>
      </c>
      <c r="E31" s="14">
        <f t="shared" ref="E31:M31" si="9">SUM(E5,E13,E18,E23,E25,E28)</f>
        <v>2620257</v>
      </c>
      <c r="F31" s="14">
        <f t="shared" si="9"/>
        <v>1439299</v>
      </c>
      <c r="G31" s="14">
        <f t="shared" si="9"/>
        <v>2505378</v>
      </c>
      <c r="H31" s="14">
        <f t="shared" si="9"/>
        <v>0</v>
      </c>
      <c r="I31" s="14">
        <f t="shared" si="9"/>
        <v>13932695</v>
      </c>
      <c r="J31" s="14">
        <f t="shared" si="9"/>
        <v>0</v>
      </c>
      <c r="K31" s="14">
        <f t="shared" si="9"/>
        <v>0</v>
      </c>
      <c r="L31" s="14">
        <f t="shared" si="9"/>
        <v>0</v>
      </c>
      <c r="M31" s="14">
        <f t="shared" si="9"/>
        <v>0</v>
      </c>
      <c r="N31" s="14">
        <f t="shared" si="4"/>
        <v>34623995</v>
      </c>
      <c r="O31" s="35">
        <f t="shared" si="1"/>
        <v>5473.2840657603538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5"/>
      <c r="B32" s="17"/>
      <c r="C32" s="17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8"/>
      <c r="Q32" s="4"/>
    </row>
    <row r="33" spans="1:15">
      <c r="A33" s="36"/>
      <c r="B33" s="37"/>
      <c r="C33" s="37"/>
      <c r="D33" s="38"/>
      <c r="E33" s="38"/>
      <c r="F33" s="38"/>
      <c r="G33" s="38"/>
      <c r="H33" s="38"/>
      <c r="I33" s="38"/>
      <c r="J33" s="38"/>
      <c r="K33" s="38"/>
      <c r="L33" s="163" t="s">
        <v>82</v>
      </c>
      <c r="M33" s="163"/>
      <c r="N33" s="163"/>
      <c r="O33" s="39">
        <v>6326</v>
      </c>
    </row>
    <row r="34" spans="1:15">
      <c r="A34" s="164"/>
      <c r="B34" s="141"/>
      <c r="C34" s="141"/>
      <c r="D34" s="141"/>
      <c r="E34" s="141"/>
      <c r="F34" s="141"/>
      <c r="G34" s="141"/>
      <c r="H34" s="141"/>
      <c r="I34" s="141"/>
      <c r="J34" s="141"/>
      <c r="K34" s="141"/>
      <c r="L34" s="141"/>
      <c r="M34" s="141"/>
      <c r="N34" s="141"/>
      <c r="O34" s="142"/>
    </row>
    <row r="35" spans="1:15" ht="15.75" customHeight="1" thickBot="1">
      <c r="A35" s="165" t="s">
        <v>45</v>
      </c>
      <c r="B35" s="144"/>
      <c r="C35" s="144"/>
      <c r="D35" s="144"/>
      <c r="E35" s="144"/>
      <c r="F35" s="144"/>
      <c r="G35" s="144"/>
      <c r="H35" s="144"/>
      <c r="I35" s="144"/>
      <c r="J35" s="144"/>
      <c r="K35" s="144"/>
      <c r="L35" s="144"/>
      <c r="M35" s="144"/>
      <c r="N35" s="144"/>
      <c r="O35" s="145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3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79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3"/>
      <c r="N3" s="34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SUM(D6:D12)</f>
        <v>3373606</v>
      </c>
      <c r="E5" s="24">
        <f t="shared" si="0"/>
        <v>0</v>
      </c>
      <c r="F5" s="24">
        <f t="shared" si="0"/>
        <v>1434288</v>
      </c>
      <c r="G5" s="24">
        <f t="shared" si="0"/>
        <v>146000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>SUM(D5:M5)</f>
        <v>4953894</v>
      </c>
      <c r="O5" s="30">
        <f t="shared" ref="O5:O29" si="1">(N5/O$31)</f>
        <v>798.75749758142535</v>
      </c>
      <c r="P5" s="6"/>
    </row>
    <row r="6" spans="1:133">
      <c r="A6" s="12"/>
      <c r="B6" s="42">
        <v>511</v>
      </c>
      <c r="C6" s="19" t="s">
        <v>19</v>
      </c>
      <c r="D6" s="43">
        <v>270924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270924</v>
      </c>
      <c r="O6" s="44">
        <f t="shared" si="1"/>
        <v>43.683327958722991</v>
      </c>
      <c r="P6" s="9"/>
    </row>
    <row r="7" spans="1:133">
      <c r="A7" s="12"/>
      <c r="B7" s="42">
        <v>512</v>
      </c>
      <c r="C7" s="19" t="s">
        <v>20</v>
      </c>
      <c r="D7" s="43">
        <v>751388</v>
      </c>
      <c r="E7" s="43">
        <v>0</v>
      </c>
      <c r="F7" s="43">
        <v>0</v>
      </c>
      <c r="G7" s="43">
        <v>90364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2" si="2">SUM(D7:M7)</f>
        <v>841752</v>
      </c>
      <c r="O7" s="44">
        <f t="shared" si="1"/>
        <v>135.7226701064173</v>
      </c>
      <c r="P7" s="9"/>
    </row>
    <row r="8" spans="1:133">
      <c r="A8" s="12"/>
      <c r="B8" s="42">
        <v>513</v>
      </c>
      <c r="C8" s="19" t="s">
        <v>21</v>
      </c>
      <c r="D8" s="43">
        <v>939556</v>
      </c>
      <c r="E8" s="43">
        <v>0</v>
      </c>
      <c r="F8" s="43">
        <v>0</v>
      </c>
      <c r="G8" s="43">
        <v>51945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991501</v>
      </c>
      <c r="O8" s="44">
        <f t="shared" si="1"/>
        <v>159.86794582392776</v>
      </c>
      <c r="P8" s="9"/>
    </row>
    <row r="9" spans="1:133">
      <c r="A9" s="12"/>
      <c r="B9" s="42">
        <v>514</v>
      </c>
      <c r="C9" s="19" t="s">
        <v>22</v>
      </c>
      <c r="D9" s="43">
        <v>310299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310299</v>
      </c>
      <c r="O9" s="44">
        <f t="shared" si="1"/>
        <v>50.032086423734278</v>
      </c>
      <c r="P9" s="9"/>
    </row>
    <row r="10" spans="1:133">
      <c r="A10" s="12"/>
      <c r="B10" s="42">
        <v>515</v>
      </c>
      <c r="C10" s="19" t="s">
        <v>23</v>
      </c>
      <c r="D10" s="43">
        <v>762820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762820</v>
      </c>
      <c r="O10" s="44">
        <f t="shared" si="1"/>
        <v>122.99580780393421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1434288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1434288</v>
      </c>
      <c r="O11" s="44">
        <f t="shared" si="1"/>
        <v>231.26217349242179</v>
      </c>
      <c r="P11" s="9"/>
    </row>
    <row r="12" spans="1:133">
      <c r="A12" s="12"/>
      <c r="B12" s="42">
        <v>519</v>
      </c>
      <c r="C12" s="19" t="s">
        <v>64</v>
      </c>
      <c r="D12" s="43">
        <v>338619</v>
      </c>
      <c r="E12" s="43">
        <v>0</v>
      </c>
      <c r="F12" s="43">
        <v>0</v>
      </c>
      <c r="G12" s="43">
        <v>3691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2"/>
        <v>342310</v>
      </c>
      <c r="O12" s="44">
        <f t="shared" si="1"/>
        <v>55.193485972267013</v>
      </c>
      <c r="P12" s="9"/>
    </row>
    <row r="13" spans="1:133" ht="15.75">
      <c r="A13" s="26" t="s">
        <v>26</v>
      </c>
      <c r="B13" s="27"/>
      <c r="C13" s="28"/>
      <c r="D13" s="29">
        <f t="shared" ref="D13:M13" si="3">SUM(D14:D16)</f>
        <v>5827407</v>
      </c>
      <c r="E13" s="29">
        <f t="shared" si="3"/>
        <v>0</v>
      </c>
      <c r="F13" s="29">
        <f t="shared" si="3"/>
        <v>0</v>
      </c>
      <c r="G13" s="29">
        <f t="shared" si="3"/>
        <v>231417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40">
        <f t="shared" ref="N13:N29" si="4">SUM(D13:M13)</f>
        <v>6058824</v>
      </c>
      <c r="O13" s="41">
        <f t="shared" si="1"/>
        <v>976.9145436955821</v>
      </c>
      <c r="P13" s="10"/>
    </row>
    <row r="14" spans="1:133">
      <c r="A14" s="12"/>
      <c r="B14" s="42">
        <v>521</v>
      </c>
      <c r="C14" s="19" t="s">
        <v>27</v>
      </c>
      <c r="D14" s="43">
        <v>1813910</v>
      </c>
      <c r="E14" s="43">
        <v>0</v>
      </c>
      <c r="F14" s="43">
        <v>0</v>
      </c>
      <c r="G14" s="43">
        <v>114133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4"/>
        <v>1928043</v>
      </c>
      <c r="O14" s="44">
        <f t="shared" si="1"/>
        <v>310.87439535633666</v>
      </c>
      <c r="P14" s="9"/>
    </row>
    <row r="15" spans="1:133">
      <c r="A15" s="12"/>
      <c r="B15" s="42">
        <v>522</v>
      </c>
      <c r="C15" s="19" t="s">
        <v>28</v>
      </c>
      <c r="D15" s="43">
        <v>3352829</v>
      </c>
      <c r="E15" s="43">
        <v>0</v>
      </c>
      <c r="F15" s="43">
        <v>0</v>
      </c>
      <c r="G15" s="43">
        <v>112134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3464963</v>
      </c>
      <c r="O15" s="44">
        <f t="shared" si="1"/>
        <v>558.68477910351498</v>
      </c>
      <c r="P15" s="9"/>
    </row>
    <row r="16" spans="1:133">
      <c r="A16" s="12"/>
      <c r="B16" s="42">
        <v>524</v>
      </c>
      <c r="C16" s="19" t="s">
        <v>29</v>
      </c>
      <c r="D16" s="43">
        <v>660668</v>
      </c>
      <c r="E16" s="43">
        <v>0</v>
      </c>
      <c r="F16" s="43">
        <v>0</v>
      </c>
      <c r="G16" s="43">
        <v>5150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665818</v>
      </c>
      <c r="O16" s="44">
        <f t="shared" si="1"/>
        <v>107.35536923573041</v>
      </c>
      <c r="P16" s="9"/>
    </row>
    <row r="17" spans="1:119" ht="15.75">
      <c r="A17" s="26" t="s">
        <v>30</v>
      </c>
      <c r="B17" s="27"/>
      <c r="C17" s="28"/>
      <c r="D17" s="29">
        <f t="shared" ref="D17:M17" si="5">SUM(D18:D20)</f>
        <v>0</v>
      </c>
      <c r="E17" s="29">
        <f t="shared" si="5"/>
        <v>1764948</v>
      </c>
      <c r="F17" s="29">
        <f t="shared" si="5"/>
        <v>0</v>
      </c>
      <c r="G17" s="29">
        <f t="shared" si="5"/>
        <v>0</v>
      </c>
      <c r="H17" s="29">
        <f t="shared" si="5"/>
        <v>0</v>
      </c>
      <c r="I17" s="29">
        <f t="shared" si="5"/>
        <v>4936813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40">
        <f t="shared" si="4"/>
        <v>6701761</v>
      </c>
      <c r="O17" s="41">
        <f t="shared" si="1"/>
        <v>1080.5806191551112</v>
      </c>
      <c r="P17" s="10"/>
    </row>
    <row r="18" spans="1:119">
      <c r="A18" s="12"/>
      <c r="B18" s="42">
        <v>534</v>
      </c>
      <c r="C18" s="19" t="s">
        <v>66</v>
      </c>
      <c r="D18" s="43">
        <v>0</v>
      </c>
      <c r="E18" s="43">
        <v>1617648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4"/>
        <v>1617648</v>
      </c>
      <c r="O18" s="44">
        <f t="shared" si="1"/>
        <v>260.82683005482102</v>
      </c>
      <c r="P18" s="9"/>
    </row>
    <row r="19" spans="1:119">
      <c r="A19" s="12"/>
      <c r="B19" s="42">
        <v>535</v>
      </c>
      <c r="C19" s="19" t="s">
        <v>31</v>
      </c>
      <c r="D19" s="43">
        <v>0</v>
      </c>
      <c r="E19" s="43">
        <v>147300</v>
      </c>
      <c r="F19" s="43">
        <v>0</v>
      </c>
      <c r="G19" s="43">
        <v>0</v>
      </c>
      <c r="H19" s="43">
        <v>0</v>
      </c>
      <c r="I19" s="43">
        <v>4892356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5039656</v>
      </c>
      <c r="O19" s="44">
        <f t="shared" si="1"/>
        <v>812.58561754272819</v>
      </c>
      <c r="P19" s="9"/>
    </row>
    <row r="20" spans="1:119">
      <c r="A20" s="12"/>
      <c r="B20" s="42">
        <v>538</v>
      </c>
      <c r="C20" s="19" t="s">
        <v>67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44457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44457</v>
      </c>
      <c r="O20" s="44">
        <f t="shared" si="1"/>
        <v>7.1681715575620766</v>
      </c>
      <c r="P20" s="9"/>
    </row>
    <row r="21" spans="1:119" ht="15.75">
      <c r="A21" s="26" t="s">
        <v>56</v>
      </c>
      <c r="B21" s="27"/>
      <c r="C21" s="28"/>
      <c r="D21" s="29">
        <f t="shared" ref="D21:M21" si="6">SUM(D22:D22)</f>
        <v>1118995</v>
      </c>
      <c r="E21" s="29">
        <f t="shared" si="6"/>
        <v>0</v>
      </c>
      <c r="F21" s="29">
        <f t="shared" si="6"/>
        <v>0</v>
      </c>
      <c r="G21" s="29">
        <f t="shared" si="6"/>
        <v>60660</v>
      </c>
      <c r="H21" s="29">
        <f t="shared" si="6"/>
        <v>0</v>
      </c>
      <c r="I21" s="29">
        <f t="shared" si="6"/>
        <v>0</v>
      </c>
      <c r="J21" s="29">
        <f t="shared" si="6"/>
        <v>0</v>
      </c>
      <c r="K21" s="29">
        <f t="shared" si="6"/>
        <v>0</v>
      </c>
      <c r="L21" s="29">
        <f t="shared" si="6"/>
        <v>0</v>
      </c>
      <c r="M21" s="29">
        <f t="shared" si="6"/>
        <v>0</v>
      </c>
      <c r="N21" s="29">
        <f t="shared" si="4"/>
        <v>1179655</v>
      </c>
      <c r="O21" s="41">
        <f t="shared" si="1"/>
        <v>190.20557884553369</v>
      </c>
      <c r="P21" s="10"/>
    </row>
    <row r="22" spans="1:119">
      <c r="A22" s="12"/>
      <c r="B22" s="42">
        <v>541</v>
      </c>
      <c r="C22" s="19" t="s">
        <v>68</v>
      </c>
      <c r="D22" s="43">
        <v>1118995</v>
      </c>
      <c r="E22" s="43">
        <v>0</v>
      </c>
      <c r="F22" s="43">
        <v>0</v>
      </c>
      <c r="G22" s="43">
        <v>60660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4"/>
        <v>1179655</v>
      </c>
      <c r="O22" s="44">
        <f t="shared" si="1"/>
        <v>190.20557884553369</v>
      </c>
      <c r="P22" s="9"/>
    </row>
    <row r="23" spans="1:119" ht="15.75">
      <c r="A23" s="26" t="s">
        <v>34</v>
      </c>
      <c r="B23" s="27"/>
      <c r="C23" s="28"/>
      <c r="D23" s="29">
        <f t="shared" ref="D23:M23" si="7">SUM(D24:D25)</f>
        <v>1772297</v>
      </c>
      <c r="E23" s="29">
        <f t="shared" si="7"/>
        <v>0</v>
      </c>
      <c r="F23" s="29">
        <f t="shared" si="7"/>
        <v>0</v>
      </c>
      <c r="G23" s="29">
        <f t="shared" si="7"/>
        <v>22951</v>
      </c>
      <c r="H23" s="29">
        <f t="shared" si="7"/>
        <v>0</v>
      </c>
      <c r="I23" s="29">
        <f t="shared" si="7"/>
        <v>1116631</v>
      </c>
      <c r="J23" s="29">
        <f t="shared" si="7"/>
        <v>0</v>
      </c>
      <c r="K23" s="29">
        <f t="shared" si="7"/>
        <v>0</v>
      </c>
      <c r="L23" s="29">
        <f t="shared" si="7"/>
        <v>0</v>
      </c>
      <c r="M23" s="29">
        <f t="shared" si="7"/>
        <v>0</v>
      </c>
      <c r="N23" s="29">
        <f t="shared" si="4"/>
        <v>2911879</v>
      </c>
      <c r="O23" s="41">
        <f t="shared" si="1"/>
        <v>469.50644953240891</v>
      </c>
      <c r="P23" s="9"/>
    </row>
    <row r="24" spans="1:119">
      <c r="A24" s="12"/>
      <c r="B24" s="42">
        <v>572</v>
      </c>
      <c r="C24" s="19" t="s">
        <v>69</v>
      </c>
      <c r="D24" s="43">
        <v>1772297</v>
      </c>
      <c r="E24" s="43">
        <v>0</v>
      </c>
      <c r="F24" s="43">
        <v>0</v>
      </c>
      <c r="G24" s="43">
        <v>22951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4"/>
        <v>1795248</v>
      </c>
      <c r="O24" s="44">
        <f t="shared" si="1"/>
        <v>289.46275395033859</v>
      </c>
      <c r="P24" s="9"/>
    </row>
    <row r="25" spans="1:119">
      <c r="A25" s="12"/>
      <c r="B25" s="42">
        <v>575</v>
      </c>
      <c r="C25" s="19" t="s">
        <v>70</v>
      </c>
      <c r="D25" s="43">
        <v>0</v>
      </c>
      <c r="E25" s="43">
        <v>0</v>
      </c>
      <c r="F25" s="43">
        <v>0</v>
      </c>
      <c r="G25" s="43">
        <v>0</v>
      </c>
      <c r="H25" s="43">
        <v>0</v>
      </c>
      <c r="I25" s="43">
        <v>1116631</v>
      </c>
      <c r="J25" s="43">
        <v>0</v>
      </c>
      <c r="K25" s="43">
        <v>0</v>
      </c>
      <c r="L25" s="43">
        <v>0</v>
      </c>
      <c r="M25" s="43">
        <v>0</v>
      </c>
      <c r="N25" s="43">
        <f t="shared" si="4"/>
        <v>1116631</v>
      </c>
      <c r="O25" s="44">
        <f t="shared" si="1"/>
        <v>180.04369558207031</v>
      </c>
      <c r="P25" s="9"/>
    </row>
    <row r="26" spans="1:119" ht="15.75">
      <c r="A26" s="26" t="s">
        <v>71</v>
      </c>
      <c r="B26" s="27"/>
      <c r="C26" s="28"/>
      <c r="D26" s="29">
        <f t="shared" ref="D26:M26" si="8">SUM(D27:D28)</f>
        <v>0</v>
      </c>
      <c r="E26" s="29">
        <f t="shared" si="8"/>
        <v>512072</v>
      </c>
      <c r="F26" s="29">
        <f t="shared" si="8"/>
        <v>0</v>
      </c>
      <c r="G26" s="29">
        <f t="shared" si="8"/>
        <v>1263291</v>
      </c>
      <c r="H26" s="29">
        <f t="shared" si="8"/>
        <v>0</v>
      </c>
      <c r="I26" s="29">
        <f t="shared" si="8"/>
        <v>267758</v>
      </c>
      <c r="J26" s="29">
        <f t="shared" si="8"/>
        <v>0</v>
      </c>
      <c r="K26" s="29">
        <f t="shared" si="8"/>
        <v>0</v>
      </c>
      <c r="L26" s="29">
        <f t="shared" si="8"/>
        <v>0</v>
      </c>
      <c r="M26" s="29">
        <f t="shared" si="8"/>
        <v>0</v>
      </c>
      <c r="N26" s="29">
        <f t="shared" si="4"/>
        <v>2043121</v>
      </c>
      <c r="O26" s="41">
        <f t="shared" si="1"/>
        <v>329.42937762012252</v>
      </c>
      <c r="P26" s="9"/>
    </row>
    <row r="27" spans="1:119">
      <c r="A27" s="12"/>
      <c r="B27" s="42">
        <v>581</v>
      </c>
      <c r="C27" s="19" t="s">
        <v>72</v>
      </c>
      <c r="D27" s="43">
        <v>0</v>
      </c>
      <c r="E27" s="43">
        <v>512072</v>
      </c>
      <c r="F27" s="43">
        <v>0</v>
      </c>
      <c r="G27" s="43">
        <v>1263291</v>
      </c>
      <c r="H27" s="43">
        <v>0</v>
      </c>
      <c r="I27" s="43">
        <v>0</v>
      </c>
      <c r="J27" s="43">
        <v>0</v>
      </c>
      <c r="K27" s="43">
        <v>0</v>
      </c>
      <c r="L27" s="43">
        <v>0</v>
      </c>
      <c r="M27" s="43">
        <v>0</v>
      </c>
      <c r="N27" s="43">
        <f t="shared" si="4"/>
        <v>1775363</v>
      </c>
      <c r="O27" s="44">
        <f t="shared" si="1"/>
        <v>286.25653015156399</v>
      </c>
      <c r="P27" s="9"/>
    </row>
    <row r="28" spans="1:119" ht="15.75" thickBot="1">
      <c r="A28" s="12"/>
      <c r="B28" s="42">
        <v>591</v>
      </c>
      <c r="C28" s="19" t="s">
        <v>73</v>
      </c>
      <c r="D28" s="43">
        <v>0</v>
      </c>
      <c r="E28" s="43">
        <v>0</v>
      </c>
      <c r="F28" s="43">
        <v>0</v>
      </c>
      <c r="G28" s="43">
        <v>0</v>
      </c>
      <c r="H28" s="43">
        <v>0</v>
      </c>
      <c r="I28" s="43">
        <v>267758</v>
      </c>
      <c r="J28" s="43">
        <v>0</v>
      </c>
      <c r="K28" s="43">
        <v>0</v>
      </c>
      <c r="L28" s="43">
        <v>0</v>
      </c>
      <c r="M28" s="43">
        <v>0</v>
      </c>
      <c r="N28" s="43">
        <f t="shared" si="4"/>
        <v>267758</v>
      </c>
      <c r="O28" s="44">
        <f t="shared" si="1"/>
        <v>43.17284746855853</v>
      </c>
      <c r="P28" s="9"/>
    </row>
    <row r="29" spans="1:119" ht="16.5" thickBot="1">
      <c r="A29" s="13" t="s">
        <v>10</v>
      </c>
      <c r="B29" s="21"/>
      <c r="C29" s="20"/>
      <c r="D29" s="14">
        <f>SUM(D5,D13,D17,D21,D23,D26)</f>
        <v>12092305</v>
      </c>
      <c r="E29" s="14">
        <f t="shared" ref="E29:M29" si="9">SUM(E5,E13,E17,E21,E23,E26)</f>
        <v>2277020</v>
      </c>
      <c r="F29" s="14">
        <f t="shared" si="9"/>
        <v>1434288</v>
      </c>
      <c r="G29" s="14">
        <f t="shared" si="9"/>
        <v>1724319</v>
      </c>
      <c r="H29" s="14">
        <f t="shared" si="9"/>
        <v>0</v>
      </c>
      <c r="I29" s="14">
        <f t="shared" si="9"/>
        <v>6321202</v>
      </c>
      <c r="J29" s="14">
        <f t="shared" si="9"/>
        <v>0</v>
      </c>
      <c r="K29" s="14">
        <f t="shared" si="9"/>
        <v>0</v>
      </c>
      <c r="L29" s="14">
        <f t="shared" si="9"/>
        <v>0</v>
      </c>
      <c r="M29" s="14">
        <f t="shared" si="9"/>
        <v>0</v>
      </c>
      <c r="N29" s="14">
        <f t="shared" si="4"/>
        <v>23849134</v>
      </c>
      <c r="O29" s="35">
        <f t="shared" si="1"/>
        <v>3845.394066430184</v>
      </c>
      <c r="P29" s="6"/>
      <c r="Q29" s="2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</row>
    <row r="30" spans="1:119">
      <c r="A30" s="15"/>
      <c r="B30" s="17"/>
      <c r="C30" s="17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8"/>
    </row>
    <row r="31" spans="1:119">
      <c r="A31" s="36"/>
      <c r="B31" s="37"/>
      <c r="C31" s="37"/>
      <c r="D31" s="38"/>
      <c r="E31" s="38"/>
      <c r="F31" s="38"/>
      <c r="G31" s="38"/>
      <c r="H31" s="38"/>
      <c r="I31" s="38"/>
      <c r="J31" s="38"/>
      <c r="K31" s="38"/>
      <c r="L31" s="163" t="s">
        <v>80</v>
      </c>
      <c r="M31" s="163"/>
      <c r="N31" s="163"/>
      <c r="O31" s="39">
        <v>6202</v>
      </c>
    </row>
    <row r="32" spans="1:119">
      <c r="A32" s="164"/>
      <c r="B32" s="141"/>
      <c r="C32" s="141"/>
      <c r="D32" s="141"/>
      <c r="E32" s="141"/>
      <c r="F32" s="141"/>
      <c r="G32" s="141"/>
      <c r="H32" s="141"/>
      <c r="I32" s="141"/>
      <c r="J32" s="141"/>
      <c r="K32" s="141"/>
      <c r="L32" s="141"/>
      <c r="M32" s="141"/>
      <c r="N32" s="141"/>
      <c r="O32" s="142"/>
    </row>
    <row r="33" spans="1:15" ht="15.75" customHeight="1" thickBot="1">
      <c r="A33" s="165" t="s">
        <v>45</v>
      </c>
      <c r="B33" s="144"/>
      <c r="C33" s="144"/>
      <c r="D33" s="144"/>
      <c r="E33" s="144"/>
      <c r="F33" s="144"/>
      <c r="G33" s="144"/>
      <c r="H33" s="144"/>
      <c r="I33" s="144"/>
      <c r="J33" s="144"/>
      <c r="K33" s="144"/>
      <c r="L33" s="144"/>
      <c r="M33" s="144"/>
      <c r="N33" s="144"/>
      <c r="O33" s="145"/>
    </row>
  </sheetData>
  <mergeCells count="10">
    <mergeCell ref="L31:N31"/>
    <mergeCell ref="A32:O32"/>
    <mergeCell ref="A33:O3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3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77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3"/>
      <c r="N3" s="34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SUM(D6:D11)</f>
        <v>3787835</v>
      </c>
      <c r="E5" s="24">
        <f t="shared" si="0"/>
        <v>0</v>
      </c>
      <c r="F5" s="24">
        <f t="shared" si="0"/>
        <v>1520817</v>
      </c>
      <c r="G5" s="24">
        <f t="shared" si="0"/>
        <v>125294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9" si="1">SUM(D5:M5)</f>
        <v>5433946</v>
      </c>
      <c r="O5" s="30">
        <f t="shared" ref="O5:O29" si="2">(N5/O$31)</f>
        <v>876.58428778835298</v>
      </c>
      <c r="P5" s="6"/>
    </row>
    <row r="6" spans="1:133">
      <c r="A6" s="12"/>
      <c r="B6" s="42">
        <v>511</v>
      </c>
      <c r="C6" s="19" t="s">
        <v>19</v>
      </c>
      <c r="D6" s="43">
        <v>258617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258617</v>
      </c>
      <c r="O6" s="44">
        <f t="shared" si="2"/>
        <v>41.719148249717698</v>
      </c>
      <c r="P6" s="9"/>
    </row>
    <row r="7" spans="1:133">
      <c r="A7" s="12"/>
      <c r="B7" s="42">
        <v>512</v>
      </c>
      <c r="C7" s="19" t="s">
        <v>20</v>
      </c>
      <c r="D7" s="43">
        <v>615189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615189</v>
      </c>
      <c r="O7" s="44">
        <f t="shared" si="2"/>
        <v>99.240038715921926</v>
      </c>
      <c r="P7" s="9"/>
    </row>
    <row r="8" spans="1:133">
      <c r="A8" s="12"/>
      <c r="B8" s="42">
        <v>514</v>
      </c>
      <c r="C8" s="19" t="s">
        <v>22</v>
      </c>
      <c r="D8" s="43">
        <v>275946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275946</v>
      </c>
      <c r="O8" s="44">
        <f t="shared" si="2"/>
        <v>44.51459912889176</v>
      </c>
      <c r="P8" s="9"/>
    </row>
    <row r="9" spans="1:133">
      <c r="A9" s="12"/>
      <c r="B9" s="42">
        <v>515</v>
      </c>
      <c r="C9" s="19" t="s">
        <v>23</v>
      </c>
      <c r="D9" s="43">
        <v>1353251</v>
      </c>
      <c r="E9" s="43">
        <v>0</v>
      </c>
      <c r="F9" s="43">
        <v>0</v>
      </c>
      <c r="G9" s="43">
        <v>66544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1419795</v>
      </c>
      <c r="O9" s="44">
        <f t="shared" si="2"/>
        <v>229.03613486046137</v>
      </c>
      <c r="P9" s="9"/>
    </row>
    <row r="10" spans="1:133">
      <c r="A10" s="12"/>
      <c r="B10" s="42">
        <v>517</v>
      </c>
      <c r="C10" s="19" t="s">
        <v>24</v>
      </c>
      <c r="D10" s="43">
        <v>0</v>
      </c>
      <c r="E10" s="43">
        <v>0</v>
      </c>
      <c r="F10" s="43">
        <v>1520817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1520817</v>
      </c>
      <c r="O10" s="44">
        <f t="shared" si="2"/>
        <v>245.33263429585418</v>
      </c>
      <c r="P10" s="9"/>
    </row>
    <row r="11" spans="1:133">
      <c r="A11" s="12"/>
      <c r="B11" s="42">
        <v>519</v>
      </c>
      <c r="C11" s="19" t="s">
        <v>64</v>
      </c>
      <c r="D11" s="43">
        <v>1284832</v>
      </c>
      <c r="E11" s="43">
        <v>0</v>
      </c>
      <c r="F11" s="43">
        <v>0</v>
      </c>
      <c r="G11" s="43">
        <v>58750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1343582</v>
      </c>
      <c r="O11" s="44">
        <f t="shared" si="2"/>
        <v>216.74173253750604</v>
      </c>
      <c r="P11" s="9"/>
    </row>
    <row r="12" spans="1:133" ht="15.75">
      <c r="A12" s="26" t="s">
        <v>26</v>
      </c>
      <c r="B12" s="27"/>
      <c r="C12" s="28"/>
      <c r="D12" s="29">
        <f t="shared" ref="D12:M12" si="3">SUM(D13:D14)</f>
        <v>4976266</v>
      </c>
      <c r="E12" s="29">
        <f t="shared" si="3"/>
        <v>0</v>
      </c>
      <c r="F12" s="29">
        <f t="shared" si="3"/>
        <v>0</v>
      </c>
      <c r="G12" s="29">
        <f t="shared" si="3"/>
        <v>152393</v>
      </c>
      <c r="H12" s="29">
        <f t="shared" si="3"/>
        <v>0</v>
      </c>
      <c r="I12" s="29">
        <f t="shared" si="3"/>
        <v>0</v>
      </c>
      <c r="J12" s="29">
        <f t="shared" si="3"/>
        <v>0</v>
      </c>
      <c r="K12" s="29">
        <f t="shared" si="3"/>
        <v>0</v>
      </c>
      <c r="L12" s="29">
        <f t="shared" si="3"/>
        <v>0</v>
      </c>
      <c r="M12" s="29">
        <f t="shared" si="3"/>
        <v>0</v>
      </c>
      <c r="N12" s="40">
        <f t="shared" si="1"/>
        <v>5128659</v>
      </c>
      <c r="O12" s="41">
        <f t="shared" si="2"/>
        <v>827.33650588804642</v>
      </c>
      <c r="P12" s="10"/>
    </row>
    <row r="13" spans="1:133">
      <c r="A13" s="12"/>
      <c r="B13" s="42">
        <v>521</v>
      </c>
      <c r="C13" s="19" t="s">
        <v>27</v>
      </c>
      <c r="D13" s="43">
        <v>1744596</v>
      </c>
      <c r="E13" s="43">
        <v>0</v>
      </c>
      <c r="F13" s="43">
        <v>0</v>
      </c>
      <c r="G13" s="43">
        <v>82315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1826911</v>
      </c>
      <c r="O13" s="44">
        <f t="shared" si="2"/>
        <v>294.71059848362637</v>
      </c>
      <c r="P13" s="9"/>
    </row>
    <row r="14" spans="1:133">
      <c r="A14" s="12"/>
      <c r="B14" s="42">
        <v>522</v>
      </c>
      <c r="C14" s="19" t="s">
        <v>28</v>
      </c>
      <c r="D14" s="43">
        <v>3231670</v>
      </c>
      <c r="E14" s="43">
        <v>0</v>
      </c>
      <c r="F14" s="43">
        <v>0</v>
      </c>
      <c r="G14" s="43">
        <v>70078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3301748</v>
      </c>
      <c r="O14" s="44">
        <f t="shared" si="2"/>
        <v>532.6259074044201</v>
      </c>
      <c r="P14" s="9"/>
    </row>
    <row r="15" spans="1:133" ht="15.75">
      <c r="A15" s="26" t="s">
        <v>30</v>
      </c>
      <c r="B15" s="27"/>
      <c r="C15" s="28"/>
      <c r="D15" s="29">
        <f t="shared" ref="D15:M15" si="4">SUM(D16:D18)</f>
        <v>0</v>
      </c>
      <c r="E15" s="29">
        <f t="shared" si="4"/>
        <v>1655459</v>
      </c>
      <c r="F15" s="29">
        <f t="shared" si="4"/>
        <v>0</v>
      </c>
      <c r="G15" s="29">
        <f t="shared" si="4"/>
        <v>29970</v>
      </c>
      <c r="H15" s="29">
        <f t="shared" si="4"/>
        <v>0</v>
      </c>
      <c r="I15" s="29">
        <f t="shared" si="4"/>
        <v>4460397</v>
      </c>
      <c r="J15" s="29">
        <f t="shared" si="4"/>
        <v>0</v>
      </c>
      <c r="K15" s="29">
        <f t="shared" si="4"/>
        <v>0</v>
      </c>
      <c r="L15" s="29">
        <f t="shared" si="4"/>
        <v>0</v>
      </c>
      <c r="M15" s="29">
        <f t="shared" si="4"/>
        <v>0</v>
      </c>
      <c r="N15" s="40">
        <f t="shared" si="1"/>
        <v>6145826</v>
      </c>
      <c r="O15" s="41">
        <f t="shared" si="2"/>
        <v>991.42216486530083</v>
      </c>
      <c r="P15" s="10"/>
    </row>
    <row r="16" spans="1:133">
      <c r="A16" s="12"/>
      <c r="B16" s="42">
        <v>534</v>
      </c>
      <c r="C16" s="19" t="s">
        <v>66</v>
      </c>
      <c r="D16" s="43">
        <v>0</v>
      </c>
      <c r="E16" s="43">
        <v>1632546</v>
      </c>
      <c r="F16" s="43">
        <v>0</v>
      </c>
      <c r="G16" s="43">
        <v>13500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1646046</v>
      </c>
      <c r="O16" s="44">
        <f t="shared" si="2"/>
        <v>265.53411840619452</v>
      </c>
      <c r="P16" s="9"/>
    </row>
    <row r="17" spans="1:119">
      <c r="A17" s="12"/>
      <c r="B17" s="42">
        <v>535</v>
      </c>
      <c r="C17" s="19" t="s">
        <v>31</v>
      </c>
      <c r="D17" s="43">
        <v>0</v>
      </c>
      <c r="E17" s="43">
        <v>22913</v>
      </c>
      <c r="F17" s="43">
        <v>0</v>
      </c>
      <c r="G17" s="43">
        <v>0</v>
      </c>
      <c r="H17" s="43">
        <v>0</v>
      </c>
      <c r="I17" s="43">
        <v>4410518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4433431</v>
      </c>
      <c r="O17" s="44">
        <f t="shared" si="2"/>
        <v>715.18486852718183</v>
      </c>
      <c r="P17" s="9"/>
    </row>
    <row r="18" spans="1:119">
      <c r="A18" s="12"/>
      <c r="B18" s="42">
        <v>538</v>
      </c>
      <c r="C18" s="19" t="s">
        <v>67</v>
      </c>
      <c r="D18" s="43">
        <v>0</v>
      </c>
      <c r="E18" s="43">
        <v>0</v>
      </c>
      <c r="F18" s="43">
        <v>0</v>
      </c>
      <c r="G18" s="43">
        <v>16470</v>
      </c>
      <c r="H18" s="43">
        <v>0</v>
      </c>
      <c r="I18" s="43">
        <v>49879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66349</v>
      </c>
      <c r="O18" s="44">
        <f t="shared" si="2"/>
        <v>10.703177931924504</v>
      </c>
      <c r="P18" s="9"/>
    </row>
    <row r="19" spans="1:119" ht="15.75">
      <c r="A19" s="26" t="s">
        <v>56</v>
      </c>
      <c r="B19" s="27"/>
      <c r="C19" s="28"/>
      <c r="D19" s="29">
        <f t="shared" ref="D19:M19" si="5">SUM(D20:D20)</f>
        <v>432741</v>
      </c>
      <c r="E19" s="29">
        <f t="shared" si="5"/>
        <v>527242</v>
      </c>
      <c r="F19" s="29">
        <f t="shared" si="5"/>
        <v>0</v>
      </c>
      <c r="G19" s="29">
        <f t="shared" si="5"/>
        <v>0</v>
      </c>
      <c r="H19" s="29">
        <f t="shared" si="5"/>
        <v>0</v>
      </c>
      <c r="I19" s="29">
        <f t="shared" si="5"/>
        <v>0</v>
      </c>
      <c r="J19" s="29">
        <f t="shared" si="5"/>
        <v>0</v>
      </c>
      <c r="K19" s="29">
        <f t="shared" si="5"/>
        <v>0</v>
      </c>
      <c r="L19" s="29">
        <f t="shared" si="5"/>
        <v>0</v>
      </c>
      <c r="M19" s="29">
        <f t="shared" si="5"/>
        <v>0</v>
      </c>
      <c r="N19" s="29">
        <f t="shared" si="1"/>
        <v>959983</v>
      </c>
      <c r="O19" s="41">
        <f t="shared" si="2"/>
        <v>154.86094531376028</v>
      </c>
      <c r="P19" s="10"/>
    </row>
    <row r="20" spans="1:119">
      <c r="A20" s="12"/>
      <c r="B20" s="42">
        <v>541</v>
      </c>
      <c r="C20" s="19" t="s">
        <v>68</v>
      </c>
      <c r="D20" s="43">
        <v>432741</v>
      </c>
      <c r="E20" s="43">
        <v>527242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959983</v>
      </c>
      <c r="O20" s="44">
        <f t="shared" si="2"/>
        <v>154.86094531376028</v>
      </c>
      <c r="P20" s="9"/>
    </row>
    <row r="21" spans="1:119" ht="15.75">
      <c r="A21" s="26" t="s">
        <v>58</v>
      </c>
      <c r="B21" s="27"/>
      <c r="C21" s="28"/>
      <c r="D21" s="29">
        <f t="shared" ref="D21:M21" si="6">SUM(D22:D22)</f>
        <v>0</v>
      </c>
      <c r="E21" s="29">
        <f t="shared" si="6"/>
        <v>4277</v>
      </c>
      <c r="F21" s="29">
        <f t="shared" si="6"/>
        <v>0</v>
      </c>
      <c r="G21" s="29">
        <f t="shared" si="6"/>
        <v>0</v>
      </c>
      <c r="H21" s="29">
        <f t="shared" si="6"/>
        <v>0</v>
      </c>
      <c r="I21" s="29">
        <f t="shared" si="6"/>
        <v>0</v>
      </c>
      <c r="J21" s="29">
        <f t="shared" si="6"/>
        <v>0</v>
      </c>
      <c r="K21" s="29">
        <f t="shared" si="6"/>
        <v>0</v>
      </c>
      <c r="L21" s="29">
        <f t="shared" si="6"/>
        <v>0</v>
      </c>
      <c r="M21" s="29">
        <f t="shared" si="6"/>
        <v>0</v>
      </c>
      <c r="N21" s="29">
        <f t="shared" si="1"/>
        <v>4277</v>
      </c>
      <c r="O21" s="41">
        <f t="shared" si="2"/>
        <v>0.68994999193418294</v>
      </c>
      <c r="P21" s="10"/>
    </row>
    <row r="22" spans="1:119">
      <c r="A22" s="45"/>
      <c r="B22" s="46">
        <v>554</v>
      </c>
      <c r="C22" s="47" t="s">
        <v>59</v>
      </c>
      <c r="D22" s="43">
        <v>0</v>
      </c>
      <c r="E22" s="43">
        <v>4277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4277</v>
      </c>
      <c r="O22" s="44">
        <f t="shared" si="2"/>
        <v>0.68994999193418294</v>
      </c>
      <c r="P22" s="9"/>
    </row>
    <row r="23" spans="1:119" ht="15.75">
      <c r="A23" s="26" t="s">
        <v>34</v>
      </c>
      <c r="B23" s="27"/>
      <c r="C23" s="28"/>
      <c r="D23" s="29">
        <f t="shared" ref="D23:M23" si="7">SUM(D24:D25)</f>
        <v>1497931</v>
      </c>
      <c r="E23" s="29">
        <f t="shared" si="7"/>
        <v>0</v>
      </c>
      <c r="F23" s="29">
        <f t="shared" si="7"/>
        <v>0</v>
      </c>
      <c r="G23" s="29">
        <f t="shared" si="7"/>
        <v>197943</v>
      </c>
      <c r="H23" s="29">
        <f t="shared" si="7"/>
        <v>0</v>
      </c>
      <c r="I23" s="29">
        <f t="shared" si="7"/>
        <v>1138536</v>
      </c>
      <c r="J23" s="29">
        <f t="shared" si="7"/>
        <v>0</v>
      </c>
      <c r="K23" s="29">
        <f t="shared" si="7"/>
        <v>0</v>
      </c>
      <c r="L23" s="29">
        <f t="shared" si="7"/>
        <v>0</v>
      </c>
      <c r="M23" s="29">
        <f t="shared" si="7"/>
        <v>0</v>
      </c>
      <c r="N23" s="29">
        <f t="shared" si="1"/>
        <v>2834410</v>
      </c>
      <c r="O23" s="41">
        <f t="shared" si="2"/>
        <v>457.23665107275366</v>
      </c>
      <c r="P23" s="9"/>
    </row>
    <row r="24" spans="1:119">
      <c r="A24" s="12"/>
      <c r="B24" s="42">
        <v>572</v>
      </c>
      <c r="C24" s="19" t="s">
        <v>69</v>
      </c>
      <c r="D24" s="43">
        <v>1497931</v>
      </c>
      <c r="E24" s="43">
        <v>0</v>
      </c>
      <c r="F24" s="43">
        <v>0</v>
      </c>
      <c r="G24" s="43">
        <v>197943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1"/>
        <v>1695874</v>
      </c>
      <c r="O24" s="44">
        <f t="shared" si="2"/>
        <v>273.57218906275205</v>
      </c>
      <c r="P24" s="9"/>
    </row>
    <row r="25" spans="1:119">
      <c r="A25" s="12"/>
      <c r="B25" s="42">
        <v>575</v>
      </c>
      <c r="C25" s="19" t="s">
        <v>70</v>
      </c>
      <c r="D25" s="43">
        <v>0</v>
      </c>
      <c r="E25" s="43">
        <v>0</v>
      </c>
      <c r="F25" s="43">
        <v>0</v>
      </c>
      <c r="G25" s="43">
        <v>0</v>
      </c>
      <c r="H25" s="43">
        <v>0</v>
      </c>
      <c r="I25" s="43">
        <v>1138536</v>
      </c>
      <c r="J25" s="43">
        <v>0</v>
      </c>
      <c r="K25" s="43">
        <v>0</v>
      </c>
      <c r="L25" s="43">
        <v>0</v>
      </c>
      <c r="M25" s="43">
        <v>0</v>
      </c>
      <c r="N25" s="43">
        <f t="shared" si="1"/>
        <v>1138536</v>
      </c>
      <c r="O25" s="44">
        <f t="shared" si="2"/>
        <v>183.66446201000161</v>
      </c>
      <c r="P25" s="9"/>
    </row>
    <row r="26" spans="1:119" ht="15.75">
      <c r="A26" s="26" t="s">
        <v>71</v>
      </c>
      <c r="B26" s="27"/>
      <c r="C26" s="28"/>
      <c r="D26" s="29">
        <f t="shared" ref="D26:M26" si="8">SUM(D27:D28)</f>
        <v>0</v>
      </c>
      <c r="E26" s="29">
        <f t="shared" si="8"/>
        <v>1698490</v>
      </c>
      <c r="F26" s="29">
        <f t="shared" si="8"/>
        <v>0</v>
      </c>
      <c r="G26" s="29">
        <f t="shared" si="8"/>
        <v>1834662</v>
      </c>
      <c r="H26" s="29">
        <f t="shared" si="8"/>
        <v>0</v>
      </c>
      <c r="I26" s="29">
        <f t="shared" si="8"/>
        <v>339673</v>
      </c>
      <c r="J26" s="29">
        <f t="shared" si="8"/>
        <v>0</v>
      </c>
      <c r="K26" s="29">
        <f t="shared" si="8"/>
        <v>0</v>
      </c>
      <c r="L26" s="29">
        <f t="shared" si="8"/>
        <v>0</v>
      </c>
      <c r="M26" s="29">
        <f t="shared" si="8"/>
        <v>0</v>
      </c>
      <c r="N26" s="29">
        <f t="shared" si="1"/>
        <v>3872825</v>
      </c>
      <c r="O26" s="41">
        <f t="shared" si="2"/>
        <v>624.74995967091468</v>
      </c>
      <c r="P26" s="9"/>
    </row>
    <row r="27" spans="1:119">
      <c r="A27" s="12"/>
      <c r="B27" s="42">
        <v>581</v>
      </c>
      <c r="C27" s="19" t="s">
        <v>72</v>
      </c>
      <c r="D27" s="43">
        <v>0</v>
      </c>
      <c r="E27" s="43">
        <v>1698490</v>
      </c>
      <c r="F27" s="43">
        <v>0</v>
      </c>
      <c r="G27" s="43">
        <v>1834662</v>
      </c>
      <c r="H27" s="43">
        <v>0</v>
      </c>
      <c r="I27" s="43">
        <v>0</v>
      </c>
      <c r="J27" s="43">
        <v>0</v>
      </c>
      <c r="K27" s="43">
        <v>0</v>
      </c>
      <c r="L27" s="43">
        <v>0</v>
      </c>
      <c r="M27" s="43">
        <v>0</v>
      </c>
      <c r="N27" s="43">
        <f t="shared" si="1"/>
        <v>3533152</v>
      </c>
      <c r="O27" s="44">
        <f t="shared" si="2"/>
        <v>569.95515405710603</v>
      </c>
      <c r="P27" s="9"/>
    </row>
    <row r="28" spans="1:119" ht="15.75" thickBot="1">
      <c r="A28" s="12"/>
      <c r="B28" s="42">
        <v>591</v>
      </c>
      <c r="C28" s="19" t="s">
        <v>73</v>
      </c>
      <c r="D28" s="43">
        <v>0</v>
      </c>
      <c r="E28" s="43">
        <v>0</v>
      </c>
      <c r="F28" s="43">
        <v>0</v>
      </c>
      <c r="G28" s="43">
        <v>0</v>
      </c>
      <c r="H28" s="43">
        <v>0</v>
      </c>
      <c r="I28" s="43">
        <v>339673</v>
      </c>
      <c r="J28" s="43">
        <v>0</v>
      </c>
      <c r="K28" s="43">
        <v>0</v>
      </c>
      <c r="L28" s="43">
        <v>0</v>
      </c>
      <c r="M28" s="43">
        <v>0</v>
      </c>
      <c r="N28" s="43">
        <f t="shared" si="1"/>
        <v>339673</v>
      </c>
      <c r="O28" s="44">
        <f t="shared" si="2"/>
        <v>54.794805613808677</v>
      </c>
      <c r="P28" s="9"/>
    </row>
    <row r="29" spans="1:119" ht="16.5" thickBot="1">
      <c r="A29" s="13" t="s">
        <v>10</v>
      </c>
      <c r="B29" s="21"/>
      <c r="C29" s="20"/>
      <c r="D29" s="14">
        <f>SUM(D5,D12,D15,D19,D21,D23,D26)</f>
        <v>10694773</v>
      </c>
      <c r="E29" s="14">
        <f t="shared" ref="E29:M29" si="9">SUM(E5,E12,E15,E19,E21,E23,E26)</f>
        <v>3885468</v>
      </c>
      <c r="F29" s="14">
        <f t="shared" si="9"/>
        <v>1520817</v>
      </c>
      <c r="G29" s="14">
        <f t="shared" si="9"/>
        <v>2340262</v>
      </c>
      <c r="H29" s="14">
        <f t="shared" si="9"/>
        <v>0</v>
      </c>
      <c r="I29" s="14">
        <f t="shared" si="9"/>
        <v>5938606</v>
      </c>
      <c r="J29" s="14">
        <f t="shared" si="9"/>
        <v>0</v>
      </c>
      <c r="K29" s="14">
        <f t="shared" si="9"/>
        <v>0</v>
      </c>
      <c r="L29" s="14">
        <f t="shared" si="9"/>
        <v>0</v>
      </c>
      <c r="M29" s="14">
        <f t="shared" si="9"/>
        <v>0</v>
      </c>
      <c r="N29" s="14">
        <f t="shared" si="1"/>
        <v>24379926</v>
      </c>
      <c r="O29" s="35">
        <f t="shared" si="2"/>
        <v>3932.8804645910632</v>
      </c>
      <c r="P29" s="6"/>
      <c r="Q29" s="2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</row>
    <row r="30" spans="1:119">
      <c r="A30" s="15"/>
      <c r="B30" s="17"/>
      <c r="C30" s="17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8"/>
    </row>
    <row r="31" spans="1:119">
      <c r="A31" s="36"/>
      <c r="B31" s="37"/>
      <c r="C31" s="37"/>
      <c r="D31" s="38"/>
      <c r="E31" s="38"/>
      <c r="F31" s="38"/>
      <c r="G31" s="38"/>
      <c r="H31" s="38"/>
      <c r="I31" s="38"/>
      <c r="J31" s="38"/>
      <c r="K31" s="38"/>
      <c r="L31" s="163" t="s">
        <v>78</v>
      </c>
      <c r="M31" s="163"/>
      <c r="N31" s="163"/>
      <c r="O31" s="39">
        <v>6199</v>
      </c>
    </row>
    <row r="32" spans="1:119">
      <c r="A32" s="164"/>
      <c r="B32" s="141"/>
      <c r="C32" s="141"/>
      <c r="D32" s="141"/>
      <c r="E32" s="141"/>
      <c r="F32" s="141"/>
      <c r="G32" s="141"/>
      <c r="H32" s="141"/>
      <c r="I32" s="141"/>
      <c r="J32" s="141"/>
      <c r="K32" s="141"/>
      <c r="L32" s="141"/>
      <c r="M32" s="141"/>
      <c r="N32" s="141"/>
      <c r="O32" s="142"/>
    </row>
    <row r="33" spans="1:15" ht="15.75" customHeight="1" thickBot="1">
      <c r="A33" s="165" t="s">
        <v>45</v>
      </c>
      <c r="B33" s="144"/>
      <c r="C33" s="144"/>
      <c r="D33" s="144"/>
      <c r="E33" s="144"/>
      <c r="F33" s="144"/>
      <c r="G33" s="144"/>
      <c r="H33" s="144"/>
      <c r="I33" s="144"/>
      <c r="J33" s="144"/>
      <c r="K33" s="144"/>
      <c r="L33" s="144"/>
      <c r="M33" s="144"/>
      <c r="N33" s="144"/>
      <c r="O33" s="145"/>
    </row>
  </sheetData>
  <mergeCells count="10">
    <mergeCell ref="L31:N31"/>
    <mergeCell ref="A32:O32"/>
    <mergeCell ref="A33:O3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34"/>
  <sheetViews>
    <sheetView workbookViewId="0">
      <selection sqref="A1:O1"/>
    </sheetView>
  </sheetViews>
  <sheetFormatPr defaultColWidth="9.77734375" defaultRowHeight="15"/>
  <cols>
    <col min="1" max="1" width="1.77734375" style="63" customWidth="1"/>
    <col min="2" max="2" width="6.77734375" style="63" customWidth="1"/>
    <col min="3" max="3" width="55.77734375" style="63" customWidth="1"/>
    <col min="4" max="5" width="16.77734375" style="92" customWidth="1"/>
    <col min="6" max="7" width="15.77734375" style="92" customWidth="1"/>
    <col min="8" max="8" width="13.77734375" style="92" customWidth="1"/>
    <col min="9" max="10" width="15.77734375" style="92" customWidth="1"/>
    <col min="11" max="13" width="13.77734375" style="92" customWidth="1"/>
    <col min="14" max="14" width="16.77734375" style="92" customWidth="1"/>
    <col min="15" max="15" width="13.77734375" style="63" customWidth="1"/>
    <col min="16" max="16" width="9.77734375" style="63" customWidth="1"/>
    <col min="17" max="17" width="9.77734375" style="63"/>
    <col min="18" max="16384" width="9.77734375" style="49"/>
  </cols>
  <sheetData>
    <row r="1" spans="1:133" ht="27.75">
      <c r="A1" s="184" t="s">
        <v>40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6"/>
      <c r="P1" s="48"/>
      <c r="Q1" s="49"/>
    </row>
    <row r="2" spans="1:133" ht="24" thickBot="1">
      <c r="A2" s="187" t="s">
        <v>63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9"/>
      <c r="P2" s="48"/>
      <c r="Q2" s="49"/>
    </row>
    <row r="3" spans="1:133" ht="18" customHeight="1">
      <c r="A3" s="190" t="s">
        <v>12</v>
      </c>
      <c r="B3" s="191"/>
      <c r="C3" s="192"/>
      <c r="D3" s="196" t="s">
        <v>6</v>
      </c>
      <c r="E3" s="197"/>
      <c r="F3" s="197"/>
      <c r="G3" s="197"/>
      <c r="H3" s="198"/>
      <c r="I3" s="196" t="s">
        <v>7</v>
      </c>
      <c r="J3" s="198"/>
      <c r="K3" s="196" t="s">
        <v>9</v>
      </c>
      <c r="L3" s="198"/>
      <c r="M3" s="50"/>
      <c r="N3" s="51"/>
      <c r="O3" s="199" t="s">
        <v>17</v>
      </c>
      <c r="P3" s="52"/>
      <c r="Q3" s="49"/>
    </row>
    <row r="4" spans="1:133" ht="32.25" customHeight="1" thickBot="1">
      <c r="A4" s="193"/>
      <c r="B4" s="194"/>
      <c r="C4" s="195"/>
      <c r="D4" s="53" t="s">
        <v>0</v>
      </c>
      <c r="E4" s="53" t="s">
        <v>13</v>
      </c>
      <c r="F4" s="53" t="s">
        <v>14</v>
      </c>
      <c r="G4" s="53" t="s">
        <v>15</v>
      </c>
      <c r="H4" s="53" t="s">
        <v>1</v>
      </c>
      <c r="I4" s="53" t="s">
        <v>2</v>
      </c>
      <c r="J4" s="54" t="s">
        <v>16</v>
      </c>
      <c r="K4" s="54" t="s">
        <v>3</v>
      </c>
      <c r="L4" s="54" t="s">
        <v>4</v>
      </c>
      <c r="M4" s="54" t="s">
        <v>5</v>
      </c>
      <c r="N4" s="54" t="s">
        <v>8</v>
      </c>
      <c r="O4" s="200"/>
      <c r="P4" s="55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/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  <c r="CJ4" s="56"/>
      <c r="CK4" s="56"/>
      <c r="CL4" s="56"/>
      <c r="CM4" s="56"/>
      <c r="CN4" s="56"/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56"/>
      <c r="DT4" s="56"/>
      <c r="DU4" s="56"/>
      <c r="DV4" s="56"/>
      <c r="DW4" s="56"/>
      <c r="DX4" s="56"/>
      <c r="DY4" s="56"/>
      <c r="DZ4" s="56"/>
      <c r="EA4" s="56"/>
      <c r="EB4" s="56"/>
      <c r="EC4" s="56"/>
    </row>
    <row r="5" spans="1:133" ht="15.75">
      <c r="A5" s="57" t="s">
        <v>18</v>
      </c>
      <c r="B5" s="58"/>
      <c r="C5" s="58"/>
      <c r="D5" s="59">
        <f t="shared" ref="D5:M5" si="0">SUM(D6:D11)</f>
        <v>3799230</v>
      </c>
      <c r="E5" s="59">
        <f t="shared" si="0"/>
        <v>0</v>
      </c>
      <c r="F5" s="59">
        <f t="shared" si="0"/>
        <v>877402</v>
      </c>
      <c r="G5" s="59">
        <f t="shared" si="0"/>
        <v>0</v>
      </c>
      <c r="H5" s="59">
        <f t="shared" si="0"/>
        <v>0</v>
      </c>
      <c r="I5" s="59">
        <f t="shared" si="0"/>
        <v>0</v>
      </c>
      <c r="J5" s="59">
        <f t="shared" si="0"/>
        <v>0</v>
      </c>
      <c r="K5" s="59">
        <f t="shared" si="0"/>
        <v>0</v>
      </c>
      <c r="L5" s="59">
        <f t="shared" si="0"/>
        <v>0</v>
      </c>
      <c r="M5" s="59">
        <f t="shared" si="0"/>
        <v>0</v>
      </c>
      <c r="N5" s="60">
        <f t="shared" ref="N5:N30" si="1">SUM(D5:M5)</f>
        <v>4676632</v>
      </c>
      <c r="O5" s="61">
        <f t="shared" ref="O5:O30" si="2">(N5/O$32)</f>
        <v>752.83837733419193</v>
      </c>
      <c r="P5" s="62"/>
    </row>
    <row r="6" spans="1:133">
      <c r="A6" s="64"/>
      <c r="B6" s="65">
        <v>511</v>
      </c>
      <c r="C6" s="66" t="s">
        <v>19</v>
      </c>
      <c r="D6" s="67">
        <v>266284</v>
      </c>
      <c r="E6" s="67">
        <v>0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f t="shared" si="1"/>
        <v>266284</v>
      </c>
      <c r="O6" s="68">
        <f t="shared" si="2"/>
        <v>42.866065679330326</v>
      </c>
      <c r="P6" s="69"/>
    </row>
    <row r="7" spans="1:133">
      <c r="A7" s="64"/>
      <c r="B7" s="65">
        <v>512</v>
      </c>
      <c r="C7" s="66" t="s">
        <v>20</v>
      </c>
      <c r="D7" s="67">
        <v>529598</v>
      </c>
      <c r="E7" s="67">
        <v>0</v>
      </c>
      <c r="F7" s="67">
        <v>0</v>
      </c>
      <c r="G7" s="67">
        <v>0</v>
      </c>
      <c r="H7" s="67">
        <v>0</v>
      </c>
      <c r="I7" s="67">
        <v>0</v>
      </c>
      <c r="J7" s="67">
        <v>0</v>
      </c>
      <c r="K7" s="67">
        <v>0</v>
      </c>
      <c r="L7" s="67">
        <v>0</v>
      </c>
      <c r="M7" s="67">
        <v>0</v>
      </c>
      <c r="N7" s="67">
        <f t="shared" si="1"/>
        <v>529598</v>
      </c>
      <c r="O7" s="68">
        <f t="shared" si="2"/>
        <v>85.254024468770126</v>
      </c>
      <c r="P7" s="69"/>
    </row>
    <row r="8" spans="1:133">
      <c r="A8" s="64"/>
      <c r="B8" s="65">
        <v>514</v>
      </c>
      <c r="C8" s="66" t="s">
        <v>22</v>
      </c>
      <c r="D8" s="67">
        <v>415351</v>
      </c>
      <c r="E8" s="67">
        <v>0</v>
      </c>
      <c r="F8" s="67">
        <v>0</v>
      </c>
      <c r="G8" s="67">
        <v>0</v>
      </c>
      <c r="H8" s="67">
        <v>0</v>
      </c>
      <c r="I8" s="67">
        <v>0</v>
      </c>
      <c r="J8" s="67">
        <v>0</v>
      </c>
      <c r="K8" s="67">
        <v>0</v>
      </c>
      <c r="L8" s="67">
        <v>0</v>
      </c>
      <c r="M8" s="67">
        <v>0</v>
      </c>
      <c r="N8" s="67">
        <f t="shared" si="1"/>
        <v>415351</v>
      </c>
      <c r="O8" s="68">
        <f t="shared" si="2"/>
        <v>66.862685125563431</v>
      </c>
      <c r="P8" s="69"/>
    </row>
    <row r="9" spans="1:133">
      <c r="A9" s="64"/>
      <c r="B9" s="65">
        <v>515</v>
      </c>
      <c r="C9" s="66" t="s">
        <v>23</v>
      </c>
      <c r="D9" s="67">
        <v>1248035</v>
      </c>
      <c r="E9" s="67">
        <v>0</v>
      </c>
      <c r="F9" s="67">
        <v>0</v>
      </c>
      <c r="G9" s="67">
        <v>0</v>
      </c>
      <c r="H9" s="67">
        <v>0</v>
      </c>
      <c r="I9" s="67">
        <v>0</v>
      </c>
      <c r="J9" s="67">
        <v>0</v>
      </c>
      <c r="K9" s="67">
        <v>0</v>
      </c>
      <c r="L9" s="67">
        <v>0</v>
      </c>
      <c r="M9" s="67">
        <v>0</v>
      </c>
      <c r="N9" s="67">
        <f t="shared" si="1"/>
        <v>1248035</v>
      </c>
      <c r="O9" s="68">
        <f t="shared" si="2"/>
        <v>200.90711526078559</v>
      </c>
      <c r="P9" s="69"/>
    </row>
    <row r="10" spans="1:133">
      <c r="A10" s="64"/>
      <c r="B10" s="65">
        <v>517</v>
      </c>
      <c r="C10" s="66" t="s">
        <v>24</v>
      </c>
      <c r="D10" s="67">
        <v>0</v>
      </c>
      <c r="E10" s="67">
        <v>0</v>
      </c>
      <c r="F10" s="67">
        <v>877402</v>
      </c>
      <c r="G10" s="67">
        <v>0</v>
      </c>
      <c r="H10" s="67">
        <v>0</v>
      </c>
      <c r="I10" s="67">
        <v>0</v>
      </c>
      <c r="J10" s="67">
        <v>0</v>
      </c>
      <c r="K10" s="67">
        <v>0</v>
      </c>
      <c r="L10" s="67">
        <v>0</v>
      </c>
      <c r="M10" s="67">
        <v>0</v>
      </c>
      <c r="N10" s="67">
        <f t="shared" si="1"/>
        <v>877402</v>
      </c>
      <c r="O10" s="68">
        <f t="shared" si="2"/>
        <v>141.24307791371538</v>
      </c>
      <c r="P10" s="69"/>
    </row>
    <row r="11" spans="1:133">
      <c r="A11" s="64"/>
      <c r="B11" s="65">
        <v>519</v>
      </c>
      <c r="C11" s="66" t="s">
        <v>64</v>
      </c>
      <c r="D11" s="67">
        <v>1339962</v>
      </c>
      <c r="E11" s="67">
        <v>0</v>
      </c>
      <c r="F11" s="67">
        <v>0</v>
      </c>
      <c r="G11" s="67">
        <v>0</v>
      </c>
      <c r="H11" s="67">
        <v>0</v>
      </c>
      <c r="I11" s="67">
        <v>0</v>
      </c>
      <c r="J11" s="67">
        <v>0</v>
      </c>
      <c r="K11" s="67">
        <v>0</v>
      </c>
      <c r="L11" s="67">
        <v>0</v>
      </c>
      <c r="M11" s="67">
        <v>0</v>
      </c>
      <c r="N11" s="67">
        <f t="shared" si="1"/>
        <v>1339962</v>
      </c>
      <c r="O11" s="68">
        <f t="shared" si="2"/>
        <v>215.70540888602704</v>
      </c>
      <c r="P11" s="69"/>
    </row>
    <row r="12" spans="1:133" ht="15.75">
      <c r="A12" s="70" t="s">
        <v>26</v>
      </c>
      <c r="B12" s="71"/>
      <c r="C12" s="72"/>
      <c r="D12" s="73">
        <f t="shared" ref="D12:M12" si="3">SUM(D13:D15)</f>
        <v>5418216</v>
      </c>
      <c r="E12" s="73">
        <f t="shared" si="3"/>
        <v>0</v>
      </c>
      <c r="F12" s="73">
        <f t="shared" si="3"/>
        <v>0</v>
      </c>
      <c r="G12" s="73">
        <f t="shared" si="3"/>
        <v>0</v>
      </c>
      <c r="H12" s="73">
        <f t="shared" si="3"/>
        <v>0</v>
      </c>
      <c r="I12" s="73">
        <f t="shared" si="3"/>
        <v>0</v>
      </c>
      <c r="J12" s="73">
        <f t="shared" si="3"/>
        <v>0</v>
      </c>
      <c r="K12" s="73">
        <f t="shared" si="3"/>
        <v>0</v>
      </c>
      <c r="L12" s="73">
        <f t="shared" si="3"/>
        <v>0</v>
      </c>
      <c r="M12" s="73">
        <f t="shared" si="3"/>
        <v>0</v>
      </c>
      <c r="N12" s="74">
        <f t="shared" si="1"/>
        <v>5418216</v>
      </c>
      <c r="O12" s="75">
        <f t="shared" si="2"/>
        <v>872.21764327108826</v>
      </c>
      <c r="P12" s="76"/>
    </row>
    <row r="13" spans="1:133">
      <c r="A13" s="64"/>
      <c r="B13" s="65">
        <v>521</v>
      </c>
      <c r="C13" s="66" t="s">
        <v>27</v>
      </c>
      <c r="D13" s="67">
        <v>1912837</v>
      </c>
      <c r="E13" s="67">
        <v>0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0</v>
      </c>
      <c r="N13" s="67">
        <f t="shared" si="1"/>
        <v>1912837</v>
      </c>
      <c r="O13" s="68">
        <f t="shared" si="2"/>
        <v>307.92611075338056</v>
      </c>
      <c r="P13" s="69"/>
    </row>
    <row r="14" spans="1:133">
      <c r="A14" s="64"/>
      <c r="B14" s="65">
        <v>522</v>
      </c>
      <c r="C14" s="66" t="s">
        <v>28</v>
      </c>
      <c r="D14" s="67">
        <v>3502113</v>
      </c>
      <c r="E14" s="67">
        <v>0</v>
      </c>
      <c r="F14" s="67">
        <v>0</v>
      </c>
      <c r="G14" s="67">
        <v>0</v>
      </c>
      <c r="H14" s="67">
        <v>0</v>
      </c>
      <c r="I14" s="67">
        <v>0</v>
      </c>
      <c r="J14" s="67">
        <v>0</v>
      </c>
      <c r="K14" s="67">
        <v>0</v>
      </c>
      <c r="L14" s="67">
        <v>0</v>
      </c>
      <c r="M14" s="67">
        <v>0</v>
      </c>
      <c r="N14" s="67">
        <f t="shared" si="1"/>
        <v>3502113</v>
      </c>
      <c r="O14" s="68">
        <f t="shared" si="2"/>
        <v>563.76577591757894</v>
      </c>
      <c r="P14" s="69"/>
    </row>
    <row r="15" spans="1:133">
      <c r="A15" s="64"/>
      <c r="B15" s="65">
        <v>525</v>
      </c>
      <c r="C15" s="66" t="s">
        <v>65</v>
      </c>
      <c r="D15" s="67">
        <v>3266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f t="shared" si="1"/>
        <v>3266</v>
      </c>
      <c r="O15" s="68">
        <f t="shared" si="2"/>
        <v>0.525756600128783</v>
      </c>
      <c r="P15" s="69"/>
    </row>
    <row r="16" spans="1:133" ht="15.75">
      <c r="A16" s="70" t="s">
        <v>30</v>
      </c>
      <c r="B16" s="71"/>
      <c r="C16" s="72"/>
      <c r="D16" s="73">
        <f t="shared" ref="D16:M16" si="4">SUM(D17:D19)</f>
        <v>0</v>
      </c>
      <c r="E16" s="73">
        <f t="shared" si="4"/>
        <v>1502332</v>
      </c>
      <c r="F16" s="73">
        <f t="shared" si="4"/>
        <v>0</v>
      </c>
      <c r="G16" s="73">
        <f t="shared" si="4"/>
        <v>5224</v>
      </c>
      <c r="H16" s="73">
        <f t="shared" si="4"/>
        <v>0</v>
      </c>
      <c r="I16" s="73">
        <f t="shared" si="4"/>
        <v>2438568</v>
      </c>
      <c r="J16" s="73">
        <f t="shared" si="4"/>
        <v>0</v>
      </c>
      <c r="K16" s="73">
        <f t="shared" si="4"/>
        <v>0</v>
      </c>
      <c r="L16" s="73">
        <f t="shared" si="4"/>
        <v>0</v>
      </c>
      <c r="M16" s="73">
        <f t="shared" si="4"/>
        <v>0</v>
      </c>
      <c r="N16" s="74">
        <f t="shared" si="1"/>
        <v>3946124</v>
      </c>
      <c r="O16" s="75">
        <f t="shared" si="2"/>
        <v>635.24211204121059</v>
      </c>
      <c r="P16" s="76"/>
    </row>
    <row r="17" spans="1:119">
      <c r="A17" s="64"/>
      <c r="B17" s="65">
        <v>534</v>
      </c>
      <c r="C17" s="66" t="s">
        <v>66</v>
      </c>
      <c r="D17" s="67">
        <v>0</v>
      </c>
      <c r="E17" s="67">
        <v>1502332</v>
      </c>
      <c r="F17" s="67">
        <v>0</v>
      </c>
      <c r="G17" s="67">
        <v>0</v>
      </c>
      <c r="H17" s="67">
        <v>0</v>
      </c>
      <c r="I17" s="67">
        <v>0</v>
      </c>
      <c r="J17" s="67">
        <v>0</v>
      </c>
      <c r="K17" s="67">
        <v>0</v>
      </c>
      <c r="L17" s="67">
        <v>0</v>
      </c>
      <c r="M17" s="67">
        <v>0</v>
      </c>
      <c r="N17" s="67">
        <f t="shared" si="1"/>
        <v>1502332</v>
      </c>
      <c r="O17" s="68">
        <f t="shared" si="2"/>
        <v>241.84352865421764</v>
      </c>
      <c r="P17" s="69"/>
    </row>
    <row r="18" spans="1:119">
      <c r="A18" s="64"/>
      <c r="B18" s="65">
        <v>535</v>
      </c>
      <c r="C18" s="66" t="s">
        <v>31</v>
      </c>
      <c r="D18" s="67">
        <v>0</v>
      </c>
      <c r="E18" s="67">
        <v>0</v>
      </c>
      <c r="F18" s="67">
        <v>0</v>
      </c>
      <c r="G18" s="67">
        <v>0</v>
      </c>
      <c r="H18" s="67">
        <v>0</v>
      </c>
      <c r="I18" s="67">
        <v>2381637</v>
      </c>
      <c r="J18" s="67">
        <v>0</v>
      </c>
      <c r="K18" s="67">
        <v>0</v>
      </c>
      <c r="L18" s="67">
        <v>0</v>
      </c>
      <c r="M18" s="67">
        <v>0</v>
      </c>
      <c r="N18" s="67">
        <f t="shared" si="1"/>
        <v>2381637</v>
      </c>
      <c r="O18" s="68">
        <f t="shared" si="2"/>
        <v>383.39294913071473</v>
      </c>
      <c r="P18" s="69"/>
    </row>
    <row r="19" spans="1:119">
      <c r="A19" s="64"/>
      <c r="B19" s="65">
        <v>538</v>
      </c>
      <c r="C19" s="66" t="s">
        <v>67</v>
      </c>
      <c r="D19" s="67">
        <v>0</v>
      </c>
      <c r="E19" s="67">
        <v>0</v>
      </c>
      <c r="F19" s="67">
        <v>0</v>
      </c>
      <c r="G19" s="67">
        <v>5224</v>
      </c>
      <c r="H19" s="67">
        <v>0</v>
      </c>
      <c r="I19" s="67">
        <v>56931</v>
      </c>
      <c r="J19" s="67">
        <v>0</v>
      </c>
      <c r="K19" s="67">
        <v>0</v>
      </c>
      <c r="L19" s="67">
        <v>0</v>
      </c>
      <c r="M19" s="67">
        <v>0</v>
      </c>
      <c r="N19" s="67">
        <f t="shared" si="1"/>
        <v>62155</v>
      </c>
      <c r="O19" s="68">
        <f t="shared" si="2"/>
        <v>10.005634256278171</v>
      </c>
      <c r="P19" s="69"/>
    </row>
    <row r="20" spans="1:119" ht="15.75">
      <c r="A20" s="70" t="s">
        <v>56</v>
      </c>
      <c r="B20" s="71"/>
      <c r="C20" s="72"/>
      <c r="D20" s="73">
        <f t="shared" ref="D20:M20" si="5">SUM(D21:D21)</f>
        <v>442501</v>
      </c>
      <c r="E20" s="73">
        <f t="shared" si="5"/>
        <v>464076</v>
      </c>
      <c r="F20" s="73">
        <f t="shared" si="5"/>
        <v>0</v>
      </c>
      <c r="G20" s="73">
        <f t="shared" si="5"/>
        <v>0</v>
      </c>
      <c r="H20" s="73">
        <f t="shared" si="5"/>
        <v>0</v>
      </c>
      <c r="I20" s="73">
        <f t="shared" si="5"/>
        <v>0</v>
      </c>
      <c r="J20" s="73">
        <f t="shared" si="5"/>
        <v>0</v>
      </c>
      <c r="K20" s="73">
        <f t="shared" si="5"/>
        <v>0</v>
      </c>
      <c r="L20" s="73">
        <f t="shared" si="5"/>
        <v>0</v>
      </c>
      <c r="M20" s="73">
        <f t="shared" si="5"/>
        <v>0</v>
      </c>
      <c r="N20" s="73">
        <f t="shared" si="1"/>
        <v>906577</v>
      </c>
      <c r="O20" s="75">
        <f t="shared" si="2"/>
        <v>145.93963296844817</v>
      </c>
      <c r="P20" s="76"/>
    </row>
    <row r="21" spans="1:119">
      <c r="A21" s="64"/>
      <c r="B21" s="65">
        <v>541</v>
      </c>
      <c r="C21" s="66" t="s">
        <v>68</v>
      </c>
      <c r="D21" s="67">
        <v>442501</v>
      </c>
      <c r="E21" s="67">
        <v>464076</v>
      </c>
      <c r="F21" s="67">
        <v>0</v>
      </c>
      <c r="G21" s="67">
        <v>0</v>
      </c>
      <c r="H21" s="67">
        <v>0</v>
      </c>
      <c r="I21" s="67">
        <v>0</v>
      </c>
      <c r="J21" s="67">
        <v>0</v>
      </c>
      <c r="K21" s="67">
        <v>0</v>
      </c>
      <c r="L21" s="67">
        <v>0</v>
      </c>
      <c r="M21" s="67">
        <v>0</v>
      </c>
      <c r="N21" s="67">
        <f t="shared" si="1"/>
        <v>906577</v>
      </c>
      <c r="O21" s="68">
        <f t="shared" si="2"/>
        <v>145.93963296844817</v>
      </c>
      <c r="P21" s="69"/>
    </row>
    <row r="22" spans="1:119" ht="15.75">
      <c r="A22" s="70" t="s">
        <v>58</v>
      </c>
      <c r="B22" s="71"/>
      <c r="C22" s="72"/>
      <c r="D22" s="73">
        <f t="shared" ref="D22:M22" si="6">SUM(D23:D23)</f>
        <v>0</v>
      </c>
      <c r="E22" s="73">
        <f t="shared" si="6"/>
        <v>665</v>
      </c>
      <c r="F22" s="73">
        <f t="shared" si="6"/>
        <v>0</v>
      </c>
      <c r="G22" s="73">
        <f t="shared" si="6"/>
        <v>0</v>
      </c>
      <c r="H22" s="73">
        <f t="shared" si="6"/>
        <v>0</v>
      </c>
      <c r="I22" s="73">
        <f t="shared" si="6"/>
        <v>0</v>
      </c>
      <c r="J22" s="73">
        <f t="shared" si="6"/>
        <v>0</v>
      </c>
      <c r="K22" s="73">
        <f t="shared" si="6"/>
        <v>0</v>
      </c>
      <c r="L22" s="73">
        <f t="shared" si="6"/>
        <v>0</v>
      </c>
      <c r="M22" s="73">
        <f t="shared" si="6"/>
        <v>0</v>
      </c>
      <c r="N22" s="73">
        <f t="shared" si="1"/>
        <v>665</v>
      </c>
      <c r="O22" s="75">
        <f t="shared" si="2"/>
        <v>0.10705086928525434</v>
      </c>
      <c r="P22" s="76"/>
    </row>
    <row r="23" spans="1:119">
      <c r="A23" s="64"/>
      <c r="B23" s="65">
        <v>554</v>
      </c>
      <c r="C23" s="66" t="s">
        <v>59</v>
      </c>
      <c r="D23" s="67">
        <v>0</v>
      </c>
      <c r="E23" s="67">
        <v>665</v>
      </c>
      <c r="F23" s="67">
        <v>0</v>
      </c>
      <c r="G23" s="67">
        <v>0</v>
      </c>
      <c r="H23" s="67">
        <v>0</v>
      </c>
      <c r="I23" s="67">
        <v>0</v>
      </c>
      <c r="J23" s="67">
        <v>0</v>
      </c>
      <c r="K23" s="67">
        <v>0</v>
      </c>
      <c r="L23" s="67">
        <v>0</v>
      </c>
      <c r="M23" s="67">
        <v>0</v>
      </c>
      <c r="N23" s="67">
        <f t="shared" si="1"/>
        <v>665</v>
      </c>
      <c r="O23" s="68">
        <f t="shared" si="2"/>
        <v>0.10705086928525434</v>
      </c>
      <c r="P23" s="69"/>
    </row>
    <row r="24" spans="1:119" ht="15.75">
      <c r="A24" s="70" t="s">
        <v>34</v>
      </c>
      <c r="B24" s="71"/>
      <c r="C24" s="72"/>
      <c r="D24" s="73">
        <f t="shared" ref="D24:M24" si="7">SUM(D25:D26)</f>
        <v>1430129</v>
      </c>
      <c r="E24" s="73">
        <f t="shared" si="7"/>
        <v>0</v>
      </c>
      <c r="F24" s="73">
        <f t="shared" si="7"/>
        <v>0</v>
      </c>
      <c r="G24" s="73">
        <f t="shared" si="7"/>
        <v>86969</v>
      </c>
      <c r="H24" s="73">
        <f t="shared" si="7"/>
        <v>0</v>
      </c>
      <c r="I24" s="73">
        <f t="shared" si="7"/>
        <v>1143862</v>
      </c>
      <c r="J24" s="73">
        <f t="shared" si="7"/>
        <v>0</v>
      </c>
      <c r="K24" s="73">
        <f t="shared" si="7"/>
        <v>0</v>
      </c>
      <c r="L24" s="73">
        <f t="shared" si="7"/>
        <v>0</v>
      </c>
      <c r="M24" s="73">
        <f t="shared" si="7"/>
        <v>0</v>
      </c>
      <c r="N24" s="73">
        <f t="shared" si="1"/>
        <v>2660960</v>
      </c>
      <c r="O24" s="75">
        <f t="shared" si="2"/>
        <v>428.3580167417901</v>
      </c>
      <c r="P24" s="69"/>
    </row>
    <row r="25" spans="1:119">
      <c r="A25" s="64"/>
      <c r="B25" s="65">
        <v>572</v>
      </c>
      <c r="C25" s="66" t="s">
        <v>69</v>
      </c>
      <c r="D25" s="67">
        <v>1430129</v>
      </c>
      <c r="E25" s="67">
        <v>0</v>
      </c>
      <c r="F25" s="67">
        <v>0</v>
      </c>
      <c r="G25" s="67">
        <v>86969</v>
      </c>
      <c r="H25" s="67">
        <v>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f t="shared" si="1"/>
        <v>1517098</v>
      </c>
      <c r="O25" s="68">
        <f t="shared" si="2"/>
        <v>244.2205408886027</v>
      </c>
      <c r="P25" s="69"/>
    </row>
    <row r="26" spans="1:119">
      <c r="A26" s="64"/>
      <c r="B26" s="65">
        <v>575</v>
      </c>
      <c r="C26" s="66" t="s">
        <v>70</v>
      </c>
      <c r="D26" s="67">
        <v>0</v>
      </c>
      <c r="E26" s="67">
        <v>0</v>
      </c>
      <c r="F26" s="67">
        <v>0</v>
      </c>
      <c r="G26" s="67">
        <v>0</v>
      </c>
      <c r="H26" s="67">
        <v>0</v>
      </c>
      <c r="I26" s="67">
        <v>1143862</v>
      </c>
      <c r="J26" s="67">
        <v>0</v>
      </c>
      <c r="K26" s="67">
        <v>0</v>
      </c>
      <c r="L26" s="67">
        <v>0</v>
      </c>
      <c r="M26" s="67">
        <v>0</v>
      </c>
      <c r="N26" s="67">
        <f t="shared" si="1"/>
        <v>1143862</v>
      </c>
      <c r="O26" s="68">
        <f t="shared" si="2"/>
        <v>184.13747585318737</v>
      </c>
      <c r="P26" s="69"/>
    </row>
    <row r="27" spans="1:119" ht="15.75">
      <c r="A27" s="70" t="s">
        <v>71</v>
      </c>
      <c r="B27" s="71"/>
      <c r="C27" s="72"/>
      <c r="D27" s="73">
        <f t="shared" ref="D27:M27" si="8">SUM(D28:D29)</f>
        <v>0</v>
      </c>
      <c r="E27" s="73">
        <f t="shared" si="8"/>
        <v>4674717</v>
      </c>
      <c r="F27" s="73">
        <f t="shared" si="8"/>
        <v>0</v>
      </c>
      <c r="G27" s="73">
        <f t="shared" si="8"/>
        <v>1047849</v>
      </c>
      <c r="H27" s="73">
        <f t="shared" si="8"/>
        <v>0</v>
      </c>
      <c r="I27" s="73">
        <f t="shared" si="8"/>
        <v>526036</v>
      </c>
      <c r="J27" s="73">
        <f t="shared" si="8"/>
        <v>0</v>
      </c>
      <c r="K27" s="73">
        <f t="shared" si="8"/>
        <v>0</v>
      </c>
      <c r="L27" s="73">
        <f t="shared" si="8"/>
        <v>0</v>
      </c>
      <c r="M27" s="73">
        <f t="shared" si="8"/>
        <v>0</v>
      </c>
      <c r="N27" s="73">
        <f t="shared" si="1"/>
        <v>6248602</v>
      </c>
      <c r="O27" s="75">
        <f t="shared" si="2"/>
        <v>1005.8921442369607</v>
      </c>
      <c r="P27" s="69"/>
    </row>
    <row r="28" spans="1:119">
      <c r="A28" s="64"/>
      <c r="B28" s="65">
        <v>581</v>
      </c>
      <c r="C28" s="66" t="s">
        <v>72</v>
      </c>
      <c r="D28" s="67">
        <v>0</v>
      </c>
      <c r="E28" s="67">
        <v>4674717</v>
      </c>
      <c r="F28" s="67">
        <v>0</v>
      </c>
      <c r="G28" s="67">
        <v>1047849</v>
      </c>
      <c r="H28" s="67">
        <v>0</v>
      </c>
      <c r="I28" s="67">
        <v>0</v>
      </c>
      <c r="J28" s="67">
        <v>0</v>
      </c>
      <c r="K28" s="67">
        <v>0</v>
      </c>
      <c r="L28" s="67">
        <v>0</v>
      </c>
      <c r="M28" s="67">
        <v>0</v>
      </c>
      <c r="N28" s="67">
        <f t="shared" si="1"/>
        <v>5722566</v>
      </c>
      <c r="O28" s="68">
        <f t="shared" si="2"/>
        <v>921.21152607855765</v>
      </c>
      <c r="P28" s="69"/>
    </row>
    <row r="29" spans="1:119" ht="15.75" thickBot="1">
      <c r="A29" s="64"/>
      <c r="B29" s="65">
        <v>591</v>
      </c>
      <c r="C29" s="66" t="s">
        <v>73</v>
      </c>
      <c r="D29" s="67">
        <v>0</v>
      </c>
      <c r="E29" s="67">
        <v>0</v>
      </c>
      <c r="F29" s="67">
        <v>0</v>
      </c>
      <c r="G29" s="67">
        <v>0</v>
      </c>
      <c r="H29" s="67">
        <v>0</v>
      </c>
      <c r="I29" s="67">
        <v>526036</v>
      </c>
      <c r="J29" s="67">
        <v>0</v>
      </c>
      <c r="K29" s="67">
        <v>0</v>
      </c>
      <c r="L29" s="67">
        <v>0</v>
      </c>
      <c r="M29" s="67">
        <v>0</v>
      </c>
      <c r="N29" s="67">
        <f t="shared" si="1"/>
        <v>526036</v>
      </c>
      <c r="O29" s="68">
        <f t="shared" si="2"/>
        <v>84.680618158403092</v>
      </c>
      <c r="P29" s="69"/>
    </row>
    <row r="30" spans="1:119" ht="16.5" thickBot="1">
      <c r="A30" s="77" t="s">
        <v>10</v>
      </c>
      <c r="B30" s="78"/>
      <c r="C30" s="79"/>
      <c r="D30" s="80">
        <f>SUM(D5,D12,D16,D20,D22,D24,D27)</f>
        <v>11090076</v>
      </c>
      <c r="E30" s="80">
        <f t="shared" ref="E30:M30" si="9">SUM(E5,E12,E16,E20,E22,E24,E27)</f>
        <v>6641790</v>
      </c>
      <c r="F30" s="80">
        <f t="shared" si="9"/>
        <v>877402</v>
      </c>
      <c r="G30" s="80">
        <f t="shared" si="9"/>
        <v>1140042</v>
      </c>
      <c r="H30" s="80">
        <f t="shared" si="9"/>
        <v>0</v>
      </c>
      <c r="I30" s="80">
        <f t="shared" si="9"/>
        <v>4108466</v>
      </c>
      <c r="J30" s="80">
        <f t="shared" si="9"/>
        <v>0</v>
      </c>
      <c r="K30" s="80">
        <f t="shared" si="9"/>
        <v>0</v>
      </c>
      <c r="L30" s="80">
        <f t="shared" si="9"/>
        <v>0</v>
      </c>
      <c r="M30" s="80">
        <f t="shared" si="9"/>
        <v>0</v>
      </c>
      <c r="N30" s="80">
        <f t="shared" si="1"/>
        <v>23857776</v>
      </c>
      <c r="O30" s="81">
        <f t="shared" si="2"/>
        <v>3840.5949774629748</v>
      </c>
      <c r="P30" s="62"/>
      <c r="Q30" s="82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  <c r="AS30" s="83"/>
      <c r="AT30" s="83"/>
      <c r="AU30" s="83"/>
      <c r="AV30" s="83"/>
      <c r="AW30" s="83"/>
      <c r="AX30" s="83"/>
      <c r="AY30" s="83"/>
      <c r="AZ30" s="83"/>
      <c r="BA30" s="83"/>
      <c r="BB30" s="83"/>
      <c r="BC30" s="83"/>
      <c r="BD30" s="83"/>
      <c r="BE30" s="83"/>
      <c r="BF30" s="83"/>
      <c r="BG30" s="83"/>
      <c r="BH30" s="83"/>
      <c r="BI30" s="83"/>
      <c r="BJ30" s="83"/>
      <c r="BK30" s="83"/>
      <c r="BL30" s="83"/>
      <c r="BM30" s="83"/>
      <c r="BN30" s="83"/>
      <c r="BO30" s="83"/>
      <c r="BP30" s="83"/>
      <c r="BQ30" s="83"/>
      <c r="BR30" s="83"/>
      <c r="BS30" s="83"/>
      <c r="BT30" s="83"/>
      <c r="BU30" s="83"/>
      <c r="BV30" s="83"/>
      <c r="BW30" s="83"/>
      <c r="BX30" s="83"/>
      <c r="BY30" s="83"/>
      <c r="BZ30" s="83"/>
      <c r="CA30" s="83"/>
      <c r="CB30" s="83"/>
      <c r="CC30" s="83"/>
      <c r="CD30" s="83"/>
      <c r="CE30" s="83"/>
      <c r="CF30" s="83"/>
      <c r="CG30" s="83"/>
      <c r="CH30" s="83"/>
      <c r="CI30" s="83"/>
      <c r="CJ30" s="83"/>
      <c r="CK30" s="83"/>
      <c r="CL30" s="83"/>
      <c r="CM30" s="83"/>
      <c r="CN30" s="83"/>
      <c r="CO30" s="83"/>
      <c r="CP30" s="83"/>
      <c r="CQ30" s="83"/>
      <c r="CR30" s="83"/>
      <c r="CS30" s="83"/>
      <c r="CT30" s="83"/>
      <c r="CU30" s="83"/>
      <c r="CV30" s="83"/>
      <c r="CW30" s="83"/>
      <c r="CX30" s="83"/>
      <c r="CY30" s="83"/>
      <c r="CZ30" s="83"/>
      <c r="DA30" s="83"/>
      <c r="DB30" s="83"/>
      <c r="DC30" s="83"/>
      <c r="DD30" s="83"/>
      <c r="DE30" s="83"/>
      <c r="DF30" s="83"/>
      <c r="DG30" s="83"/>
      <c r="DH30" s="83"/>
      <c r="DI30" s="83"/>
      <c r="DJ30" s="83"/>
      <c r="DK30" s="83"/>
      <c r="DL30" s="83"/>
      <c r="DM30" s="83"/>
      <c r="DN30" s="83"/>
      <c r="DO30" s="83"/>
    </row>
    <row r="31" spans="1:119">
      <c r="A31" s="84"/>
      <c r="B31" s="85"/>
      <c r="C31" s="85"/>
      <c r="D31" s="86"/>
      <c r="E31" s="86"/>
      <c r="F31" s="86"/>
      <c r="G31" s="86"/>
      <c r="H31" s="86"/>
      <c r="I31" s="86"/>
      <c r="J31" s="86"/>
      <c r="K31" s="86"/>
      <c r="L31" s="86"/>
      <c r="M31" s="86"/>
      <c r="N31" s="86"/>
      <c r="O31" s="87"/>
    </row>
    <row r="32" spans="1:119">
      <c r="A32" s="88"/>
      <c r="B32" s="89"/>
      <c r="C32" s="89"/>
      <c r="D32" s="90"/>
      <c r="E32" s="90"/>
      <c r="F32" s="90"/>
      <c r="G32" s="90"/>
      <c r="H32" s="90"/>
      <c r="I32" s="90"/>
      <c r="J32" s="90"/>
      <c r="K32" s="90"/>
      <c r="L32" s="177" t="s">
        <v>74</v>
      </c>
      <c r="M32" s="177"/>
      <c r="N32" s="177"/>
      <c r="O32" s="91">
        <v>6212</v>
      </c>
    </row>
    <row r="33" spans="1:15">
      <c r="A33" s="178"/>
      <c r="B33" s="179"/>
      <c r="C33" s="179"/>
      <c r="D33" s="179"/>
      <c r="E33" s="179"/>
      <c r="F33" s="179"/>
      <c r="G33" s="179"/>
      <c r="H33" s="179"/>
      <c r="I33" s="179"/>
      <c r="J33" s="179"/>
      <c r="K33" s="179"/>
      <c r="L33" s="179"/>
      <c r="M33" s="179"/>
      <c r="N33" s="179"/>
      <c r="O33" s="180"/>
    </row>
    <row r="34" spans="1:15" ht="15.75" customHeight="1" thickBot="1">
      <c r="A34" s="181" t="s">
        <v>45</v>
      </c>
      <c r="B34" s="182"/>
      <c r="C34" s="182"/>
      <c r="D34" s="182"/>
      <c r="E34" s="182"/>
      <c r="F34" s="182"/>
      <c r="G34" s="182"/>
      <c r="H34" s="182"/>
      <c r="I34" s="182"/>
      <c r="J34" s="182"/>
      <c r="K34" s="182"/>
      <c r="L34" s="182"/>
      <c r="M34" s="182"/>
      <c r="N34" s="182"/>
      <c r="O34" s="183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54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3"/>
      <c r="N3" s="34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SUM(D6:D11)</f>
        <v>3026290</v>
      </c>
      <c r="E5" s="24">
        <f t="shared" si="0"/>
        <v>0</v>
      </c>
      <c r="F5" s="24">
        <f t="shared" si="0"/>
        <v>901059</v>
      </c>
      <c r="G5" s="24">
        <f t="shared" si="0"/>
        <v>33788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32" si="1">SUM(D5:M5)</f>
        <v>3961137</v>
      </c>
      <c r="O5" s="30">
        <f t="shared" ref="O5:O32" si="2">(N5/O$34)</f>
        <v>639.61521072178266</v>
      </c>
      <c r="P5" s="6"/>
    </row>
    <row r="6" spans="1:133">
      <c r="A6" s="12"/>
      <c r="B6" s="42">
        <v>511</v>
      </c>
      <c r="C6" s="19" t="s">
        <v>19</v>
      </c>
      <c r="D6" s="43">
        <v>227832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227832</v>
      </c>
      <c r="O6" s="44">
        <f t="shared" si="2"/>
        <v>36.788632326820604</v>
      </c>
      <c r="P6" s="9"/>
    </row>
    <row r="7" spans="1:133">
      <c r="A7" s="12"/>
      <c r="B7" s="42">
        <v>512</v>
      </c>
      <c r="C7" s="19" t="s">
        <v>20</v>
      </c>
      <c r="D7" s="43">
        <v>512050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512050</v>
      </c>
      <c r="O7" s="44">
        <f t="shared" si="2"/>
        <v>82.682060390763766</v>
      </c>
      <c r="P7" s="9"/>
    </row>
    <row r="8" spans="1:133">
      <c r="A8" s="12"/>
      <c r="B8" s="42">
        <v>514</v>
      </c>
      <c r="C8" s="19" t="s">
        <v>22</v>
      </c>
      <c r="D8" s="43">
        <v>689042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689042</v>
      </c>
      <c r="O8" s="44">
        <f t="shared" si="2"/>
        <v>111.26142418860003</v>
      </c>
      <c r="P8" s="9"/>
    </row>
    <row r="9" spans="1:133">
      <c r="A9" s="12"/>
      <c r="B9" s="42">
        <v>515</v>
      </c>
      <c r="C9" s="19" t="s">
        <v>23</v>
      </c>
      <c r="D9" s="43">
        <v>453408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453408</v>
      </c>
      <c r="O9" s="44">
        <f t="shared" si="2"/>
        <v>73.212982399483295</v>
      </c>
      <c r="P9" s="9"/>
    </row>
    <row r="10" spans="1:133">
      <c r="A10" s="12"/>
      <c r="B10" s="42">
        <v>517</v>
      </c>
      <c r="C10" s="19" t="s">
        <v>24</v>
      </c>
      <c r="D10" s="43">
        <v>0</v>
      </c>
      <c r="E10" s="43">
        <v>0</v>
      </c>
      <c r="F10" s="43">
        <v>901059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901059</v>
      </c>
      <c r="O10" s="44">
        <f t="shared" si="2"/>
        <v>145.49636686581624</v>
      </c>
      <c r="P10" s="9"/>
    </row>
    <row r="11" spans="1:133">
      <c r="A11" s="12"/>
      <c r="B11" s="42">
        <v>519</v>
      </c>
      <c r="C11" s="19" t="s">
        <v>25</v>
      </c>
      <c r="D11" s="43">
        <v>1143958</v>
      </c>
      <c r="E11" s="43">
        <v>0</v>
      </c>
      <c r="F11" s="43">
        <v>0</v>
      </c>
      <c r="G11" s="43">
        <v>33788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1177746</v>
      </c>
      <c r="O11" s="44">
        <f t="shared" si="2"/>
        <v>190.17374455029872</v>
      </c>
      <c r="P11" s="9"/>
    </row>
    <row r="12" spans="1:133" ht="15.75">
      <c r="A12" s="26" t="s">
        <v>26</v>
      </c>
      <c r="B12" s="27"/>
      <c r="C12" s="28"/>
      <c r="D12" s="29">
        <f t="shared" ref="D12:M12" si="3">SUM(D13:D15)</f>
        <v>5061129</v>
      </c>
      <c r="E12" s="29">
        <f t="shared" si="3"/>
        <v>0</v>
      </c>
      <c r="F12" s="29">
        <f t="shared" si="3"/>
        <v>0</v>
      </c>
      <c r="G12" s="29">
        <f t="shared" si="3"/>
        <v>0</v>
      </c>
      <c r="H12" s="29">
        <f t="shared" si="3"/>
        <v>0</v>
      </c>
      <c r="I12" s="29">
        <f t="shared" si="3"/>
        <v>0</v>
      </c>
      <c r="J12" s="29">
        <f t="shared" si="3"/>
        <v>0</v>
      </c>
      <c r="K12" s="29">
        <f t="shared" si="3"/>
        <v>0</v>
      </c>
      <c r="L12" s="29">
        <f t="shared" si="3"/>
        <v>0</v>
      </c>
      <c r="M12" s="29">
        <f t="shared" si="3"/>
        <v>0</v>
      </c>
      <c r="N12" s="40">
        <f t="shared" si="1"/>
        <v>5061129</v>
      </c>
      <c r="O12" s="41">
        <f t="shared" si="2"/>
        <v>817.23381236880346</v>
      </c>
      <c r="P12" s="10"/>
    </row>
    <row r="13" spans="1:133">
      <c r="A13" s="12"/>
      <c r="B13" s="42">
        <v>521</v>
      </c>
      <c r="C13" s="19" t="s">
        <v>27</v>
      </c>
      <c r="D13" s="43">
        <v>1774683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1774683</v>
      </c>
      <c r="O13" s="44">
        <f t="shared" si="2"/>
        <v>286.5627321169062</v>
      </c>
      <c r="P13" s="9"/>
    </row>
    <row r="14" spans="1:133">
      <c r="A14" s="12"/>
      <c r="B14" s="42">
        <v>522</v>
      </c>
      <c r="C14" s="19" t="s">
        <v>28</v>
      </c>
      <c r="D14" s="43">
        <v>2753573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2753573</v>
      </c>
      <c r="O14" s="44">
        <f t="shared" si="2"/>
        <v>444.62667527854029</v>
      </c>
      <c r="P14" s="9"/>
    </row>
    <row r="15" spans="1:133">
      <c r="A15" s="12"/>
      <c r="B15" s="42">
        <v>524</v>
      </c>
      <c r="C15" s="19" t="s">
        <v>29</v>
      </c>
      <c r="D15" s="43">
        <v>532873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532873</v>
      </c>
      <c r="O15" s="44">
        <f t="shared" si="2"/>
        <v>86.044404973357018</v>
      </c>
      <c r="P15" s="9"/>
    </row>
    <row r="16" spans="1:133" ht="15.75">
      <c r="A16" s="26" t="s">
        <v>30</v>
      </c>
      <c r="B16" s="27"/>
      <c r="C16" s="28"/>
      <c r="D16" s="29">
        <f t="shared" ref="D16:M16" si="4">SUM(D17:D20)</f>
        <v>383184</v>
      </c>
      <c r="E16" s="29">
        <f t="shared" si="4"/>
        <v>1497133</v>
      </c>
      <c r="F16" s="29">
        <f t="shared" si="4"/>
        <v>0</v>
      </c>
      <c r="G16" s="29">
        <f t="shared" si="4"/>
        <v>79141</v>
      </c>
      <c r="H16" s="29">
        <f t="shared" si="4"/>
        <v>0</v>
      </c>
      <c r="I16" s="29">
        <f t="shared" si="4"/>
        <v>1880408</v>
      </c>
      <c r="J16" s="29">
        <f t="shared" si="4"/>
        <v>0</v>
      </c>
      <c r="K16" s="29">
        <f t="shared" si="4"/>
        <v>0</v>
      </c>
      <c r="L16" s="29">
        <f t="shared" si="4"/>
        <v>0</v>
      </c>
      <c r="M16" s="29">
        <f t="shared" si="4"/>
        <v>0</v>
      </c>
      <c r="N16" s="40">
        <f t="shared" si="1"/>
        <v>3839866</v>
      </c>
      <c r="O16" s="41">
        <f t="shared" si="2"/>
        <v>620.03326336186012</v>
      </c>
      <c r="P16" s="10"/>
    </row>
    <row r="17" spans="1:119">
      <c r="A17" s="12"/>
      <c r="B17" s="42">
        <v>534</v>
      </c>
      <c r="C17" s="19" t="s">
        <v>55</v>
      </c>
      <c r="D17" s="43">
        <v>0</v>
      </c>
      <c r="E17" s="43">
        <v>1497133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1497133</v>
      </c>
      <c r="O17" s="44">
        <f t="shared" si="2"/>
        <v>241.74600355239787</v>
      </c>
      <c r="P17" s="9"/>
    </row>
    <row r="18" spans="1:119">
      <c r="A18" s="12"/>
      <c r="B18" s="42">
        <v>535</v>
      </c>
      <c r="C18" s="19" t="s">
        <v>31</v>
      </c>
      <c r="D18" s="43">
        <v>0</v>
      </c>
      <c r="E18" s="43">
        <v>0</v>
      </c>
      <c r="F18" s="43">
        <v>0</v>
      </c>
      <c r="G18" s="43">
        <v>0</v>
      </c>
      <c r="H18" s="43">
        <v>0</v>
      </c>
      <c r="I18" s="43">
        <v>1828157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1828157</v>
      </c>
      <c r="O18" s="44">
        <f t="shared" si="2"/>
        <v>295.19731955433554</v>
      </c>
      <c r="P18" s="9"/>
    </row>
    <row r="19" spans="1:119">
      <c r="A19" s="12"/>
      <c r="B19" s="42">
        <v>538</v>
      </c>
      <c r="C19" s="19" t="s">
        <v>32</v>
      </c>
      <c r="D19" s="43">
        <v>0</v>
      </c>
      <c r="E19" s="43">
        <v>0</v>
      </c>
      <c r="F19" s="43">
        <v>0</v>
      </c>
      <c r="G19" s="43">
        <v>79141</v>
      </c>
      <c r="H19" s="43">
        <v>0</v>
      </c>
      <c r="I19" s="43">
        <v>52251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131392</v>
      </c>
      <c r="O19" s="44">
        <f t="shared" si="2"/>
        <v>21.216211852091071</v>
      </c>
      <c r="P19" s="9"/>
    </row>
    <row r="20" spans="1:119">
      <c r="A20" s="12"/>
      <c r="B20" s="42">
        <v>539</v>
      </c>
      <c r="C20" s="19" t="s">
        <v>33</v>
      </c>
      <c r="D20" s="43">
        <v>383184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383184</v>
      </c>
      <c r="O20" s="44">
        <f t="shared" si="2"/>
        <v>61.873728403035685</v>
      </c>
      <c r="P20" s="9"/>
    </row>
    <row r="21" spans="1:119" ht="15.75">
      <c r="A21" s="26" t="s">
        <v>56</v>
      </c>
      <c r="B21" s="27"/>
      <c r="C21" s="28"/>
      <c r="D21" s="29">
        <f t="shared" ref="D21:M21" si="5">SUM(D22:D22)</f>
        <v>0</v>
      </c>
      <c r="E21" s="29">
        <f t="shared" si="5"/>
        <v>425138</v>
      </c>
      <c r="F21" s="29">
        <f t="shared" si="5"/>
        <v>0</v>
      </c>
      <c r="G21" s="29">
        <f t="shared" si="5"/>
        <v>15985</v>
      </c>
      <c r="H21" s="29">
        <f t="shared" si="5"/>
        <v>0</v>
      </c>
      <c r="I21" s="29">
        <f t="shared" si="5"/>
        <v>0</v>
      </c>
      <c r="J21" s="29">
        <f t="shared" si="5"/>
        <v>0</v>
      </c>
      <c r="K21" s="29">
        <f t="shared" si="5"/>
        <v>0</v>
      </c>
      <c r="L21" s="29">
        <f t="shared" si="5"/>
        <v>0</v>
      </c>
      <c r="M21" s="29">
        <f t="shared" si="5"/>
        <v>0</v>
      </c>
      <c r="N21" s="29">
        <f t="shared" si="1"/>
        <v>441123</v>
      </c>
      <c r="O21" s="41">
        <f t="shared" si="2"/>
        <v>71.229291135152593</v>
      </c>
      <c r="P21" s="10"/>
    </row>
    <row r="22" spans="1:119">
      <c r="A22" s="12"/>
      <c r="B22" s="42">
        <v>541</v>
      </c>
      <c r="C22" s="19" t="s">
        <v>57</v>
      </c>
      <c r="D22" s="43">
        <v>0</v>
      </c>
      <c r="E22" s="43">
        <v>425138</v>
      </c>
      <c r="F22" s="43">
        <v>0</v>
      </c>
      <c r="G22" s="43">
        <v>15985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441123</v>
      </c>
      <c r="O22" s="44">
        <f t="shared" si="2"/>
        <v>71.229291135152593</v>
      </c>
      <c r="P22" s="9"/>
    </row>
    <row r="23" spans="1:119" ht="15.75">
      <c r="A23" s="26" t="s">
        <v>58</v>
      </c>
      <c r="B23" s="27"/>
      <c r="C23" s="28"/>
      <c r="D23" s="29">
        <f t="shared" ref="D23:M23" si="6">SUM(D24:D24)</f>
        <v>0</v>
      </c>
      <c r="E23" s="29">
        <f t="shared" si="6"/>
        <v>16314</v>
      </c>
      <c r="F23" s="29">
        <f t="shared" si="6"/>
        <v>0</v>
      </c>
      <c r="G23" s="29">
        <f t="shared" si="6"/>
        <v>0</v>
      </c>
      <c r="H23" s="29">
        <f t="shared" si="6"/>
        <v>0</v>
      </c>
      <c r="I23" s="29">
        <f t="shared" si="6"/>
        <v>0</v>
      </c>
      <c r="J23" s="29">
        <f t="shared" si="6"/>
        <v>0</v>
      </c>
      <c r="K23" s="29">
        <f t="shared" si="6"/>
        <v>0</v>
      </c>
      <c r="L23" s="29">
        <f t="shared" si="6"/>
        <v>0</v>
      </c>
      <c r="M23" s="29">
        <f t="shared" si="6"/>
        <v>0</v>
      </c>
      <c r="N23" s="29">
        <f t="shared" si="1"/>
        <v>16314</v>
      </c>
      <c r="O23" s="41">
        <f t="shared" si="2"/>
        <v>2.6342644921685774</v>
      </c>
      <c r="P23" s="10"/>
    </row>
    <row r="24" spans="1:119">
      <c r="A24" s="45"/>
      <c r="B24" s="46">
        <v>554</v>
      </c>
      <c r="C24" s="47" t="s">
        <v>59</v>
      </c>
      <c r="D24" s="43">
        <v>0</v>
      </c>
      <c r="E24" s="43">
        <v>16314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1"/>
        <v>16314</v>
      </c>
      <c r="O24" s="44">
        <f t="shared" si="2"/>
        <v>2.6342644921685774</v>
      </c>
      <c r="P24" s="9"/>
    </row>
    <row r="25" spans="1:119" ht="15.75">
      <c r="A25" s="26" t="s">
        <v>34</v>
      </c>
      <c r="B25" s="27"/>
      <c r="C25" s="28"/>
      <c r="D25" s="29">
        <f t="shared" ref="D25:M25" si="7">SUM(D26:D27)</f>
        <v>1245994</v>
      </c>
      <c r="E25" s="29">
        <f t="shared" si="7"/>
        <v>0</v>
      </c>
      <c r="F25" s="29">
        <f t="shared" si="7"/>
        <v>0</v>
      </c>
      <c r="G25" s="29">
        <f t="shared" si="7"/>
        <v>37680</v>
      </c>
      <c r="H25" s="29">
        <f t="shared" si="7"/>
        <v>0</v>
      </c>
      <c r="I25" s="29">
        <f t="shared" si="7"/>
        <v>1019067</v>
      </c>
      <c r="J25" s="29">
        <f t="shared" si="7"/>
        <v>0</v>
      </c>
      <c r="K25" s="29">
        <f t="shared" si="7"/>
        <v>0</v>
      </c>
      <c r="L25" s="29">
        <f t="shared" si="7"/>
        <v>0</v>
      </c>
      <c r="M25" s="29">
        <f t="shared" si="7"/>
        <v>0</v>
      </c>
      <c r="N25" s="29">
        <f t="shared" si="1"/>
        <v>2302741</v>
      </c>
      <c r="O25" s="41">
        <f t="shared" si="2"/>
        <v>371.82964637493944</v>
      </c>
      <c r="P25" s="9"/>
    </row>
    <row r="26" spans="1:119">
      <c r="A26" s="12"/>
      <c r="B26" s="42">
        <v>572</v>
      </c>
      <c r="C26" s="19" t="s">
        <v>35</v>
      </c>
      <c r="D26" s="43">
        <v>1245994</v>
      </c>
      <c r="E26" s="43">
        <v>0</v>
      </c>
      <c r="F26" s="43">
        <v>0</v>
      </c>
      <c r="G26" s="43">
        <v>37680</v>
      </c>
      <c r="H26" s="43">
        <v>0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f t="shared" si="1"/>
        <v>1283674</v>
      </c>
      <c r="O26" s="44">
        <f t="shared" si="2"/>
        <v>207.2782173421605</v>
      </c>
      <c r="P26" s="9"/>
    </row>
    <row r="27" spans="1:119">
      <c r="A27" s="12"/>
      <c r="B27" s="42">
        <v>575</v>
      </c>
      <c r="C27" s="19" t="s">
        <v>36</v>
      </c>
      <c r="D27" s="43">
        <v>0</v>
      </c>
      <c r="E27" s="43">
        <v>0</v>
      </c>
      <c r="F27" s="43">
        <v>0</v>
      </c>
      <c r="G27" s="43">
        <v>0</v>
      </c>
      <c r="H27" s="43">
        <v>0</v>
      </c>
      <c r="I27" s="43">
        <v>1019067</v>
      </c>
      <c r="J27" s="43">
        <v>0</v>
      </c>
      <c r="K27" s="43">
        <v>0</v>
      </c>
      <c r="L27" s="43">
        <v>0</v>
      </c>
      <c r="M27" s="43">
        <v>0</v>
      </c>
      <c r="N27" s="43">
        <f t="shared" si="1"/>
        <v>1019067</v>
      </c>
      <c r="O27" s="44">
        <f t="shared" si="2"/>
        <v>164.55142903277894</v>
      </c>
      <c r="P27" s="9"/>
    </row>
    <row r="28" spans="1:119" ht="15.75">
      <c r="A28" s="26" t="s">
        <v>38</v>
      </c>
      <c r="B28" s="27"/>
      <c r="C28" s="28"/>
      <c r="D28" s="29">
        <f t="shared" ref="D28:M28" si="8">SUM(D29:D31)</f>
        <v>0</v>
      </c>
      <c r="E28" s="29">
        <f t="shared" si="8"/>
        <v>768142</v>
      </c>
      <c r="F28" s="29">
        <f t="shared" si="8"/>
        <v>2332600</v>
      </c>
      <c r="G28" s="29">
        <f t="shared" si="8"/>
        <v>1177676</v>
      </c>
      <c r="H28" s="29">
        <f t="shared" si="8"/>
        <v>0</v>
      </c>
      <c r="I28" s="29">
        <f t="shared" si="8"/>
        <v>400857</v>
      </c>
      <c r="J28" s="29">
        <f t="shared" si="8"/>
        <v>0</v>
      </c>
      <c r="K28" s="29">
        <f t="shared" si="8"/>
        <v>0</v>
      </c>
      <c r="L28" s="29">
        <f t="shared" si="8"/>
        <v>0</v>
      </c>
      <c r="M28" s="29">
        <f t="shared" si="8"/>
        <v>0</v>
      </c>
      <c r="N28" s="29">
        <f t="shared" si="1"/>
        <v>4679275</v>
      </c>
      <c r="O28" s="41">
        <f t="shared" si="2"/>
        <v>755.57484256418536</v>
      </c>
      <c r="P28" s="9"/>
    </row>
    <row r="29" spans="1:119">
      <c r="A29" s="12"/>
      <c r="B29" s="42">
        <v>581</v>
      </c>
      <c r="C29" s="19" t="s">
        <v>37</v>
      </c>
      <c r="D29" s="43">
        <v>0</v>
      </c>
      <c r="E29" s="43">
        <v>768142</v>
      </c>
      <c r="F29" s="43">
        <v>0</v>
      </c>
      <c r="G29" s="43">
        <v>1177676</v>
      </c>
      <c r="H29" s="43">
        <v>0</v>
      </c>
      <c r="I29" s="43">
        <v>0</v>
      </c>
      <c r="J29" s="43">
        <v>0</v>
      </c>
      <c r="K29" s="43">
        <v>0</v>
      </c>
      <c r="L29" s="43">
        <v>0</v>
      </c>
      <c r="M29" s="43">
        <v>0</v>
      </c>
      <c r="N29" s="43">
        <f t="shared" si="1"/>
        <v>1945818</v>
      </c>
      <c r="O29" s="44">
        <f t="shared" si="2"/>
        <v>314.19635071855322</v>
      </c>
      <c r="P29" s="9"/>
    </row>
    <row r="30" spans="1:119">
      <c r="A30" s="12"/>
      <c r="B30" s="42">
        <v>585</v>
      </c>
      <c r="C30" s="19" t="s">
        <v>60</v>
      </c>
      <c r="D30" s="43">
        <v>0</v>
      </c>
      <c r="E30" s="43">
        <v>0</v>
      </c>
      <c r="F30" s="43">
        <v>2332600</v>
      </c>
      <c r="G30" s="43">
        <v>0</v>
      </c>
      <c r="H30" s="43">
        <v>0</v>
      </c>
      <c r="I30" s="43">
        <v>0</v>
      </c>
      <c r="J30" s="43">
        <v>0</v>
      </c>
      <c r="K30" s="43">
        <v>0</v>
      </c>
      <c r="L30" s="43">
        <v>0</v>
      </c>
      <c r="M30" s="43">
        <v>0</v>
      </c>
      <c r="N30" s="43">
        <f t="shared" si="1"/>
        <v>2332600</v>
      </c>
      <c r="O30" s="44">
        <f t="shared" si="2"/>
        <v>376.65105764572905</v>
      </c>
      <c r="P30" s="9"/>
    </row>
    <row r="31" spans="1:119" ht="15.75" thickBot="1">
      <c r="A31" s="12"/>
      <c r="B31" s="42">
        <v>591</v>
      </c>
      <c r="C31" s="19" t="s">
        <v>61</v>
      </c>
      <c r="D31" s="43">
        <v>0</v>
      </c>
      <c r="E31" s="43">
        <v>0</v>
      </c>
      <c r="F31" s="43">
        <v>0</v>
      </c>
      <c r="G31" s="43">
        <v>0</v>
      </c>
      <c r="H31" s="43">
        <v>0</v>
      </c>
      <c r="I31" s="43">
        <v>400857</v>
      </c>
      <c r="J31" s="43">
        <v>0</v>
      </c>
      <c r="K31" s="43">
        <v>0</v>
      </c>
      <c r="L31" s="43">
        <v>0</v>
      </c>
      <c r="M31" s="43">
        <v>0</v>
      </c>
      <c r="N31" s="43">
        <f t="shared" si="1"/>
        <v>400857</v>
      </c>
      <c r="O31" s="44">
        <f t="shared" si="2"/>
        <v>64.727434199903115</v>
      </c>
      <c r="P31" s="9"/>
    </row>
    <row r="32" spans="1:119" ht="16.5" thickBot="1">
      <c r="A32" s="13" t="s">
        <v>10</v>
      </c>
      <c r="B32" s="21"/>
      <c r="C32" s="20"/>
      <c r="D32" s="14">
        <f>SUM(D5,D12,D16,D21,D23,D25,D28)</f>
        <v>9716597</v>
      </c>
      <c r="E32" s="14">
        <f t="shared" ref="E32:M32" si="9">SUM(E5,E12,E16,E21,E23,E25,E28)</f>
        <v>2706727</v>
      </c>
      <c r="F32" s="14">
        <f t="shared" si="9"/>
        <v>3233659</v>
      </c>
      <c r="G32" s="14">
        <f t="shared" si="9"/>
        <v>1344270</v>
      </c>
      <c r="H32" s="14">
        <f t="shared" si="9"/>
        <v>0</v>
      </c>
      <c r="I32" s="14">
        <f t="shared" si="9"/>
        <v>3300332</v>
      </c>
      <c r="J32" s="14">
        <f t="shared" si="9"/>
        <v>0</v>
      </c>
      <c r="K32" s="14">
        <f t="shared" si="9"/>
        <v>0</v>
      </c>
      <c r="L32" s="14">
        <f t="shared" si="9"/>
        <v>0</v>
      </c>
      <c r="M32" s="14">
        <f t="shared" si="9"/>
        <v>0</v>
      </c>
      <c r="N32" s="14">
        <f t="shared" si="1"/>
        <v>20301585</v>
      </c>
      <c r="O32" s="35">
        <f t="shared" si="2"/>
        <v>3278.1503310188923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5"/>
      <c r="B33" s="17"/>
      <c r="C33" s="17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8"/>
    </row>
    <row r="34" spans="1:15">
      <c r="A34" s="36"/>
      <c r="B34" s="37"/>
      <c r="C34" s="37"/>
      <c r="D34" s="38"/>
      <c r="E34" s="38"/>
      <c r="F34" s="38"/>
      <c r="G34" s="38"/>
      <c r="H34" s="38"/>
      <c r="I34" s="38"/>
      <c r="J34" s="38"/>
      <c r="K34" s="38"/>
      <c r="L34" s="163" t="s">
        <v>62</v>
      </c>
      <c r="M34" s="163"/>
      <c r="N34" s="163"/>
      <c r="O34" s="39">
        <v>6193</v>
      </c>
    </row>
    <row r="35" spans="1:15">
      <c r="A35" s="164"/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  <row r="36" spans="1:15" ht="15.75" customHeight="1" thickBot="1">
      <c r="A36" s="165" t="s">
        <v>45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5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3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49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3"/>
      <c r="N3" s="34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SUM(D6:D12)</f>
        <v>2940803</v>
      </c>
      <c r="E5" s="24">
        <f t="shared" si="0"/>
        <v>0</v>
      </c>
      <c r="F5" s="24">
        <f t="shared" si="0"/>
        <v>869156</v>
      </c>
      <c r="G5" s="24">
        <f t="shared" si="0"/>
        <v>78396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>SUM(D5:M5)</f>
        <v>3888355</v>
      </c>
      <c r="O5" s="30">
        <f t="shared" ref="O5:O28" si="1">(N5/O$30)</f>
        <v>630.71451743714522</v>
      </c>
      <c r="P5" s="6"/>
    </row>
    <row r="6" spans="1:133">
      <c r="A6" s="12"/>
      <c r="B6" s="42">
        <v>511</v>
      </c>
      <c r="C6" s="19" t="s">
        <v>19</v>
      </c>
      <c r="D6" s="43">
        <v>284273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284273</v>
      </c>
      <c r="O6" s="44">
        <f t="shared" si="1"/>
        <v>46.110786699107869</v>
      </c>
      <c r="P6" s="9"/>
    </row>
    <row r="7" spans="1:133">
      <c r="A7" s="12"/>
      <c r="B7" s="42">
        <v>512</v>
      </c>
      <c r="C7" s="19" t="s">
        <v>20</v>
      </c>
      <c r="D7" s="43">
        <v>448641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2" si="2">SUM(D7:M7)</f>
        <v>448641</v>
      </c>
      <c r="O7" s="44">
        <f t="shared" si="1"/>
        <v>72.77226277372263</v>
      </c>
      <c r="P7" s="9"/>
    </row>
    <row r="8" spans="1:133">
      <c r="A8" s="12"/>
      <c r="B8" s="42">
        <v>513</v>
      </c>
      <c r="C8" s="19" t="s">
        <v>21</v>
      </c>
      <c r="D8" s="43">
        <v>1309002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1309002</v>
      </c>
      <c r="O8" s="44">
        <f t="shared" si="1"/>
        <v>212.32798053527981</v>
      </c>
      <c r="P8" s="9"/>
    </row>
    <row r="9" spans="1:133">
      <c r="A9" s="12"/>
      <c r="B9" s="42">
        <v>514</v>
      </c>
      <c r="C9" s="19" t="s">
        <v>22</v>
      </c>
      <c r="D9" s="43">
        <v>541818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541818</v>
      </c>
      <c r="O9" s="44">
        <f t="shared" si="1"/>
        <v>87.886131386861308</v>
      </c>
      <c r="P9" s="9"/>
    </row>
    <row r="10" spans="1:133">
      <c r="A10" s="12"/>
      <c r="B10" s="42">
        <v>515</v>
      </c>
      <c r="C10" s="19" t="s">
        <v>23</v>
      </c>
      <c r="D10" s="43">
        <v>357069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357069</v>
      </c>
      <c r="O10" s="44">
        <f t="shared" si="1"/>
        <v>57.918734793187348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869156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869156</v>
      </c>
      <c r="O11" s="44">
        <f t="shared" si="1"/>
        <v>140.9823195458232</v>
      </c>
      <c r="P11" s="9"/>
    </row>
    <row r="12" spans="1:133">
      <c r="A12" s="12"/>
      <c r="B12" s="42">
        <v>519</v>
      </c>
      <c r="C12" s="19" t="s">
        <v>25</v>
      </c>
      <c r="D12" s="43">
        <v>0</v>
      </c>
      <c r="E12" s="43">
        <v>0</v>
      </c>
      <c r="F12" s="43">
        <v>0</v>
      </c>
      <c r="G12" s="43">
        <v>78396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2"/>
        <v>78396</v>
      </c>
      <c r="O12" s="44">
        <f t="shared" si="1"/>
        <v>12.716301703163017</v>
      </c>
      <c r="P12" s="9"/>
    </row>
    <row r="13" spans="1:133" ht="15.75">
      <c r="A13" s="26" t="s">
        <v>26</v>
      </c>
      <c r="B13" s="27"/>
      <c r="C13" s="28"/>
      <c r="D13" s="29">
        <f t="shared" ref="D13:M13" si="3">SUM(D14:D17)</f>
        <v>4912752</v>
      </c>
      <c r="E13" s="29">
        <f t="shared" si="3"/>
        <v>0</v>
      </c>
      <c r="F13" s="29">
        <f t="shared" si="3"/>
        <v>0</v>
      </c>
      <c r="G13" s="29">
        <f t="shared" si="3"/>
        <v>86969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40">
        <f t="shared" ref="N13:N28" si="4">SUM(D13:M13)</f>
        <v>4999721</v>
      </c>
      <c r="O13" s="41">
        <f t="shared" si="1"/>
        <v>810.98475263584749</v>
      </c>
      <c r="P13" s="10"/>
    </row>
    <row r="14" spans="1:133">
      <c r="A14" s="12"/>
      <c r="B14" s="42">
        <v>521</v>
      </c>
      <c r="C14" s="19" t="s">
        <v>27</v>
      </c>
      <c r="D14" s="43">
        <v>1697087</v>
      </c>
      <c r="E14" s="43">
        <v>0</v>
      </c>
      <c r="F14" s="43">
        <v>0</v>
      </c>
      <c r="G14" s="43">
        <v>86969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4"/>
        <v>1784056</v>
      </c>
      <c r="O14" s="44">
        <f t="shared" si="1"/>
        <v>289.3845904298459</v>
      </c>
      <c r="P14" s="9"/>
    </row>
    <row r="15" spans="1:133">
      <c r="A15" s="12"/>
      <c r="B15" s="42">
        <v>522</v>
      </c>
      <c r="C15" s="19" t="s">
        <v>28</v>
      </c>
      <c r="D15" s="43">
        <v>2705797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2705797</v>
      </c>
      <c r="O15" s="44">
        <f t="shared" si="1"/>
        <v>438.89651257096511</v>
      </c>
      <c r="P15" s="9"/>
    </row>
    <row r="16" spans="1:133">
      <c r="A16" s="12"/>
      <c r="B16" s="42">
        <v>524</v>
      </c>
      <c r="C16" s="19" t="s">
        <v>29</v>
      </c>
      <c r="D16" s="43">
        <v>481503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481503</v>
      </c>
      <c r="O16" s="44">
        <f t="shared" si="1"/>
        <v>78.102676399026763</v>
      </c>
      <c r="P16" s="9"/>
    </row>
    <row r="17" spans="1:119">
      <c r="A17" s="12"/>
      <c r="B17" s="42">
        <v>525</v>
      </c>
      <c r="C17" s="19" t="s">
        <v>50</v>
      </c>
      <c r="D17" s="43">
        <v>28365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28365</v>
      </c>
      <c r="O17" s="44">
        <f t="shared" si="1"/>
        <v>4.6009732360097324</v>
      </c>
      <c r="P17" s="9"/>
    </row>
    <row r="18" spans="1:119" ht="15.75">
      <c r="A18" s="26" t="s">
        <v>30</v>
      </c>
      <c r="B18" s="27"/>
      <c r="C18" s="28"/>
      <c r="D18" s="29">
        <f t="shared" ref="D18:M18" si="5">SUM(D19:D21)</f>
        <v>406749</v>
      </c>
      <c r="E18" s="29">
        <f t="shared" si="5"/>
        <v>2019640</v>
      </c>
      <c r="F18" s="29">
        <f t="shared" si="5"/>
        <v>0</v>
      </c>
      <c r="G18" s="29">
        <f t="shared" si="5"/>
        <v>38118</v>
      </c>
      <c r="H18" s="29">
        <f t="shared" si="5"/>
        <v>0</v>
      </c>
      <c r="I18" s="29">
        <f t="shared" si="5"/>
        <v>2224402</v>
      </c>
      <c r="J18" s="29">
        <f t="shared" si="5"/>
        <v>0</v>
      </c>
      <c r="K18" s="29">
        <f t="shared" si="5"/>
        <v>0</v>
      </c>
      <c r="L18" s="29">
        <f t="shared" si="5"/>
        <v>0</v>
      </c>
      <c r="M18" s="29">
        <f t="shared" si="5"/>
        <v>0</v>
      </c>
      <c r="N18" s="40">
        <f t="shared" si="4"/>
        <v>4688909</v>
      </c>
      <c r="O18" s="41">
        <f t="shared" si="1"/>
        <v>760.56918085969176</v>
      </c>
      <c r="P18" s="10"/>
    </row>
    <row r="19" spans="1:119">
      <c r="A19" s="12"/>
      <c r="B19" s="42">
        <v>535</v>
      </c>
      <c r="C19" s="19" t="s">
        <v>31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2172642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2172642</v>
      </c>
      <c r="O19" s="44">
        <f t="shared" si="1"/>
        <v>352.41557177615573</v>
      </c>
      <c r="P19" s="9"/>
    </row>
    <row r="20" spans="1:119">
      <c r="A20" s="12"/>
      <c r="B20" s="42">
        <v>538</v>
      </c>
      <c r="C20" s="19" t="s">
        <v>32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51760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51760</v>
      </c>
      <c r="O20" s="44">
        <f t="shared" si="1"/>
        <v>8.3957826439578263</v>
      </c>
      <c r="P20" s="9"/>
    </row>
    <row r="21" spans="1:119">
      <c r="A21" s="12"/>
      <c r="B21" s="42">
        <v>539</v>
      </c>
      <c r="C21" s="19" t="s">
        <v>33</v>
      </c>
      <c r="D21" s="43">
        <v>406749</v>
      </c>
      <c r="E21" s="43">
        <v>2019640</v>
      </c>
      <c r="F21" s="43">
        <v>0</v>
      </c>
      <c r="G21" s="43">
        <v>38118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4"/>
        <v>2464507</v>
      </c>
      <c r="O21" s="44">
        <f t="shared" si="1"/>
        <v>399.75782643957825</v>
      </c>
      <c r="P21" s="9"/>
    </row>
    <row r="22" spans="1:119" ht="15.75">
      <c r="A22" s="26" t="s">
        <v>34</v>
      </c>
      <c r="B22" s="27"/>
      <c r="C22" s="28"/>
      <c r="D22" s="29">
        <f t="shared" ref="D22:M22" si="6">SUM(D23:D25)</f>
        <v>1087174</v>
      </c>
      <c r="E22" s="29">
        <f t="shared" si="6"/>
        <v>0</v>
      </c>
      <c r="F22" s="29">
        <f t="shared" si="6"/>
        <v>0</v>
      </c>
      <c r="G22" s="29">
        <f t="shared" si="6"/>
        <v>322221</v>
      </c>
      <c r="H22" s="29">
        <f t="shared" si="6"/>
        <v>0</v>
      </c>
      <c r="I22" s="29">
        <f t="shared" si="6"/>
        <v>1065702</v>
      </c>
      <c r="J22" s="29">
        <f t="shared" si="6"/>
        <v>0</v>
      </c>
      <c r="K22" s="29">
        <f t="shared" si="6"/>
        <v>0</v>
      </c>
      <c r="L22" s="29">
        <f t="shared" si="6"/>
        <v>0</v>
      </c>
      <c r="M22" s="29">
        <f t="shared" si="6"/>
        <v>0</v>
      </c>
      <c r="N22" s="29">
        <f t="shared" si="4"/>
        <v>2475097</v>
      </c>
      <c r="O22" s="41">
        <f t="shared" si="1"/>
        <v>401.47558799675591</v>
      </c>
      <c r="P22" s="9"/>
    </row>
    <row r="23" spans="1:119">
      <c r="A23" s="12"/>
      <c r="B23" s="42">
        <v>571</v>
      </c>
      <c r="C23" s="19" t="s">
        <v>42</v>
      </c>
      <c r="D23" s="43">
        <v>0</v>
      </c>
      <c r="E23" s="43">
        <v>0</v>
      </c>
      <c r="F23" s="43">
        <v>0</v>
      </c>
      <c r="G23" s="43">
        <v>3678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4"/>
        <v>3678</v>
      </c>
      <c r="O23" s="44">
        <f t="shared" si="1"/>
        <v>0.59659367396593677</v>
      </c>
      <c r="P23" s="9"/>
    </row>
    <row r="24" spans="1:119">
      <c r="A24" s="12"/>
      <c r="B24" s="42">
        <v>572</v>
      </c>
      <c r="C24" s="19" t="s">
        <v>35</v>
      </c>
      <c r="D24" s="43">
        <v>1087174</v>
      </c>
      <c r="E24" s="43">
        <v>0</v>
      </c>
      <c r="F24" s="43">
        <v>0</v>
      </c>
      <c r="G24" s="43">
        <v>318543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4"/>
        <v>1405717</v>
      </c>
      <c r="O24" s="44">
        <f t="shared" si="1"/>
        <v>228.01573398215734</v>
      </c>
      <c r="P24" s="9"/>
    </row>
    <row r="25" spans="1:119">
      <c r="A25" s="12"/>
      <c r="B25" s="42">
        <v>575</v>
      </c>
      <c r="C25" s="19" t="s">
        <v>36</v>
      </c>
      <c r="D25" s="43">
        <v>0</v>
      </c>
      <c r="E25" s="43">
        <v>0</v>
      </c>
      <c r="F25" s="43">
        <v>0</v>
      </c>
      <c r="G25" s="43">
        <v>0</v>
      </c>
      <c r="H25" s="43">
        <v>0</v>
      </c>
      <c r="I25" s="43">
        <v>1065702</v>
      </c>
      <c r="J25" s="43">
        <v>0</v>
      </c>
      <c r="K25" s="43">
        <v>0</v>
      </c>
      <c r="L25" s="43">
        <v>0</v>
      </c>
      <c r="M25" s="43">
        <v>0</v>
      </c>
      <c r="N25" s="43">
        <f t="shared" si="4"/>
        <v>1065702</v>
      </c>
      <c r="O25" s="44">
        <f t="shared" si="1"/>
        <v>172.86326034063259</v>
      </c>
      <c r="P25" s="9"/>
    </row>
    <row r="26" spans="1:119" ht="15.75">
      <c r="A26" s="26" t="s">
        <v>38</v>
      </c>
      <c r="B26" s="27"/>
      <c r="C26" s="28"/>
      <c r="D26" s="29">
        <f t="shared" ref="D26:M26" si="7">SUM(D27:D27)</f>
        <v>0</v>
      </c>
      <c r="E26" s="29">
        <f t="shared" si="7"/>
        <v>27990</v>
      </c>
      <c r="F26" s="29">
        <f t="shared" si="7"/>
        <v>0</v>
      </c>
      <c r="G26" s="29">
        <f t="shared" si="7"/>
        <v>1329075</v>
      </c>
      <c r="H26" s="29">
        <f t="shared" si="7"/>
        <v>0</v>
      </c>
      <c r="I26" s="29">
        <f t="shared" si="7"/>
        <v>0</v>
      </c>
      <c r="J26" s="29">
        <f t="shared" si="7"/>
        <v>0</v>
      </c>
      <c r="K26" s="29">
        <f t="shared" si="7"/>
        <v>0</v>
      </c>
      <c r="L26" s="29">
        <f t="shared" si="7"/>
        <v>0</v>
      </c>
      <c r="M26" s="29">
        <f t="shared" si="7"/>
        <v>0</v>
      </c>
      <c r="N26" s="29">
        <f t="shared" si="4"/>
        <v>1357065</v>
      </c>
      <c r="O26" s="41">
        <f t="shared" si="1"/>
        <v>220.12408759124088</v>
      </c>
      <c r="P26" s="9"/>
    </row>
    <row r="27" spans="1:119" ht="15.75" thickBot="1">
      <c r="A27" s="12"/>
      <c r="B27" s="42">
        <v>581</v>
      </c>
      <c r="C27" s="19" t="s">
        <v>37</v>
      </c>
      <c r="D27" s="43">
        <v>0</v>
      </c>
      <c r="E27" s="43">
        <v>27990</v>
      </c>
      <c r="F27" s="43">
        <v>0</v>
      </c>
      <c r="G27" s="43">
        <v>1329075</v>
      </c>
      <c r="H27" s="43">
        <v>0</v>
      </c>
      <c r="I27" s="43">
        <v>0</v>
      </c>
      <c r="J27" s="43">
        <v>0</v>
      </c>
      <c r="K27" s="43">
        <v>0</v>
      </c>
      <c r="L27" s="43">
        <v>0</v>
      </c>
      <c r="M27" s="43">
        <v>0</v>
      </c>
      <c r="N27" s="43">
        <f t="shared" si="4"/>
        <v>1357065</v>
      </c>
      <c r="O27" s="44">
        <f t="shared" si="1"/>
        <v>220.12408759124088</v>
      </c>
      <c r="P27" s="9"/>
    </row>
    <row r="28" spans="1:119" ht="16.5" thickBot="1">
      <c r="A28" s="13" t="s">
        <v>10</v>
      </c>
      <c r="B28" s="21"/>
      <c r="C28" s="20"/>
      <c r="D28" s="14">
        <f>SUM(D5,D13,D18,D22,D26)</f>
        <v>9347478</v>
      </c>
      <c r="E28" s="14">
        <f t="shared" ref="E28:M28" si="8">SUM(E5,E13,E18,E22,E26)</f>
        <v>2047630</v>
      </c>
      <c r="F28" s="14">
        <f t="shared" si="8"/>
        <v>869156</v>
      </c>
      <c r="G28" s="14">
        <f t="shared" si="8"/>
        <v>1854779</v>
      </c>
      <c r="H28" s="14">
        <f t="shared" si="8"/>
        <v>0</v>
      </c>
      <c r="I28" s="14">
        <f t="shared" si="8"/>
        <v>3290104</v>
      </c>
      <c r="J28" s="14">
        <f t="shared" si="8"/>
        <v>0</v>
      </c>
      <c r="K28" s="14">
        <f t="shared" si="8"/>
        <v>0</v>
      </c>
      <c r="L28" s="14">
        <f t="shared" si="8"/>
        <v>0</v>
      </c>
      <c r="M28" s="14">
        <f t="shared" si="8"/>
        <v>0</v>
      </c>
      <c r="N28" s="14">
        <f t="shared" si="4"/>
        <v>17409147</v>
      </c>
      <c r="O28" s="35">
        <f t="shared" si="1"/>
        <v>2823.8681265206815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5"/>
      <c r="B29" s="17"/>
      <c r="C29" s="17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8"/>
    </row>
    <row r="30" spans="1:119">
      <c r="A30" s="36"/>
      <c r="B30" s="37"/>
      <c r="C30" s="37"/>
      <c r="D30" s="38"/>
      <c r="E30" s="38"/>
      <c r="F30" s="38"/>
      <c r="G30" s="38"/>
      <c r="H30" s="38"/>
      <c r="I30" s="38"/>
      <c r="J30" s="38"/>
      <c r="K30" s="38"/>
      <c r="L30" s="163" t="s">
        <v>51</v>
      </c>
      <c r="M30" s="163"/>
      <c r="N30" s="163"/>
      <c r="O30" s="39">
        <v>6165</v>
      </c>
    </row>
    <row r="31" spans="1:119">
      <c r="A31" s="164"/>
      <c r="B31" s="141"/>
      <c r="C31" s="141"/>
      <c r="D31" s="141"/>
      <c r="E31" s="141"/>
      <c r="F31" s="141"/>
      <c r="G31" s="141"/>
      <c r="H31" s="141"/>
      <c r="I31" s="141"/>
      <c r="J31" s="141"/>
      <c r="K31" s="141"/>
      <c r="L31" s="141"/>
      <c r="M31" s="141"/>
      <c r="N31" s="141"/>
      <c r="O31" s="142"/>
    </row>
    <row r="32" spans="1:119" ht="15.75" customHeight="1" thickBot="1">
      <c r="A32" s="165" t="s">
        <v>45</v>
      </c>
      <c r="B32" s="144"/>
      <c r="C32" s="144"/>
      <c r="D32" s="144"/>
      <c r="E32" s="144"/>
      <c r="F32" s="144"/>
      <c r="G32" s="144"/>
      <c r="H32" s="144"/>
      <c r="I32" s="144"/>
      <c r="J32" s="144"/>
      <c r="K32" s="144"/>
      <c r="L32" s="144"/>
      <c r="M32" s="144"/>
      <c r="N32" s="144"/>
      <c r="O32" s="145"/>
    </row>
  </sheetData>
  <mergeCells count="10">
    <mergeCell ref="L30:N30"/>
    <mergeCell ref="A31:O31"/>
    <mergeCell ref="A32:O3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3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46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3"/>
      <c r="N3" s="34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SUM(D6:D12)</f>
        <v>2791603</v>
      </c>
      <c r="E5" s="24">
        <f t="shared" si="0"/>
        <v>0</v>
      </c>
      <c r="F5" s="24">
        <f t="shared" si="0"/>
        <v>918118</v>
      </c>
      <c r="G5" s="24">
        <f t="shared" si="0"/>
        <v>142758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>SUM(D5:M5)</f>
        <v>3852479</v>
      </c>
      <c r="O5" s="30">
        <f t="shared" ref="O5:O28" si="1">(N5/O$30)</f>
        <v>626.72506913941766</v>
      </c>
      <c r="P5" s="6"/>
    </row>
    <row r="6" spans="1:133">
      <c r="A6" s="12"/>
      <c r="B6" s="42">
        <v>511</v>
      </c>
      <c r="C6" s="19" t="s">
        <v>19</v>
      </c>
      <c r="D6" s="43">
        <v>122571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122571</v>
      </c>
      <c r="O6" s="44">
        <f t="shared" si="1"/>
        <v>19.939970717423133</v>
      </c>
      <c r="P6" s="9"/>
    </row>
    <row r="7" spans="1:133">
      <c r="A7" s="12"/>
      <c r="B7" s="42">
        <v>512</v>
      </c>
      <c r="C7" s="19" t="s">
        <v>20</v>
      </c>
      <c r="D7" s="43">
        <v>483244</v>
      </c>
      <c r="E7" s="43">
        <v>0</v>
      </c>
      <c r="F7" s="43">
        <v>0</v>
      </c>
      <c r="G7" s="43">
        <v>10764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2" si="2">SUM(D7:M7)</f>
        <v>494008</v>
      </c>
      <c r="O7" s="44">
        <f t="shared" si="1"/>
        <v>80.365706848869365</v>
      </c>
      <c r="P7" s="9"/>
    </row>
    <row r="8" spans="1:133">
      <c r="A8" s="12"/>
      <c r="B8" s="42">
        <v>513</v>
      </c>
      <c r="C8" s="19" t="s">
        <v>21</v>
      </c>
      <c r="D8" s="43">
        <v>1200587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1200587</v>
      </c>
      <c r="O8" s="44">
        <f t="shared" si="1"/>
        <v>195.312672848544</v>
      </c>
      <c r="P8" s="9"/>
    </row>
    <row r="9" spans="1:133">
      <c r="A9" s="12"/>
      <c r="B9" s="42">
        <v>514</v>
      </c>
      <c r="C9" s="19" t="s">
        <v>22</v>
      </c>
      <c r="D9" s="43">
        <v>551223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551223</v>
      </c>
      <c r="O9" s="44">
        <f t="shared" si="1"/>
        <v>89.673499267935583</v>
      </c>
      <c r="P9" s="9"/>
    </row>
    <row r="10" spans="1:133">
      <c r="A10" s="12"/>
      <c r="B10" s="42">
        <v>515</v>
      </c>
      <c r="C10" s="19" t="s">
        <v>23</v>
      </c>
      <c r="D10" s="43">
        <v>433978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433978</v>
      </c>
      <c r="O10" s="44">
        <f t="shared" si="1"/>
        <v>70.59996746380348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918118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918118</v>
      </c>
      <c r="O11" s="44">
        <f t="shared" si="1"/>
        <v>149.36033837644379</v>
      </c>
      <c r="P11" s="9"/>
    </row>
    <row r="12" spans="1:133">
      <c r="A12" s="12"/>
      <c r="B12" s="42">
        <v>519</v>
      </c>
      <c r="C12" s="19" t="s">
        <v>25</v>
      </c>
      <c r="D12" s="43">
        <v>0</v>
      </c>
      <c r="E12" s="43">
        <v>0</v>
      </c>
      <c r="F12" s="43">
        <v>0</v>
      </c>
      <c r="G12" s="43">
        <v>131994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2"/>
        <v>131994</v>
      </c>
      <c r="O12" s="44">
        <f t="shared" si="1"/>
        <v>21.472913616398245</v>
      </c>
      <c r="P12" s="9"/>
    </row>
    <row r="13" spans="1:133" ht="15.75">
      <c r="A13" s="26" t="s">
        <v>26</v>
      </c>
      <c r="B13" s="27"/>
      <c r="C13" s="28"/>
      <c r="D13" s="29">
        <f t="shared" ref="D13:M13" si="3">SUM(D14:D16)</f>
        <v>4946041</v>
      </c>
      <c r="E13" s="29">
        <f t="shared" si="3"/>
        <v>0</v>
      </c>
      <c r="F13" s="29">
        <f t="shared" si="3"/>
        <v>0</v>
      </c>
      <c r="G13" s="29">
        <f t="shared" si="3"/>
        <v>80604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40">
        <f t="shared" ref="N13:N28" si="4">SUM(D13:M13)</f>
        <v>5026645</v>
      </c>
      <c r="O13" s="41">
        <f t="shared" si="1"/>
        <v>817.73954774686842</v>
      </c>
      <c r="P13" s="10"/>
    </row>
    <row r="14" spans="1:133">
      <c r="A14" s="12"/>
      <c r="B14" s="42">
        <v>521</v>
      </c>
      <c r="C14" s="19" t="s">
        <v>27</v>
      </c>
      <c r="D14" s="43">
        <v>1584874</v>
      </c>
      <c r="E14" s="43">
        <v>0</v>
      </c>
      <c r="F14" s="43">
        <v>0</v>
      </c>
      <c r="G14" s="43">
        <v>80604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4"/>
        <v>1665478</v>
      </c>
      <c r="O14" s="44">
        <f t="shared" si="1"/>
        <v>270.94159752724909</v>
      </c>
      <c r="P14" s="9"/>
    </row>
    <row r="15" spans="1:133">
      <c r="A15" s="12"/>
      <c r="B15" s="42">
        <v>522</v>
      </c>
      <c r="C15" s="19" t="s">
        <v>28</v>
      </c>
      <c r="D15" s="43">
        <v>2889610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2889610</v>
      </c>
      <c r="O15" s="44">
        <f t="shared" si="1"/>
        <v>470.08459411094844</v>
      </c>
      <c r="P15" s="9"/>
    </row>
    <row r="16" spans="1:133">
      <c r="A16" s="12"/>
      <c r="B16" s="42">
        <v>524</v>
      </c>
      <c r="C16" s="19" t="s">
        <v>29</v>
      </c>
      <c r="D16" s="43">
        <v>471557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471557</v>
      </c>
      <c r="O16" s="44">
        <f t="shared" si="1"/>
        <v>76.713356108670894</v>
      </c>
      <c r="P16" s="9"/>
    </row>
    <row r="17" spans="1:119" ht="15.75">
      <c r="A17" s="26" t="s">
        <v>30</v>
      </c>
      <c r="B17" s="27"/>
      <c r="C17" s="28"/>
      <c r="D17" s="29">
        <f t="shared" ref="D17:M17" si="5">SUM(D18:D20)</f>
        <v>357384</v>
      </c>
      <c r="E17" s="29">
        <f t="shared" si="5"/>
        <v>1728296</v>
      </c>
      <c r="F17" s="29">
        <f t="shared" si="5"/>
        <v>0</v>
      </c>
      <c r="G17" s="29">
        <f t="shared" si="5"/>
        <v>227</v>
      </c>
      <c r="H17" s="29">
        <f t="shared" si="5"/>
        <v>0</v>
      </c>
      <c r="I17" s="29">
        <f t="shared" si="5"/>
        <v>2431233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40">
        <f t="shared" si="4"/>
        <v>4517140</v>
      </c>
      <c r="O17" s="41">
        <f t="shared" si="1"/>
        <v>734.85277371075324</v>
      </c>
      <c r="P17" s="10"/>
    </row>
    <row r="18" spans="1:119">
      <c r="A18" s="12"/>
      <c r="B18" s="42">
        <v>535</v>
      </c>
      <c r="C18" s="19" t="s">
        <v>31</v>
      </c>
      <c r="D18" s="43">
        <v>0</v>
      </c>
      <c r="E18" s="43">
        <v>0</v>
      </c>
      <c r="F18" s="43">
        <v>0</v>
      </c>
      <c r="G18" s="43">
        <v>0</v>
      </c>
      <c r="H18" s="43">
        <v>0</v>
      </c>
      <c r="I18" s="43">
        <v>2386347</v>
      </c>
      <c r="J18" s="43">
        <v>0</v>
      </c>
      <c r="K18" s="43">
        <v>0</v>
      </c>
      <c r="L18" s="43">
        <v>0</v>
      </c>
      <c r="M18" s="43">
        <v>0</v>
      </c>
      <c r="N18" s="43">
        <f t="shared" si="4"/>
        <v>2386347</v>
      </c>
      <c r="O18" s="44">
        <f t="shared" si="1"/>
        <v>388.21327476817959</v>
      </c>
      <c r="P18" s="9"/>
    </row>
    <row r="19" spans="1:119">
      <c r="A19" s="12"/>
      <c r="B19" s="42">
        <v>538</v>
      </c>
      <c r="C19" s="19" t="s">
        <v>32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44886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44886</v>
      </c>
      <c r="O19" s="44">
        <f t="shared" si="1"/>
        <v>7.3020985846754511</v>
      </c>
      <c r="P19" s="9"/>
    </row>
    <row r="20" spans="1:119">
      <c r="A20" s="12"/>
      <c r="B20" s="42">
        <v>539</v>
      </c>
      <c r="C20" s="19" t="s">
        <v>33</v>
      </c>
      <c r="D20" s="43">
        <v>357384</v>
      </c>
      <c r="E20" s="43">
        <v>1728296</v>
      </c>
      <c r="F20" s="43">
        <v>0</v>
      </c>
      <c r="G20" s="43">
        <v>227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2085907</v>
      </c>
      <c r="O20" s="44">
        <f t="shared" si="1"/>
        <v>339.33740035789816</v>
      </c>
      <c r="P20" s="9"/>
    </row>
    <row r="21" spans="1:119" ht="15.75">
      <c r="A21" s="26" t="s">
        <v>34</v>
      </c>
      <c r="B21" s="27"/>
      <c r="C21" s="28"/>
      <c r="D21" s="29">
        <f t="shared" ref="D21:M21" si="6">SUM(D22:D24)</f>
        <v>1038952</v>
      </c>
      <c r="E21" s="29">
        <f t="shared" si="6"/>
        <v>0</v>
      </c>
      <c r="F21" s="29">
        <f t="shared" si="6"/>
        <v>0</v>
      </c>
      <c r="G21" s="29">
        <f t="shared" si="6"/>
        <v>51673</v>
      </c>
      <c r="H21" s="29">
        <f t="shared" si="6"/>
        <v>0</v>
      </c>
      <c r="I21" s="29">
        <f t="shared" si="6"/>
        <v>1208579</v>
      </c>
      <c r="J21" s="29">
        <f t="shared" si="6"/>
        <v>0</v>
      </c>
      <c r="K21" s="29">
        <f t="shared" si="6"/>
        <v>0</v>
      </c>
      <c r="L21" s="29">
        <f t="shared" si="6"/>
        <v>0</v>
      </c>
      <c r="M21" s="29">
        <f t="shared" si="6"/>
        <v>0</v>
      </c>
      <c r="N21" s="29">
        <f t="shared" si="4"/>
        <v>2299204</v>
      </c>
      <c r="O21" s="41">
        <f t="shared" si="1"/>
        <v>374.03676590206607</v>
      </c>
      <c r="P21" s="9"/>
    </row>
    <row r="22" spans="1:119">
      <c r="A22" s="12"/>
      <c r="B22" s="42">
        <v>571</v>
      </c>
      <c r="C22" s="19" t="s">
        <v>42</v>
      </c>
      <c r="D22" s="43">
        <v>0</v>
      </c>
      <c r="E22" s="43">
        <v>0</v>
      </c>
      <c r="F22" s="43">
        <v>0</v>
      </c>
      <c r="G22" s="43">
        <v>3816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4"/>
        <v>3816</v>
      </c>
      <c r="O22" s="44">
        <f t="shared" si="1"/>
        <v>0.62079062957540265</v>
      </c>
      <c r="P22" s="9"/>
    </row>
    <row r="23" spans="1:119">
      <c r="A23" s="12"/>
      <c r="B23" s="42">
        <v>572</v>
      </c>
      <c r="C23" s="19" t="s">
        <v>35</v>
      </c>
      <c r="D23" s="43">
        <v>1038952</v>
      </c>
      <c r="E23" s="43">
        <v>0</v>
      </c>
      <c r="F23" s="43">
        <v>0</v>
      </c>
      <c r="G23" s="43">
        <v>47857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4"/>
        <v>1086809</v>
      </c>
      <c r="O23" s="44">
        <f t="shared" si="1"/>
        <v>176.8031560110623</v>
      </c>
      <c r="P23" s="9"/>
    </row>
    <row r="24" spans="1:119">
      <c r="A24" s="12"/>
      <c r="B24" s="42">
        <v>575</v>
      </c>
      <c r="C24" s="19" t="s">
        <v>36</v>
      </c>
      <c r="D24" s="43">
        <v>0</v>
      </c>
      <c r="E24" s="43">
        <v>0</v>
      </c>
      <c r="F24" s="43">
        <v>0</v>
      </c>
      <c r="G24" s="43">
        <v>0</v>
      </c>
      <c r="H24" s="43">
        <v>0</v>
      </c>
      <c r="I24" s="43">
        <v>1208579</v>
      </c>
      <c r="J24" s="43">
        <v>0</v>
      </c>
      <c r="K24" s="43">
        <v>0</v>
      </c>
      <c r="L24" s="43">
        <v>0</v>
      </c>
      <c r="M24" s="43">
        <v>0</v>
      </c>
      <c r="N24" s="43">
        <f t="shared" si="4"/>
        <v>1208579</v>
      </c>
      <c r="O24" s="44">
        <f t="shared" si="1"/>
        <v>196.61281926142834</v>
      </c>
      <c r="P24" s="9"/>
    </row>
    <row r="25" spans="1:119" ht="15.75">
      <c r="A25" s="26" t="s">
        <v>38</v>
      </c>
      <c r="B25" s="27"/>
      <c r="C25" s="28"/>
      <c r="D25" s="29">
        <f t="shared" ref="D25:M25" si="7">SUM(D26:D27)</f>
        <v>1363204</v>
      </c>
      <c r="E25" s="29">
        <f t="shared" si="7"/>
        <v>250000</v>
      </c>
      <c r="F25" s="29">
        <f t="shared" si="7"/>
        <v>0</v>
      </c>
      <c r="G25" s="29">
        <f t="shared" si="7"/>
        <v>1474587</v>
      </c>
      <c r="H25" s="29">
        <f t="shared" si="7"/>
        <v>0</v>
      </c>
      <c r="I25" s="29">
        <f t="shared" si="7"/>
        <v>1482692</v>
      </c>
      <c r="J25" s="29">
        <f t="shared" si="7"/>
        <v>0</v>
      </c>
      <c r="K25" s="29">
        <f t="shared" si="7"/>
        <v>0</v>
      </c>
      <c r="L25" s="29">
        <f t="shared" si="7"/>
        <v>0</v>
      </c>
      <c r="M25" s="29">
        <f t="shared" si="7"/>
        <v>0</v>
      </c>
      <c r="N25" s="29">
        <f t="shared" si="4"/>
        <v>4570483</v>
      </c>
      <c r="O25" s="41">
        <f t="shared" si="1"/>
        <v>743.53066536521885</v>
      </c>
      <c r="P25" s="9"/>
    </row>
    <row r="26" spans="1:119">
      <c r="A26" s="12"/>
      <c r="B26" s="42">
        <v>581</v>
      </c>
      <c r="C26" s="19" t="s">
        <v>37</v>
      </c>
      <c r="D26" s="43">
        <v>1363204</v>
      </c>
      <c r="E26" s="43">
        <v>250000</v>
      </c>
      <c r="F26" s="43">
        <v>0</v>
      </c>
      <c r="G26" s="43">
        <v>1474587</v>
      </c>
      <c r="H26" s="43">
        <v>0</v>
      </c>
      <c r="I26" s="43">
        <v>1481738</v>
      </c>
      <c r="J26" s="43">
        <v>0</v>
      </c>
      <c r="K26" s="43">
        <v>0</v>
      </c>
      <c r="L26" s="43">
        <v>0</v>
      </c>
      <c r="M26" s="43">
        <v>0</v>
      </c>
      <c r="N26" s="43">
        <f t="shared" si="4"/>
        <v>4569529</v>
      </c>
      <c r="O26" s="44">
        <f t="shared" si="1"/>
        <v>743.37546770782501</v>
      </c>
      <c r="P26" s="9"/>
    </row>
    <row r="27" spans="1:119" ht="15.75" thickBot="1">
      <c r="A27" s="12"/>
      <c r="B27" s="42">
        <v>590</v>
      </c>
      <c r="C27" s="19" t="s">
        <v>47</v>
      </c>
      <c r="D27" s="43">
        <v>0</v>
      </c>
      <c r="E27" s="43">
        <v>0</v>
      </c>
      <c r="F27" s="43">
        <v>0</v>
      </c>
      <c r="G27" s="43">
        <v>0</v>
      </c>
      <c r="H27" s="43">
        <v>0</v>
      </c>
      <c r="I27" s="43">
        <v>954</v>
      </c>
      <c r="J27" s="43">
        <v>0</v>
      </c>
      <c r="K27" s="43">
        <v>0</v>
      </c>
      <c r="L27" s="43">
        <v>0</v>
      </c>
      <c r="M27" s="43">
        <v>0</v>
      </c>
      <c r="N27" s="43">
        <f t="shared" si="4"/>
        <v>954</v>
      </c>
      <c r="O27" s="44">
        <f t="shared" si="1"/>
        <v>0.15519765739385066</v>
      </c>
      <c r="P27" s="9"/>
    </row>
    <row r="28" spans="1:119" ht="16.5" thickBot="1">
      <c r="A28" s="13" t="s">
        <v>10</v>
      </c>
      <c r="B28" s="21"/>
      <c r="C28" s="20"/>
      <c r="D28" s="14">
        <f>SUM(D5,D13,D17,D21,D25)</f>
        <v>10497184</v>
      </c>
      <c r="E28" s="14">
        <f t="shared" ref="E28:M28" si="8">SUM(E5,E13,E17,E21,E25)</f>
        <v>1978296</v>
      </c>
      <c r="F28" s="14">
        <f t="shared" si="8"/>
        <v>918118</v>
      </c>
      <c r="G28" s="14">
        <f t="shared" si="8"/>
        <v>1749849</v>
      </c>
      <c r="H28" s="14">
        <f t="shared" si="8"/>
        <v>0</v>
      </c>
      <c r="I28" s="14">
        <f t="shared" si="8"/>
        <v>5122504</v>
      </c>
      <c r="J28" s="14">
        <f t="shared" si="8"/>
        <v>0</v>
      </c>
      <c r="K28" s="14">
        <f t="shared" si="8"/>
        <v>0</v>
      </c>
      <c r="L28" s="14">
        <f t="shared" si="8"/>
        <v>0</v>
      </c>
      <c r="M28" s="14">
        <f t="shared" si="8"/>
        <v>0</v>
      </c>
      <c r="N28" s="14">
        <f t="shared" si="4"/>
        <v>20265951</v>
      </c>
      <c r="O28" s="35">
        <f t="shared" si="1"/>
        <v>3296.8848218643238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5"/>
      <c r="B29" s="17"/>
      <c r="C29" s="17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8"/>
    </row>
    <row r="30" spans="1:119">
      <c r="A30" s="36"/>
      <c r="B30" s="37"/>
      <c r="C30" s="37"/>
      <c r="D30" s="38"/>
      <c r="E30" s="38"/>
      <c r="F30" s="38"/>
      <c r="G30" s="38"/>
      <c r="H30" s="38"/>
      <c r="I30" s="38"/>
      <c r="J30" s="38"/>
      <c r="K30" s="38"/>
      <c r="L30" s="163" t="s">
        <v>48</v>
      </c>
      <c r="M30" s="163"/>
      <c r="N30" s="163"/>
      <c r="O30" s="39">
        <v>6147</v>
      </c>
    </row>
    <row r="31" spans="1:119">
      <c r="A31" s="164"/>
      <c r="B31" s="141"/>
      <c r="C31" s="141"/>
      <c r="D31" s="141"/>
      <c r="E31" s="141"/>
      <c r="F31" s="141"/>
      <c r="G31" s="141"/>
      <c r="H31" s="141"/>
      <c r="I31" s="141"/>
      <c r="J31" s="141"/>
      <c r="K31" s="141"/>
      <c r="L31" s="141"/>
      <c r="M31" s="141"/>
      <c r="N31" s="141"/>
      <c r="O31" s="142"/>
    </row>
    <row r="32" spans="1:119" ht="15.75" customHeight="1" thickBot="1">
      <c r="A32" s="165" t="s">
        <v>45</v>
      </c>
      <c r="B32" s="144"/>
      <c r="C32" s="144"/>
      <c r="D32" s="144"/>
      <c r="E32" s="144"/>
      <c r="F32" s="144"/>
      <c r="G32" s="144"/>
      <c r="H32" s="144"/>
      <c r="I32" s="144"/>
      <c r="J32" s="144"/>
      <c r="K32" s="144"/>
      <c r="L32" s="144"/>
      <c r="M32" s="144"/>
      <c r="N32" s="144"/>
      <c r="O32" s="145"/>
    </row>
  </sheetData>
  <mergeCells count="10">
    <mergeCell ref="L30:N30"/>
    <mergeCell ref="A31:O31"/>
    <mergeCell ref="A32:O3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3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41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3"/>
      <c r="N3" s="34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SUM(D6:D12)</f>
        <v>3164257</v>
      </c>
      <c r="E5" s="24">
        <f t="shared" si="0"/>
        <v>1655826</v>
      </c>
      <c r="F5" s="24">
        <f t="shared" si="0"/>
        <v>907496</v>
      </c>
      <c r="G5" s="24">
        <f t="shared" si="0"/>
        <v>0</v>
      </c>
      <c r="H5" s="24">
        <f t="shared" si="0"/>
        <v>0</v>
      </c>
      <c r="I5" s="24">
        <f t="shared" si="0"/>
        <v>438327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>SUM(D5:M5)</f>
        <v>6165906</v>
      </c>
      <c r="O5" s="30">
        <f t="shared" ref="O5:O28" si="1">(N5/O$30)</f>
        <v>1007.6656316391567</v>
      </c>
      <c r="P5" s="6"/>
    </row>
    <row r="6" spans="1:133">
      <c r="A6" s="12"/>
      <c r="B6" s="42">
        <v>511</v>
      </c>
      <c r="C6" s="19" t="s">
        <v>19</v>
      </c>
      <c r="D6" s="43">
        <v>120878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120878</v>
      </c>
      <c r="O6" s="44">
        <f t="shared" si="1"/>
        <v>19.754535054747507</v>
      </c>
      <c r="P6" s="9"/>
    </row>
    <row r="7" spans="1:133">
      <c r="A7" s="12"/>
      <c r="B7" s="42">
        <v>512</v>
      </c>
      <c r="C7" s="19" t="s">
        <v>20</v>
      </c>
      <c r="D7" s="43">
        <v>511068</v>
      </c>
      <c r="E7" s="43">
        <v>1655826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2" si="2">SUM(D7:M7)</f>
        <v>2166894</v>
      </c>
      <c r="O7" s="44">
        <f t="shared" si="1"/>
        <v>354.12551070436348</v>
      </c>
      <c r="P7" s="9"/>
    </row>
    <row r="8" spans="1:133">
      <c r="A8" s="12"/>
      <c r="B8" s="42">
        <v>513</v>
      </c>
      <c r="C8" s="19" t="s">
        <v>21</v>
      </c>
      <c r="D8" s="43">
        <v>1257657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1257657</v>
      </c>
      <c r="O8" s="44">
        <f t="shared" si="1"/>
        <v>205.53309364275208</v>
      </c>
      <c r="P8" s="9"/>
    </row>
    <row r="9" spans="1:133">
      <c r="A9" s="12"/>
      <c r="B9" s="42">
        <v>514</v>
      </c>
      <c r="C9" s="19" t="s">
        <v>22</v>
      </c>
      <c r="D9" s="43">
        <v>618867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618867</v>
      </c>
      <c r="O9" s="44">
        <f t="shared" si="1"/>
        <v>101.13858473606798</v>
      </c>
      <c r="P9" s="9"/>
    </row>
    <row r="10" spans="1:133">
      <c r="A10" s="12"/>
      <c r="B10" s="42">
        <v>515</v>
      </c>
      <c r="C10" s="19" t="s">
        <v>23</v>
      </c>
      <c r="D10" s="43">
        <v>517104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517104</v>
      </c>
      <c r="O10" s="44">
        <f t="shared" si="1"/>
        <v>84.507926131720865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907496</v>
      </c>
      <c r="G11" s="43">
        <v>0</v>
      </c>
      <c r="H11" s="43">
        <v>0</v>
      </c>
      <c r="I11" s="43">
        <v>438327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1345823</v>
      </c>
      <c r="O11" s="44">
        <f t="shared" si="1"/>
        <v>219.94165713351856</v>
      </c>
      <c r="P11" s="9"/>
    </row>
    <row r="12" spans="1:133">
      <c r="A12" s="12"/>
      <c r="B12" s="42">
        <v>519</v>
      </c>
      <c r="C12" s="19" t="s">
        <v>25</v>
      </c>
      <c r="D12" s="43">
        <v>138683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2"/>
        <v>138683</v>
      </c>
      <c r="O12" s="44">
        <f t="shared" si="1"/>
        <v>22.664324235986271</v>
      </c>
      <c r="P12" s="9"/>
    </row>
    <row r="13" spans="1:133" ht="15.75">
      <c r="A13" s="26" t="s">
        <v>26</v>
      </c>
      <c r="B13" s="27"/>
      <c r="C13" s="28"/>
      <c r="D13" s="29">
        <f t="shared" ref="D13:M13" si="3">SUM(D14:D16)</f>
        <v>5059422</v>
      </c>
      <c r="E13" s="29">
        <f t="shared" si="3"/>
        <v>329894</v>
      </c>
      <c r="F13" s="29">
        <f t="shared" si="3"/>
        <v>0</v>
      </c>
      <c r="G13" s="29">
        <f t="shared" si="3"/>
        <v>0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40">
        <f t="shared" ref="N13:N28" si="4">SUM(D13:M13)</f>
        <v>5389316</v>
      </c>
      <c r="O13" s="41">
        <f t="shared" si="1"/>
        <v>880.7511031214251</v>
      </c>
      <c r="P13" s="10"/>
    </row>
    <row r="14" spans="1:133">
      <c r="A14" s="12"/>
      <c r="B14" s="42">
        <v>521</v>
      </c>
      <c r="C14" s="19" t="s">
        <v>27</v>
      </c>
      <c r="D14" s="43">
        <v>1669841</v>
      </c>
      <c r="E14" s="43">
        <v>87737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4"/>
        <v>1757578</v>
      </c>
      <c r="O14" s="44">
        <f t="shared" si="1"/>
        <v>287.23288118973687</v>
      </c>
      <c r="P14" s="9"/>
    </row>
    <row r="15" spans="1:133">
      <c r="A15" s="12"/>
      <c r="B15" s="42">
        <v>522</v>
      </c>
      <c r="C15" s="19" t="s">
        <v>28</v>
      </c>
      <c r="D15" s="43">
        <v>2885620</v>
      </c>
      <c r="E15" s="43">
        <v>242157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3127777</v>
      </c>
      <c r="O15" s="44">
        <f t="shared" si="1"/>
        <v>511.15819578362476</v>
      </c>
      <c r="P15" s="9"/>
    </row>
    <row r="16" spans="1:133">
      <c r="A16" s="12"/>
      <c r="B16" s="42">
        <v>524</v>
      </c>
      <c r="C16" s="19" t="s">
        <v>29</v>
      </c>
      <c r="D16" s="43">
        <v>503961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503961</v>
      </c>
      <c r="O16" s="44">
        <f t="shared" si="1"/>
        <v>82.360026148063412</v>
      </c>
      <c r="P16" s="9"/>
    </row>
    <row r="17" spans="1:119" ht="15.75">
      <c r="A17" s="26" t="s">
        <v>30</v>
      </c>
      <c r="B17" s="27"/>
      <c r="C17" s="28"/>
      <c r="D17" s="29">
        <f t="shared" ref="D17:M17" si="5">SUM(D18:D20)</f>
        <v>475742</v>
      </c>
      <c r="E17" s="29">
        <f t="shared" si="5"/>
        <v>1835667</v>
      </c>
      <c r="F17" s="29">
        <f t="shared" si="5"/>
        <v>0</v>
      </c>
      <c r="G17" s="29">
        <f t="shared" si="5"/>
        <v>0</v>
      </c>
      <c r="H17" s="29">
        <f t="shared" si="5"/>
        <v>0</v>
      </c>
      <c r="I17" s="29">
        <f t="shared" si="5"/>
        <v>2313096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40">
        <f t="shared" si="4"/>
        <v>4624505</v>
      </c>
      <c r="O17" s="41">
        <f t="shared" si="1"/>
        <v>755.76156234678865</v>
      </c>
      <c r="P17" s="10"/>
    </row>
    <row r="18" spans="1:119">
      <c r="A18" s="12"/>
      <c r="B18" s="42">
        <v>535</v>
      </c>
      <c r="C18" s="19" t="s">
        <v>31</v>
      </c>
      <c r="D18" s="43">
        <v>0</v>
      </c>
      <c r="E18" s="43">
        <v>0</v>
      </c>
      <c r="F18" s="43">
        <v>0</v>
      </c>
      <c r="G18" s="43">
        <v>0</v>
      </c>
      <c r="H18" s="43">
        <v>0</v>
      </c>
      <c r="I18" s="43">
        <v>2250692</v>
      </c>
      <c r="J18" s="43">
        <v>0</v>
      </c>
      <c r="K18" s="43">
        <v>0</v>
      </c>
      <c r="L18" s="43">
        <v>0</v>
      </c>
      <c r="M18" s="43">
        <v>0</v>
      </c>
      <c r="N18" s="43">
        <f t="shared" si="4"/>
        <v>2250692</v>
      </c>
      <c r="O18" s="44">
        <f t="shared" si="1"/>
        <v>367.82023206406274</v>
      </c>
      <c r="P18" s="9"/>
    </row>
    <row r="19" spans="1:119">
      <c r="A19" s="12"/>
      <c r="B19" s="42">
        <v>538</v>
      </c>
      <c r="C19" s="19" t="s">
        <v>32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62404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62404</v>
      </c>
      <c r="O19" s="44">
        <f t="shared" si="1"/>
        <v>10.198398431116196</v>
      </c>
      <c r="P19" s="9"/>
    </row>
    <row r="20" spans="1:119">
      <c r="A20" s="12"/>
      <c r="B20" s="42">
        <v>539</v>
      </c>
      <c r="C20" s="19" t="s">
        <v>33</v>
      </c>
      <c r="D20" s="43">
        <v>475742</v>
      </c>
      <c r="E20" s="43">
        <v>1835667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2311409</v>
      </c>
      <c r="O20" s="44">
        <f t="shared" si="1"/>
        <v>377.74293185160974</v>
      </c>
      <c r="P20" s="9"/>
    </row>
    <row r="21" spans="1:119" ht="15.75">
      <c r="A21" s="26" t="s">
        <v>34</v>
      </c>
      <c r="B21" s="27"/>
      <c r="C21" s="28"/>
      <c r="D21" s="29">
        <f t="shared" ref="D21:M21" si="6">SUM(D22:D24)</f>
        <v>1064181</v>
      </c>
      <c r="E21" s="29">
        <f t="shared" si="6"/>
        <v>411988</v>
      </c>
      <c r="F21" s="29">
        <f t="shared" si="6"/>
        <v>0</v>
      </c>
      <c r="G21" s="29">
        <f t="shared" si="6"/>
        <v>0</v>
      </c>
      <c r="H21" s="29">
        <f t="shared" si="6"/>
        <v>0</v>
      </c>
      <c r="I21" s="29">
        <f t="shared" si="6"/>
        <v>967584</v>
      </c>
      <c r="J21" s="29">
        <f t="shared" si="6"/>
        <v>0</v>
      </c>
      <c r="K21" s="29">
        <f t="shared" si="6"/>
        <v>0</v>
      </c>
      <c r="L21" s="29">
        <f t="shared" si="6"/>
        <v>0</v>
      </c>
      <c r="M21" s="29">
        <f t="shared" si="6"/>
        <v>0</v>
      </c>
      <c r="N21" s="29">
        <f t="shared" si="4"/>
        <v>2443753</v>
      </c>
      <c r="O21" s="41">
        <f t="shared" si="1"/>
        <v>399.37130250040855</v>
      </c>
      <c r="P21" s="9"/>
    </row>
    <row r="22" spans="1:119">
      <c r="A22" s="12"/>
      <c r="B22" s="42">
        <v>571</v>
      </c>
      <c r="C22" s="19" t="s">
        <v>42</v>
      </c>
      <c r="D22" s="43">
        <v>0</v>
      </c>
      <c r="E22" s="43">
        <v>61933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4"/>
        <v>61933</v>
      </c>
      <c r="O22" s="44">
        <f t="shared" si="1"/>
        <v>10.121425069455793</v>
      </c>
      <c r="P22" s="9"/>
    </row>
    <row r="23" spans="1:119">
      <c r="A23" s="12"/>
      <c r="B23" s="42">
        <v>572</v>
      </c>
      <c r="C23" s="19" t="s">
        <v>35</v>
      </c>
      <c r="D23" s="43">
        <v>1064181</v>
      </c>
      <c r="E23" s="43">
        <v>350055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4"/>
        <v>1414236</v>
      </c>
      <c r="O23" s="44">
        <f t="shared" si="1"/>
        <v>231.12207877104103</v>
      </c>
      <c r="P23" s="9"/>
    </row>
    <row r="24" spans="1:119">
      <c r="A24" s="12"/>
      <c r="B24" s="42">
        <v>575</v>
      </c>
      <c r="C24" s="19" t="s">
        <v>36</v>
      </c>
      <c r="D24" s="43">
        <v>0</v>
      </c>
      <c r="E24" s="43">
        <v>0</v>
      </c>
      <c r="F24" s="43">
        <v>0</v>
      </c>
      <c r="G24" s="43">
        <v>0</v>
      </c>
      <c r="H24" s="43">
        <v>0</v>
      </c>
      <c r="I24" s="43">
        <v>967584</v>
      </c>
      <c r="J24" s="43">
        <v>0</v>
      </c>
      <c r="K24" s="43">
        <v>0</v>
      </c>
      <c r="L24" s="43">
        <v>0</v>
      </c>
      <c r="M24" s="43">
        <v>0</v>
      </c>
      <c r="N24" s="43">
        <f t="shared" si="4"/>
        <v>967584</v>
      </c>
      <c r="O24" s="44">
        <f t="shared" si="1"/>
        <v>158.12779865991175</v>
      </c>
      <c r="P24" s="9"/>
    </row>
    <row r="25" spans="1:119" ht="15.75">
      <c r="A25" s="26" t="s">
        <v>38</v>
      </c>
      <c r="B25" s="27"/>
      <c r="C25" s="28"/>
      <c r="D25" s="29">
        <f t="shared" ref="D25:M25" si="7">SUM(D26:D27)</f>
        <v>264686</v>
      </c>
      <c r="E25" s="29">
        <f t="shared" si="7"/>
        <v>2099144</v>
      </c>
      <c r="F25" s="29">
        <f t="shared" si="7"/>
        <v>0</v>
      </c>
      <c r="G25" s="29">
        <f t="shared" si="7"/>
        <v>0</v>
      </c>
      <c r="H25" s="29">
        <f t="shared" si="7"/>
        <v>0</v>
      </c>
      <c r="I25" s="29">
        <f t="shared" si="7"/>
        <v>5564048</v>
      </c>
      <c r="J25" s="29">
        <f t="shared" si="7"/>
        <v>0</v>
      </c>
      <c r="K25" s="29">
        <f t="shared" si="7"/>
        <v>0</v>
      </c>
      <c r="L25" s="29">
        <f t="shared" si="7"/>
        <v>0</v>
      </c>
      <c r="M25" s="29">
        <f t="shared" si="7"/>
        <v>0</v>
      </c>
      <c r="N25" s="29">
        <f t="shared" si="4"/>
        <v>7927878</v>
      </c>
      <c r="O25" s="41">
        <f t="shared" si="1"/>
        <v>1295.6166040202647</v>
      </c>
      <c r="P25" s="9"/>
    </row>
    <row r="26" spans="1:119">
      <c r="A26" s="12"/>
      <c r="B26" s="42">
        <v>581</v>
      </c>
      <c r="C26" s="19" t="s">
        <v>37</v>
      </c>
      <c r="D26" s="43">
        <v>264686</v>
      </c>
      <c r="E26" s="43">
        <v>2099144</v>
      </c>
      <c r="F26" s="43">
        <v>0</v>
      </c>
      <c r="G26" s="43">
        <v>0</v>
      </c>
      <c r="H26" s="43">
        <v>0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f t="shared" si="4"/>
        <v>2363830</v>
      </c>
      <c r="O26" s="44">
        <f t="shared" si="1"/>
        <v>386.30985455139728</v>
      </c>
      <c r="P26" s="9"/>
    </row>
    <row r="27" spans="1:119" ht="15.75" thickBot="1">
      <c r="A27" s="12"/>
      <c r="B27" s="42">
        <v>593</v>
      </c>
      <c r="C27" s="19" t="s">
        <v>43</v>
      </c>
      <c r="D27" s="43">
        <v>0</v>
      </c>
      <c r="E27" s="43">
        <v>0</v>
      </c>
      <c r="F27" s="43">
        <v>0</v>
      </c>
      <c r="G27" s="43">
        <v>0</v>
      </c>
      <c r="H27" s="43">
        <v>0</v>
      </c>
      <c r="I27" s="43">
        <v>5564048</v>
      </c>
      <c r="J27" s="43">
        <v>0</v>
      </c>
      <c r="K27" s="43">
        <v>0</v>
      </c>
      <c r="L27" s="43">
        <v>0</v>
      </c>
      <c r="M27" s="43">
        <v>0</v>
      </c>
      <c r="N27" s="43">
        <f t="shared" si="4"/>
        <v>5564048</v>
      </c>
      <c r="O27" s="44">
        <f t="shared" si="1"/>
        <v>909.30674946886745</v>
      </c>
      <c r="P27" s="9"/>
    </row>
    <row r="28" spans="1:119" ht="16.5" thickBot="1">
      <c r="A28" s="13" t="s">
        <v>10</v>
      </c>
      <c r="B28" s="21"/>
      <c r="C28" s="20"/>
      <c r="D28" s="14">
        <f>SUM(D5,D13,D17,D21,D25)</f>
        <v>10028288</v>
      </c>
      <c r="E28" s="14">
        <f t="shared" ref="E28:M28" si="8">SUM(E5,E13,E17,E21,E25)</f>
        <v>6332519</v>
      </c>
      <c r="F28" s="14">
        <f t="shared" si="8"/>
        <v>907496</v>
      </c>
      <c r="G28" s="14">
        <f t="shared" si="8"/>
        <v>0</v>
      </c>
      <c r="H28" s="14">
        <f t="shared" si="8"/>
        <v>0</v>
      </c>
      <c r="I28" s="14">
        <f t="shared" si="8"/>
        <v>9283055</v>
      </c>
      <c r="J28" s="14">
        <f t="shared" si="8"/>
        <v>0</v>
      </c>
      <c r="K28" s="14">
        <f t="shared" si="8"/>
        <v>0</v>
      </c>
      <c r="L28" s="14">
        <f t="shared" si="8"/>
        <v>0</v>
      </c>
      <c r="M28" s="14">
        <f t="shared" si="8"/>
        <v>0</v>
      </c>
      <c r="N28" s="14">
        <f t="shared" si="4"/>
        <v>26551358</v>
      </c>
      <c r="O28" s="35">
        <f t="shared" si="1"/>
        <v>4339.1662036280441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5"/>
      <c r="B29" s="17"/>
      <c r="C29" s="17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8"/>
    </row>
    <row r="30" spans="1:119">
      <c r="A30" s="36"/>
      <c r="B30" s="37"/>
      <c r="C30" s="37"/>
      <c r="D30" s="38"/>
      <c r="E30" s="38"/>
      <c r="F30" s="38"/>
      <c r="G30" s="38"/>
      <c r="H30" s="38"/>
      <c r="I30" s="38"/>
      <c r="J30" s="38"/>
      <c r="K30" s="38"/>
      <c r="L30" s="163" t="s">
        <v>44</v>
      </c>
      <c r="M30" s="163"/>
      <c r="N30" s="163"/>
      <c r="O30" s="39">
        <v>6119</v>
      </c>
    </row>
    <row r="31" spans="1:119">
      <c r="A31" s="164"/>
      <c r="B31" s="141"/>
      <c r="C31" s="141"/>
      <c r="D31" s="141"/>
      <c r="E31" s="141"/>
      <c r="F31" s="141"/>
      <c r="G31" s="141"/>
      <c r="H31" s="141"/>
      <c r="I31" s="141"/>
      <c r="J31" s="141"/>
      <c r="K31" s="141"/>
      <c r="L31" s="141"/>
      <c r="M31" s="141"/>
      <c r="N31" s="141"/>
      <c r="O31" s="142"/>
    </row>
    <row r="32" spans="1:119" ht="15.75" thickBot="1">
      <c r="A32" s="165" t="s">
        <v>45</v>
      </c>
      <c r="B32" s="144"/>
      <c r="C32" s="144"/>
      <c r="D32" s="144"/>
      <c r="E32" s="144"/>
      <c r="F32" s="144"/>
      <c r="G32" s="144"/>
      <c r="H32" s="144"/>
      <c r="I32" s="144"/>
      <c r="J32" s="144"/>
      <c r="K32" s="144"/>
      <c r="L32" s="144"/>
      <c r="M32" s="144"/>
      <c r="N32" s="144"/>
      <c r="O32" s="145"/>
    </row>
  </sheetData>
  <mergeCells count="10">
    <mergeCell ref="A32:O32"/>
    <mergeCell ref="L30:N30"/>
    <mergeCell ref="A31:O3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30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11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3"/>
      <c r="N3" s="34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SUM(D6:D12)</f>
        <v>3235120</v>
      </c>
      <c r="E5" s="24">
        <f t="shared" si="0"/>
        <v>62390</v>
      </c>
      <c r="F5" s="24">
        <f t="shared" si="0"/>
        <v>933471</v>
      </c>
      <c r="G5" s="24">
        <f t="shared" si="0"/>
        <v>0</v>
      </c>
      <c r="H5" s="24">
        <f t="shared" si="0"/>
        <v>0</v>
      </c>
      <c r="I5" s="24">
        <f t="shared" si="0"/>
        <v>227163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>SUM(D5:M5)</f>
        <v>4458144</v>
      </c>
      <c r="O5" s="30">
        <f t="shared" ref="O5:O26" si="1">(N5/O$28)</f>
        <v>626.14382022471909</v>
      </c>
      <c r="P5" s="6"/>
    </row>
    <row r="6" spans="1:133">
      <c r="A6" s="12"/>
      <c r="B6" s="42">
        <v>511</v>
      </c>
      <c r="C6" s="19" t="s">
        <v>19</v>
      </c>
      <c r="D6" s="43">
        <v>74203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74203</v>
      </c>
      <c r="O6" s="44">
        <f t="shared" si="1"/>
        <v>10.421769662921347</v>
      </c>
      <c r="P6" s="9"/>
    </row>
    <row r="7" spans="1:133">
      <c r="A7" s="12"/>
      <c r="B7" s="42">
        <v>512</v>
      </c>
      <c r="C7" s="19" t="s">
        <v>20</v>
      </c>
      <c r="D7" s="43">
        <v>545138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2" si="2">SUM(D7:M7)</f>
        <v>545138</v>
      </c>
      <c r="O7" s="44">
        <f t="shared" si="1"/>
        <v>76.564325842696633</v>
      </c>
      <c r="P7" s="9"/>
    </row>
    <row r="8" spans="1:133">
      <c r="A8" s="12"/>
      <c r="B8" s="42">
        <v>513</v>
      </c>
      <c r="C8" s="19" t="s">
        <v>21</v>
      </c>
      <c r="D8" s="43">
        <v>1271906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1271906</v>
      </c>
      <c r="O8" s="44">
        <f t="shared" si="1"/>
        <v>178.63848314606741</v>
      </c>
      <c r="P8" s="9"/>
    </row>
    <row r="9" spans="1:133">
      <c r="A9" s="12"/>
      <c r="B9" s="42">
        <v>514</v>
      </c>
      <c r="C9" s="19" t="s">
        <v>22</v>
      </c>
      <c r="D9" s="43">
        <v>811633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811633</v>
      </c>
      <c r="O9" s="44">
        <f t="shared" si="1"/>
        <v>113.9933988764045</v>
      </c>
      <c r="P9" s="9"/>
    </row>
    <row r="10" spans="1:133">
      <c r="A10" s="12"/>
      <c r="B10" s="42">
        <v>515</v>
      </c>
      <c r="C10" s="19" t="s">
        <v>23</v>
      </c>
      <c r="D10" s="43">
        <v>532240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532240</v>
      </c>
      <c r="O10" s="44">
        <f t="shared" si="1"/>
        <v>74.752808988764045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933471</v>
      </c>
      <c r="G11" s="43">
        <v>0</v>
      </c>
      <c r="H11" s="43">
        <v>0</v>
      </c>
      <c r="I11" s="43">
        <v>227163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1160634</v>
      </c>
      <c r="O11" s="44">
        <f t="shared" si="1"/>
        <v>163.01039325842697</v>
      </c>
      <c r="P11" s="9"/>
    </row>
    <row r="12" spans="1:133">
      <c r="A12" s="12"/>
      <c r="B12" s="42">
        <v>519</v>
      </c>
      <c r="C12" s="19" t="s">
        <v>25</v>
      </c>
      <c r="D12" s="43">
        <v>0</v>
      </c>
      <c r="E12" s="43">
        <v>62390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2"/>
        <v>62390</v>
      </c>
      <c r="O12" s="44">
        <f t="shared" si="1"/>
        <v>8.7626404494382015</v>
      </c>
      <c r="P12" s="9"/>
    </row>
    <row r="13" spans="1:133" ht="15.75">
      <c r="A13" s="26" t="s">
        <v>26</v>
      </c>
      <c r="B13" s="27"/>
      <c r="C13" s="28"/>
      <c r="D13" s="29">
        <f t="shared" ref="D13:M13" si="3">SUM(D14:D16)</f>
        <v>5260186</v>
      </c>
      <c r="E13" s="29">
        <f t="shared" si="3"/>
        <v>4569691</v>
      </c>
      <c r="F13" s="29">
        <f t="shared" si="3"/>
        <v>0</v>
      </c>
      <c r="G13" s="29">
        <f t="shared" si="3"/>
        <v>0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40">
        <f t="shared" ref="N13:N26" si="4">SUM(D13:M13)</f>
        <v>9829877</v>
      </c>
      <c r="O13" s="41">
        <f t="shared" si="1"/>
        <v>1380.6007022471911</v>
      </c>
      <c r="P13" s="10"/>
    </row>
    <row r="14" spans="1:133">
      <c r="A14" s="12"/>
      <c r="B14" s="42">
        <v>521</v>
      </c>
      <c r="C14" s="19" t="s">
        <v>27</v>
      </c>
      <c r="D14" s="43">
        <v>1651824</v>
      </c>
      <c r="E14" s="43">
        <v>74360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4"/>
        <v>1726184</v>
      </c>
      <c r="O14" s="44">
        <f t="shared" si="1"/>
        <v>242.44157303370787</v>
      </c>
      <c r="P14" s="9"/>
    </row>
    <row r="15" spans="1:133">
      <c r="A15" s="12"/>
      <c r="B15" s="42">
        <v>522</v>
      </c>
      <c r="C15" s="19" t="s">
        <v>28</v>
      </c>
      <c r="D15" s="43">
        <v>2890067</v>
      </c>
      <c r="E15" s="43">
        <v>4495331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7385398</v>
      </c>
      <c r="O15" s="44">
        <f t="shared" si="1"/>
        <v>1037.2750000000001</v>
      </c>
      <c r="P15" s="9"/>
    </row>
    <row r="16" spans="1:133">
      <c r="A16" s="12"/>
      <c r="B16" s="42">
        <v>524</v>
      </c>
      <c r="C16" s="19" t="s">
        <v>29</v>
      </c>
      <c r="D16" s="43">
        <v>718295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718295</v>
      </c>
      <c r="O16" s="44">
        <f t="shared" si="1"/>
        <v>100.88412921348315</v>
      </c>
      <c r="P16" s="9"/>
    </row>
    <row r="17" spans="1:119" ht="15.75">
      <c r="A17" s="26" t="s">
        <v>30</v>
      </c>
      <c r="B17" s="27"/>
      <c r="C17" s="28"/>
      <c r="D17" s="29">
        <f t="shared" ref="D17:M17" si="5">SUM(D18:D20)</f>
        <v>599903</v>
      </c>
      <c r="E17" s="29">
        <f t="shared" si="5"/>
        <v>2695575</v>
      </c>
      <c r="F17" s="29">
        <f t="shared" si="5"/>
        <v>0</v>
      </c>
      <c r="G17" s="29">
        <f t="shared" si="5"/>
        <v>0</v>
      </c>
      <c r="H17" s="29">
        <f t="shared" si="5"/>
        <v>0</v>
      </c>
      <c r="I17" s="29">
        <f t="shared" si="5"/>
        <v>976113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40">
        <f t="shared" si="4"/>
        <v>4271591</v>
      </c>
      <c r="O17" s="41">
        <f t="shared" si="1"/>
        <v>599.94255617977524</v>
      </c>
      <c r="P17" s="10"/>
    </row>
    <row r="18" spans="1:119">
      <c r="A18" s="12"/>
      <c r="B18" s="42">
        <v>535</v>
      </c>
      <c r="C18" s="19" t="s">
        <v>31</v>
      </c>
      <c r="D18" s="43">
        <v>0</v>
      </c>
      <c r="E18" s="43">
        <v>0</v>
      </c>
      <c r="F18" s="43">
        <v>0</v>
      </c>
      <c r="G18" s="43">
        <v>0</v>
      </c>
      <c r="H18" s="43">
        <v>0</v>
      </c>
      <c r="I18" s="43">
        <v>937845</v>
      </c>
      <c r="J18" s="43">
        <v>0</v>
      </c>
      <c r="K18" s="43">
        <v>0</v>
      </c>
      <c r="L18" s="43">
        <v>0</v>
      </c>
      <c r="M18" s="43">
        <v>0</v>
      </c>
      <c r="N18" s="43">
        <f t="shared" si="4"/>
        <v>937845</v>
      </c>
      <c r="O18" s="44">
        <f t="shared" si="1"/>
        <v>131.71980337078651</v>
      </c>
      <c r="P18" s="9"/>
    </row>
    <row r="19" spans="1:119">
      <c r="A19" s="12"/>
      <c r="B19" s="42">
        <v>538</v>
      </c>
      <c r="C19" s="19" t="s">
        <v>32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38268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38268</v>
      </c>
      <c r="O19" s="44">
        <f t="shared" si="1"/>
        <v>5.3747191011235955</v>
      </c>
      <c r="P19" s="9"/>
    </row>
    <row r="20" spans="1:119">
      <c r="A20" s="12"/>
      <c r="B20" s="42">
        <v>539</v>
      </c>
      <c r="C20" s="19" t="s">
        <v>33</v>
      </c>
      <c r="D20" s="43">
        <v>599903</v>
      </c>
      <c r="E20" s="43">
        <v>2695575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3295478</v>
      </c>
      <c r="O20" s="44">
        <f t="shared" si="1"/>
        <v>462.84803370786517</v>
      </c>
      <c r="P20" s="9"/>
    </row>
    <row r="21" spans="1:119" ht="15.75">
      <c r="A21" s="26" t="s">
        <v>34</v>
      </c>
      <c r="B21" s="27"/>
      <c r="C21" s="28"/>
      <c r="D21" s="29">
        <f t="shared" ref="D21:M21" si="6">SUM(D22:D23)</f>
        <v>1128393</v>
      </c>
      <c r="E21" s="29">
        <f t="shared" si="6"/>
        <v>4390253</v>
      </c>
      <c r="F21" s="29">
        <f t="shared" si="6"/>
        <v>0</v>
      </c>
      <c r="G21" s="29">
        <f t="shared" si="6"/>
        <v>0</v>
      </c>
      <c r="H21" s="29">
        <f t="shared" si="6"/>
        <v>0</v>
      </c>
      <c r="I21" s="29">
        <f t="shared" si="6"/>
        <v>820743</v>
      </c>
      <c r="J21" s="29">
        <f t="shared" si="6"/>
        <v>0</v>
      </c>
      <c r="K21" s="29">
        <f t="shared" si="6"/>
        <v>0</v>
      </c>
      <c r="L21" s="29">
        <f t="shared" si="6"/>
        <v>0</v>
      </c>
      <c r="M21" s="29">
        <f t="shared" si="6"/>
        <v>0</v>
      </c>
      <c r="N21" s="29">
        <f t="shared" si="4"/>
        <v>6339389</v>
      </c>
      <c r="O21" s="41">
        <f t="shared" si="1"/>
        <v>890.3636235955056</v>
      </c>
      <c r="P21" s="9"/>
    </row>
    <row r="22" spans="1:119">
      <c r="A22" s="12"/>
      <c r="B22" s="42">
        <v>572</v>
      </c>
      <c r="C22" s="19" t="s">
        <v>35</v>
      </c>
      <c r="D22" s="43">
        <v>1128393</v>
      </c>
      <c r="E22" s="43">
        <v>4390253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4"/>
        <v>5518646</v>
      </c>
      <c r="O22" s="44">
        <f t="shared" si="1"/>
        <v>775.09073033707864</v>
      </c>
      <c r="P22" s="9"/>
    </row>
    <row r="23" spans="1:119">
      <c r="A23" s="12"/>
      <c r="B23" s="42">
        <v>575</v>
      </c>
      <c r="C23" s="19" t="s">
        <v>36</v>
      </c>
      <c r="D23" s="43">
        <v>0</v>
      </c>
      <c r="E23" s="43">
        <v>0</v>
      </c>
      <c r="F23" s="43">
        <v>0</v>
      </c>
      <c r="G23" s="43">
        <v>0</v>
      </c>
      <c r="H23" s="43">
        <v>0</v>
      </c>
      <c r="I23" s="43">
        <v>820743</v>
      </c>
      <c r="J23" s="43">
        <v>0</v>
      </c>
      <c r="K23" s="43">
        <v>0</v>
      </c>
      <c r="L23" s="43">
        <v>0</v>
      </c>
      <c r="M23" s="43">
        <v>0</v>
      </c>
      <c r="N23" s="43">
        <f t="shared" si="4"/>
        <v>820743</v>
      </c>
      <c r="O23" s="44">
        <f t="shared" si="1"/>
        <v>115.27289325842696</v>
      </c>
      <c r="P23" s="9"/>
    </row>
    <row r="24" spans="1:119" ht="15.75">
      <c r="A24" s="26" t="s">
        <v>38</v>
      </c>
      <c r="B24" s="27"/>
      <c r="C24" s="28"/>
      <c r="D24" s="29">
        <f t="shared" ref="D24:M24" si="7">SUM(D25:D25)</f>
        <v>320000</v>
      </c>
      <c r="E24" s="29">
        <f t="shared" si="7"/>
        <v>1845440</v>
      </c>
      <c r="F24" s="29">
        <f t="shared" si="7"/>
        <v>0</v>
      </c>
      <c r="G24" s="29">
        <f t="shared" si="7"/>
        <v>0</v>
      </c>
      <c r="H24" s="29">
        <f t="shared" si="7"/>
        <v>0</v>
      </c>
      <c r="I24" s="29">
        <f t="shared" si="7"/>
        <v>0</v>
      </c>
      <c r="J24" s="29">
        <f t="shared" si="7"/>
        <v>0</v>
      </c>
      <c r="K24" s="29">
        <f t="shared" si="7"/>
        <v>0</v>
      </c>
      <c r="L24" s="29">
        <f t="shared" si="7"/>
        <v>0</v>
      </c>
      <c r="M24" s="29">
        <f t="shared" si="7"/>
        <v>0</v>
      </c>
      <c r="N24" s="29">
        <f t="shared" si="4"/>
        <v>2165440</v>
      </c>
      <c r="O24" s="41">
        <f t="shared" si="1"/>
        <v>304.13483146067415</v>
      </c>
      <c r="P24" s="9"/>
    </row>
    <row r="25" spans="1:119" ht="15.75" thickBot="1">
      <c r="A25" s="12"/>
      <c r="B25" s="42">
        <v>581</v>
      </c>
      <c r="C25" s="19" t="s">
        <v>37</v>
      </c>
      <c r="D25" s="43">
        <v>320000</v>
      </c>
      <c r="E25" s="43">
        <v>1845440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f t="shared" si="4"/>
        <v>2165440</v>
      </c>
      <c r="O25" s="44">
        <f t="shared" si="1"/>
        <v>304.13483146067415</v>
      </c>
      <c r="P25" s="9"/>
    </row>
    <row r="26" spans="1:119" ht="16.5" thickBot="1">
      <c r="A26" s="13" t="s">
        <v>10</v>
      </c>
      <c r="B26" s="21"/>
      <c r="C26" s="20"/>
      <c r="D26" s="14">
        <f>SUM(D5,D13,D17,D21,D24)</f>
        <v>10543602</v>
      </c>
      <c r="E26" s="14">
        <f t="shared" ref="E26:M26" si="8">SUM(E5,E13,E17,E21,E24)</f>
        <v>13563349</v>
      </c>
      <c r="F26" s="14">
        <f t="shared" si="8"/>
        <v>933471</v>
      </c>
      <c r="G26" s="14">
        <f t="shared" si="8"/>
        <v>0</v>
      </c>
      <c r="H26" s="14">
        <f t="shared" si="8"/>
        <v>0</v>
      </c>
      <c r="I26" s="14">
        <f t="shared" si="8"/>
        <v>2024019</v>
      </c>
      <c r="J26" s="14">
        <f t="shared" si="8"/>
        <v>0</v>
      </c>
      <c r="K26" s="14">
        <f t="shared" si="8"/>
        <v>0</v>
      </c>
      <c r="L26" s="14">
        <f t="shared" si="8"/>
        <v>0</v>
      </c>
      <c r="M26" s="14">
        <f t="shared" si="8"/>
        <v>0</v>
      </c>
      <c r="N26" s="14">
        <f t="shared" si="4"/>
        <v>27064441</v>
      </c>
      <c r="O26" s="35">
        <f t="shared" si="1"/>
        <v>3801.185533707865</v>
      </c>
      <c r="P26" s="6"/>
      <c r="Q26" s="2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</row>
    <row r="27" spans="1:119">
      <c r="A27" s="15"/>
      <c r="B27" s="17"/>
      <c r="C27" s="17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8"/>
    </row>
    <row r="28" spans="1:119">
      <c r="A28" s="36"/>
      <c r="B28" s="37"/>
      <c r="C28" s="37"/>
      <c r="D28" s="38"/>
      <c r="E28" s="38"/>
      <c r="F28" s="38"/>
      <c r="G28" s="38"/>
      <c r="H28" s="38"/>
      <c r="I28" s="38"/>
      <c r="J28" s="38"/>
      <c r="K28" s="38"/>
      <c r="L28" s="163" t="s">
        <v>39</v>
      </c>
      <c r="M28" s="163"/>
      <c r="N28" s="163"/>
      <c r="O28" s="39">
        <v>7120</v>
      </c>
    </row>
    <row r="29" spans="1:119">
      <c r="A29" s="164"/>
      <c r="B29" s="141"/>
      <c r="C29" s="141"/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2"/>
    </row>
    <row r="30" spans="1:119" ht="15.75" thickBot="1">
      <c r="A30" s="165" t="s">
        <v>45</v>
      </c>
      <c r="B30" s="144"/>
      <c r="C30" s="144"/>
      <c r="D30" s="144"/>
      <c r="E30" s="144"/>
      <c r="F30" s="144"/>
      <c r="G30" s="144"/>
      <c r="H30" s="144"/>
      <c r="I30" s="144"/>
      <c r="J30" s="144"/>
      <c r="K30" s="144"/>
      <c r="L30" s="144"/>
      <c r="M30" s="144"/>
      <c r="N30" s="144"/>
      <c r="O30" s="145"/>
    </row>
  </sheetData>
  <mergeCells count="10">
    <mergeCell ref="A30:O30"/>
    <mergeCell ref="A29:O29"/>
    <mergeCell ref="L28:N28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2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52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3"/>
      <c r="N3" s="34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SUM(D6:D11)</f>
        <v>3345192</v>
      </c>
      <c r="E5" s="24">
        <f t="shared" si="0"/>
        <v>0</v>
      </c>
      <c r="F5" s="24">
        <f t="shared" si="0"/>
        <v>1080073</v>
      </c>
      <c r="G5" s="24">
        <f t="shared" si="0"/>
        <v>0</v>
      </c>
      <c r="H5" s="24">
        <f t="shared" si="0"/>
        <v>0</v>
      </c>
      <c r="I5" s="24">
        <f t="shared" si="0"/>
        <v>173749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5" si="1">SUM(D5:M5)</f>
        <v>4599014</v>
      </c>
      <c r="O5" s="30">
        <f t="shared" ref="O5:O25" si="2">(N5/O$27)</f>
        <v>646.56460002811752</v>
      </c>
      <c r="P5" s="6"/>
    </row>
    <row r="6" spans="1:133">
      <c r="A6" s="12"/>
      <c r="B6" s="42">
        <v>511</v>
      </c>
      <c r="C6" s="19" t="s">
        <v>19</v>
      </c>
      <c r="D6" s="43">
        <v>70907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70907</v>
      </c>
      <c r="O6" s="44">
        <f t="shared" si="2"/>
        <v>9.9686489526219599</v>
      </c>
      <c r="P6" s="9"/>
    </row>
    <row r="7" spans="1:133">
      <c r="A7" s="12"/>
      <c r="B7" s="42">
        <v>512</v>
      </c>
      <c r="C7" s="19" t="s">
        <v>20</v>
      </c>
      <c r="D7" s="43">
        <v>526489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526489</v>
      </c>
      <c r="O7" s="44">
        <f t="shared" si="2"/>
        <v>74.017854632363282</v>
      </c>
      <c r="P7" s="9"/>
    </row>
    <row r="8" spans="1:133">
      <c r="A8" s="12"/>
      <c r="B8" s="42">
        <v>513</v>
      </c>
      <c r="C8" s="19" t="s">
        <v>21</v>
      </c>
      <c r="D8" s="43">
        <v>1493842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1493842</v>
      </c>
      <c r="O8" s="44">
        <f t="shared" si="2"/>
        <v>210.01574581751723</v>
      </c>
      <c r="P8" s="9"/>
    </row>
    <row r="9" spans="1:133">
      <c r="A9" s="12"/>
      <c r="B9" s="42">
        <v>514</v>
      </c>
      <c r="C9" s="19" t="s">
        <v>22</v>
      </c>
      <c r="D9" s="43">
        <v>648696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648696</v>
      </c>
      <c r="O9" s="44">
        <f t="shared" si="2"/>
        <v>91.198650358498526</v>
      </c>
      <c r="P9" s="9"/>
    </row>
    <row r="10" spans="1:133">
      <c r="A10" s="12"/>
      <c r="B10" s="42">
        <v>515</v>
      </c>
      <c r="C10" s="19" t="s">
        <v>23</v>
      </c>
      <c r="D10" s="43">
        <v>605258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605258</v>
      </c>
      <c r="O10" s="44">
        <f t="shared" si="2"/>
        <v>85.091803739631658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1080073</v>
      </c>
      <c r="G11" s="43">
        <v>0</v>
      </c>
      <c r="H11" s="43">
        <v>0</v>
      </c>
      <c r="I11" s="43">
        <v>173749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1253822</v>
      </c>
      <c r="O11" s="44">
        <f t="shared" si="2"/>
        <v>176.2718965274849</v>
      </c>
      <c r="P11" s="9"/>
    </row>
    <row r="12" spans="1:133" ht="15.75">
      <c r="A12" s="26" t="s">
        <v>26</v>
      </c>
      <c r="B12" s="27"/>
      <c r="C12" s="28"/>
      <c r="D12" s="29">
        <f t="shared" ref="D12:M12" si="3">SUM(D13:D15)</f>
        <v>4827433</v>
      </c>
      <c r="E12" s="29">
        <f t="shared" si="3"/>
        <v>599760</v>
      </c>
      <c r="F12" s="29">
        <f t="shared" si="3"/>
        <v>0</v>
      </c>
      <c r="G12" s="29">
        <f t="shared" si="3"/>
        <v>0</v>
      </c>
      <c r="H12" s="29">
        <f t="shared" si="3"/>
        <v>0</v>
      </c>
      <c r="I12" s="29">
        <f t="shared" si="3"/>
        <v>0</v>
      </c>
      <c r="J12" s="29">
        <f t="shared" si="3"/>
        <v>0</v>
      </c>
      <c r="K12" s="29">
        <f t="shared" si="3"/>
        <v>0</v>
      </c>
      <c r="L12" s="29">
        <f t="shared" si="3"/>
        <v>0</v>
      </c>
      <c r="M12" s="29">
        <f t="shared" si="3"/>
        <v>0</v>
      </c>
      <c r="N12" s="40">
        <f t="shared" si="1"/>
        <v>5427193</v>
      </c>
      <c r="O12" s="41">
        <f t="shared" si="2"/>
        <v>762.99634472093351</v>
      </c>
      <c r="P12" s="10"/>
    </row>
    <row r="13" spans="1:133">
      <c r="A13" s="12"/>
      <c r="B13" s="42">
        <v>521</v>
      </c>
      <c r="C13" s="19" t="s">
        <v>27</v>
      </c>
      <c r="D13" s="43">
        <v>1571599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1571599</v>
      </c>
      <c r="O13" s="44">
        <f t="shared" si="2"/>
        <v>220.94742021650498</v>
      </c>
      <c r="P13" s="9"/>
    </row>
    <row r="14" spans="1:133">
      <c r="A14" s="12"/>
      <c r="B14" s="42">
        <v>522</v>
      </c>
      <c r="C14" s="19" t="s">
        <v>28</v>
      </c>
      <c r="D14" s="43">
        <v>2689980</v>
      </c>
      <c r="E14" s="43">
        <v>599760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3289740</v>
      </c>
      <c r="O14" s="44">
        <f t="shared" si="2"/>
        <v>462.49683677773089</v>
      </c>
      <c r="P14" s="9"/>
    </row>
    <row r="15" spans="1:133">
      <c r="A15" s="12"/>
      <c r="B15" s="42">
        <v>524</v>
      </c>
      <c r="C15" s="19" t="s">
        <v>29</v>
      </c>
      <c r="D15" s="43">
        <v>565854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565854</v>
      </c>
      <c r="O15" s="44">
        <f t="shared" si="2"/>
        <v>79.552087726697593</v>
      </c>
      <c r="P15" s="9"/>
    </row>
    <row r="16" spans="1:133" ht="15.75">
      <c r="A16" s="26" t="s">
        <v>30</v>
      </c>
      <c r="B16" s="27"/>
      <c r="C16" s="28"/>
      <c r="D16" s="29">
        <f t="shared" ref="D16:M16" si="4">SUM(D17:D19)</f>
        <v>557136</v>
      </c>
      <c r="E16" s="29">
        <f t="shared" si="4"/>
        <v>3328016</v>
      </c>
      <c r="F16" s="29">
        <f t="shared" si="4"/>
        <v>0</v>
      </c>
      <c r="G16" s="29">
        <f t="shared" si="4"/>
        <v>0</v>
      </c>
      <c r="H16" s="29">
        <f t="shared" si="4"/>
        <v>0</v>
      </c>
      <c r="I16" s="29">
        <f t="shared" si="4"/>
        <v>745754</v>
      </c>
      <c r="J16" s="29">
        <f t="shared" si="4"/>
        <v>0</v>
      </c>
      <c r="K16" s="29">
        <f t="shared" si="4"/>
        <v>0</v>
      </c>
      <c r="L16" s="29">
        <f t="shared" si="4"/>
        <v>0</v>
      </c>
      <c r="M16" s="29">
        <f t="shared" si="4"/>
        <v>0</v>
      </c>
      <c r="N16" s="40">
        <f t="shared" si="1"/>
        <v>4630906</v>
      </c>
      <c r="O16" s="41">
        <f t="shared" si="2"/>
        <v>651.04822156614648</v>
      </c>
      <c r="P16" s="10"/>
    </row>
    <row r="17" spans="1:119">
      <c r="A17" s="12"/>
      <c r="B17" s="42">
        <v>535</v>
      </c>
      <c r="C17" s="19" t="s">
        <v>31</v>
      </c>
      <c r="D17" s="43">
        <v>0</v>
      </c>
      <c r="E17" s="43">
        <v>0</v>
      </c>
      <c r="F17" s="43">
        <v>0</v>
      </c>
      <c r="G17" s="43">
        <v>0</v>
      </c>
      <c r="H17" s="43">
        <v>0</v>
      </c>
      <c r="I17" s="43">
        <v>696947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696947</v>
      </c>
      <c r="O17" s="44">
        <f t="shared" si="2"/>
        <v>97.982145367636718</v>
      </c>
      <c r="P17" s="9"/>
    </row>
    <row r="18" spans="1:119">
      <c r="A18" s="12"/>
      <c r="B18" s="42">
        <v>538</v>
      </c>
      <c r="C18" s="19" t="s">
        <v>32</v>
      </c>
      <c r="D18" s="43">
        <v>0</v>
      </c>
      <c r="E18" s="43">
        <v>0</v>
      </c>
      <c r="F18" s="43">
        <v>0</v>
      </c>
      <c r="G18" s="43">
        <v>0</v>
      </c>
      <c r="H18" s="43">
        <v>0</v>
      </c>
      <c r="I18" s="43">
        <v>48807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48807</v>
      </c>
      <c r="O18" s="44">
        <f t="shared" si="2"/>
        <v>6.8616617460986928</v>
      </c>
      <c r="P18" s="9"/>
    </row>
    <row r="19" spans="1:119">
      <c r="A19" s="12"/>
      <c r="B19" s="42">
        <v>539</v>
      </c>
      <c r="C19" s="19" t="s">
        <v>33</v>
      </c>
      <c r="D19" s="43">
        <v>557136</v>
      </c>
      <c r="E19" s="43">
        <v>3328016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3885152</v>
      </c>
      <c r="O19" s="44">
        <f t="shared" si="2"/>
        <v>546.20441445241113</v>
      </c>
      <c r="P19" s="9"/>
    </row>
    <row r="20" spans="1:119" ht="15.75">
      <c r="A20" s="26" t="s">
        <v>34</v>
      </c>
      <c r="B20" s="27"/>
      <c r="C20" s="28"/>
      <c r="D20" s="29">
        <f t="shared" ref="D20:M20" si="5">SUM(D21:D22)</f>
        <v>1199582</v>
      </c>
      <c r="E20" s="29">
        <f t="shared" si="5"/>
        <v>570268</v>
      </c>
      <c r="F20" s="29">
        <f t="shared" si="5"/>
        <v>0</v>
      </c>
      <c r="G20" s="29">
        <f t="shared" si="5"/>
        <v>0</v>
      </c>
      <c r="H20" s="29">
        <f t="shared" si="5"/>
        <v>0</v>
      </c>
      <c r="I20" s="29">
        <f t="shared" si="5"/>
        <v>481552</v>
      </c>
      <c r="J20" s="29">
        <f t="shared" si="5"/>
        <v>0</v>
      </c>
      <c r="K20" s="29">
        <f t="shared" si="5"/>
        <v>0</v>
      </c>
      <c r="L20" s="29">
        <f t="shared" si="5"/>
        <v>0</v>
      </c>
      <c r="M20" s="29">
        <f t="shared" si="5"/>
        <v>0</v>
      </c>
      <c r="N20" s="29">
        <f t="shared" si="1"/>
        <v>2251402</v>
      </c>
      <c r="O20" s="41">
        <f t="shared" si="2"/>
        <v>316.51933080275552</v>
      </c>
      <c r="P20" s="9"/>
    </row>
    <row r="21" spans="1:119">
      <c r="A21" s="12"/>
      <c r="B21" s="42">
        <v>572</v>
      </c>
      <c r="C21" s="19" t="s">
        <v>35</v>
      </c>
      <c r="D21" s="43">
        <v>1199582</v>
      </c>
      <c r="E21" s="43">
        <v>570268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1769850</v>
      </c>
      <c r="O21" s="44">
        <f t="shared" si="2"/>
        <v>248.81906368620835</v>
      </c>
      <c r="P21" s="9"/>
    </row>
    <row r="22" spans="1:119">
      <c r="A22" s="12"/>
      <c r="B22" s="42">
        <v>575</v>
      </c>
      <c r="C22" s="19" t="s">
        <v>36</v>
      </c>
      <c r="D22" s="43">
        <v>0</v>
      </c>
      <c r="E22" s="43">
        <v>0</v>
      </c>
      <c r="F22" s="43">
        <v>0</v>
      </c>
      <c r="G22" s="43">
        <v>0</v>
      </c>
      <c r="H22" s="43">
        <v>0</v>
      </c>
      <c r="I22" s="43">
        <v>481552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481552</v>
      </c>
      <c r="O22" s="44">
        <f t="shared" si="2"/>
        <v>67.700267116547167</v>
      </c>
      <c r="P22" s="9"/>
    </row>
    <row r="23" spans="1:119" ht="15.75">
      <c r="A23" s="26" t="s">
        <v>38</v>
      </c>
      <c r="B23" s="27"/>
      <c r="C23" s="28"/>
      <c r="D23" s="29">
        <f t="shared" ref="D23:M23" si="6">SUM(D24:D24)</f>
        <v>133861</v>
      </c>
      <c r="E23" s="29">
        <f t="shared" si="6"/>
        <v>4819726</v>
      </c>
      <c r="F23" s="29">
        <f t="shared" si="6"/>
        <v>0</v>
      </c>
      <c r="G23" s="29">
        <f t="shared" si="6"/>
        <v>0</v>
      </c>
      <c r="H23" s="29">
        <f t="shared" si="6"/>
        <v>0</v>
      </c>
      <c r="I23" s="29">
        <f t="shared" si="6"/>
        <v>0</v>
      </c>
      <c r="J23" s="29">
        <f t="shared" si="6"/>
        <v>0</v>
      </c>
      <c r="K23" s="29">
        <f t="shared" si="6"/>
        <v>0</v>
      </c>
      <c r="L23" s="29">
        <f t="shared" si="6"/>
        <v>0</v>
      </c>
      <c r="M23" s="29">
        <f t="shared" si="6"/>
        <v>0</v>
      </c>
      <c r="N23" s="29">
        <f t="shared" si="1"/>
        <v>4953587</v>
      </c>
      <c r="O23" s="41">
        <f t="shared" si="2"/>
        <v>696.41318712217071</v>
      </c>
      <c r="P23" s="9"/>
    </row>
    <row r="24" spans="1:119" ht="15.75" thickBot="1">
      <c r="A24" s="12"/>
      <c r="B24" s="42">
        <v>581</v>
      </c>
      <c r="C24" s="19" t="s">
        <v>37</v>
      </c>
      <c r="D24" s="43">
        <v>133861</v>
      </c>
      <c r="E24" s="43">
        <v>4819726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1"/>
        <v>4953587</v>
      </c>
      <c r="O24" s="44">
        <f t="shared" si="2"/>
        <v>696.41318712217071</v>
      </c>
      <c r="P24" s="9"/>
    </row>
    <row r="25" spans="1:119" ht="16.5" thickBot="1">
      <c r="A25" s="13" t="s">
        <v>10</v>
      </c>
      <c r="B25" s="21"/>
      <c r="C25" s="20"/>
      <c r="D25" s="14">
        <f>SUM(D5,D12,D16,D20,D23)</f>
        <v>10063204</v>
      </c>
      <c r="E25" s="14">
        <f t="shared" ref="E25:M25" si="7">SUM(E5,E12,E16,E20,E23)</f>
        <v>9317770</v>
      </c>
      <c r="F25" s="14">
        <f t="shared" si="7"/>
        <v>1080073</v>
      </c>
      <c r="G25" s="14">
        <f t="shared" si="7"/>
        <v>0</v>
      </c>
      <c r="H25" s="14">
        <f t="shared" si="7"/>
        <v>0</v>
      </c>
      <c r="I25" s="14">
        <f t="shared" si="7"/>
        <v>1401055</v>
      </c>
      <c r="J25" s="14">
        <f t="shared" si="7"/>
        <v>0</v>
      </c>
      <c r="K25" s="14">
        <f t="shared" si="7"/>
        <v>0</v>
      </c>
      <c r="L25" s="14">
        <f t="shared" si="7"/>
        <v>0</v>
      </c>
      <c r="M25" s="14">
        <f t="shared" si="7"/>
        <v>0</v>
      </c>
      <c r="N25" s="14">
        <f t="shared" si="1"/>
        <v>21862102</v>
      </c>
      <c r="O25" s="35">
        <f t="shared" si="2"/>
        <v>3073.5416842401237</v>
      </c>
      <c r="P25" s="6"/>
      <c r="Q25" s="2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</row>
    <row r="26" spans="1:119">
      <c r="A26" s="15"/>
      <c r="B26" s="17"/>
      <c r="C26" s="17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8"/>
    </row>
    <row r="27" spans="1:119">
      <c r="A27" s="36"/>
      <c r="B27" s="37"/>
      <c r="C27" s="37"/>
      <c r="D27" s="38"/>
      <c r="E27" s="38"/>
      <c r="F27" s="38"/>
      <c r="G27" s="38"/>
      <c r="H27" s="38"/>
      <c r="I27" s="38"/>
      <c r="J27" s="38"/>
      <c r="K27" s="38"/>
      <c r="L27" s="163" t="s">
        <v>53</v>
      </c>
      <c r="M27" s="163"/>
      <c r="N27" s="163"/>
      <c r="O27" s="39">
        <v>7113</v>
      </c>
    </row>
    <row r="28" spans="1:119">
      <c r="A28" s="164"/>
      <c r="B28" s="141"/>
      <c r="C28" s="141"/>
      <c r="D28" s="141"/>
      <c r="E28" s="141"/>
      <c r="F28" s="141"/>
      <c r="G28" s="141"/>
      <c r="H28" s="141"/>
      <c r="I28" s="141"/>
      <c r="J28" s="141"/>
      <c r="K28" s="141"/>
      <c r="L28" s="141"/>
      <c r="M28" s="141"/>
      <c r="N28" s="141"/>
      <c r="O28" s="142"/>
    </row>
    <row r="29" spans="1:119" ht="15.75" customHeight="1" thickBot="1">
      <c r="A29" s="165" t="s">
        <v>45</v>
      </c>
      <c r="B29" s="144"/>
      <c r="C29" s="144"/>
      <c r="D29" s="144"/>
      <c r="E29" s="144"/>
      <c r="F29" s="144"/>
      <c r="G29" s="144"/>
      <c r="H29" s="144"/>
      <c r="I29" s="144"/>
      <c r="J29" s="144"/>
      <c r="K29" s="144"/>
      <c r="L29" s="144"/>
      <c r="M29" s="144"/>
      <c r="N29" s="144"/>
      <c r="O29" s="145"/>
    </row>
  </sheetData>
  <mergeCells count="10">
    <mergeCell ref="L27:N27"/>
    <mergeCell ref="A28:O28"/>
    <mergeCell ref="A29:O2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horizontalDpi="1200" verticalDpi="1200" r:id="rId1"/>
  <headerFoot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2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75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3"/>
      <c r="N3" s="34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SUM(D6:D11)</f>
        <v>3794526</v>
      </c>
      <c r="E5" s="24">
        <f t="shared" si="0"/>
        <v>0</v>
      </c>
      <c r="F5" s="24">
        <f t="shared" si="0"/>
        <v>1222293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5" si="1">SUM(D5:M5)</f>
        <v>5016819</v>
      </c>
      <c r="O5" s="30">
        <f t="shared" ref="O5:O25" si="2">(N5/O$27)</f>
        <v>701.75115400755351</v>
      </c>
      <c r="P5" s="6"/>
    </row>
    <row r="6" spans="1:133">
      <c r="A6" s="12"/>
      <c r="B6" s="42">
        <v>511</v>
      </c>
      <c r="C6" s="19" t="s">
        <v>19</v>
      </c>
      <c r="D6" s="43">
        <v>78687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78687</v>
      </c>
      <c r="O6" s="44">
        <f t="shared" si="2"/>
        <v>11.006714225765842</v>
      </c>
      <c r="P6" s="9"/>
    </row>
    <row r="7" spans="1:133">
      <c r="A7" s="12"/>
      <c r="B7" s="42">
        <v>512</v>
      </c>
      <c r="C7" s="19" t="s">
        <v>20</v>
      </c>
      <c r="D7" s="43">
        <v>502957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502957</v>
      </c>
      <c r="O7" s="44">
        <f t="shared" si="2"/>
        <v>70.353476010630857</v>
      </c>
      <c r="P7" s="9"/>
    </row>
    <row r="8" spans="1:133">
      <c r="A8" s="12"/>
      <c r="B8" s="42">
        <v>513</v>
      </c>
      <c r="C8" s="19" t="s">
        <v>21</v>
      </c>
      <c r="D8" s="43">
        <v>1601454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1601454</v>
      </c>
      <c r="O8" s="44">
        <f t="shared" si="2"/>
        <v>224.0109106168695</v>
      </c>
      <c r="P8" s="9"/>
    </row>
    <row r="9" spans="1:133">
      <c r="A9" s="12"/>
      <c r="B9" s="42">
        <v>514</v>
      </c>
      <c r="C9" s="19" t="s">
        <v>22</v>
      </c>
      <c r="D9" s="43">
        <v>961283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961283</v>
      </c>
      <c r="O9" s="44">
        <f t="shared" si="2"/>
        <v>134.46398097636032</v>
      </c>
      <c r="P9" s="9"/>
    </row>
    <row r="10" spans="1:133">
      <c r="A10" s="12"/>
      <c r="B10" s="42">
        <v>515</v>
      </c>
      <c r="C10" s="19" t="s">
        <v>23</v>
      </c>
      <c r="D10" s="43">
        <v>650145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650145</v>
      </c>
      <c r="O10" s="44">
        <f t="shared" si="2"/>
        <v>90.942089802769615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1222293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1222293</v>
      </c>
      <c r="O11" s="44">
        <f t="shared" si="2"/>
        <v>170.97398237515736</v>
      </c>
      <c r="P11" s="9"/>
    </row>
    <row r="12" spans="1:133" ht="15.75">
      <c r="A12" s="26" t="s">
        <v>26</v>
      </c>
      <c r="B12" s="27"/>
      <c r="C12" s="28"/>
      <c r="D12" s="29">
        <f t="shared" ref="D12:M12" si="3">SUM(D13:D15)</f>
        <v>4934548</v>
      </c>
      <c r="E12" s="29">
        <f t="shared" si="3"/>
        <v>799754</v>
      </c>
      <c r="F12" s="29">
        <f t="shared" si="3"/>
        <v>0</v>
      </c>
      <c r="G12" s="29">
        <f t="shared" si="3"/>
        <v>0</v>
      </c>
      <c r="H12" s="29">
        <f t="shared" si="3"/>
        <v>0</v>
      </c>
      <c r="I12" s="29">
        <f t="shared" si="3"/>
        <v>0</v>
      </c>
      <c r="J12" s="29">
        <f t="shared" si="3"/>
        <v>0</v>
      </c>
      <c r="K12" s="29">
        <f t="shared" si="3"/>
        <v>0</v>
      </c>
      <c r="L12" s="29">
        <f t="shared" si="3"/>
        <v>0</v>
      </c>
      <c r="M12" s="29">
        <f t="shared" si="3"/>
        <v>0</v>
      </c>
      <c r="N12" s="40">
        <f t="shared" si="1"/>
        <v>5734302</v>
      </c>
      <c r="O12" s="41">
        <f t="shared" si="2"/>
        <v>802.11246328157779</v>
      </c>
      <c r="P12" s="10"/>
    </row>
    <row r="13" spans="1:133">
      <c r="A13" s="12"/>
      <c r="B13" s="42">
        <v>521</v>
      </c>
      <c r="C13" s="19" t="s">
        <v>27</v>
      </c>
      <c r="D13" s="43">
        <v>1683146</v>
      </c>
      <c r="E13" s="43">
        <v>166327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1849473</v>
      </c>
      <c r="O13" s="44">
        <f t="shared" si="2"/>
        <v>258.70373478808227</v>
      </c>
      <c r="P13" s="9"/>
    </row>
    <row r="14" spans="1:133">
      <c r="A14" s="12"/>
      <c r="B14" s="42">
        <v>522</v>
      </c>
      <c r="C14" s="19" t="s">
        <v>28</v>
      </c>
      <c r="D14" s="43">
        <v>2587775</v>
      </c>
      <c r="E14" s="43">
        <v>633427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3221202</v>
      </c>
      <c r="O14" s="44">
        <f t="shared" si="2"/>
        <v>450.58078052874527</v>
      </c>
      <c r="P14" s="9"/>
    </row>
    <row r="15" spans="1:133">
      <c r="A15" s="12"/>
      <c r="B15" s="42">
        <v>524</v>
      </c>
      <c r="C15" s="19" t="s">
        <v>29</v>
      </c>
      <c r="D15" s="43">
        <v>663627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663627</v>
      </c>
      <c r="O15" s="44">
        <f t="shared" si="2"/>
        <v>92.827947964750308</v>
      </c>
      <c r="P15" s="9"/>
    </row>
    <row r="16" spans="1:133" ht="15.75">
      <c r="A16" s="26" t="s">
        <v>30</v>
      </c>
      <c r="B16" s="27"/>
      <c r="C16" s="28"/>
      <c r="D16" s="29">
        <f t="shared" ref="D16:M16" si="4">SUM(D17:D19)</f>
        <v>731117</v>
      </c>
      <c r="E16" s="29">
        <f t="shared" si="4"/>
        <v>1835322</v>
      </c>
      <c r="F16" s="29">
        <f t="shared" si="4"/>
        <v>0</v>
      </c>
      <c r="G16" s="29">
        <f t="shared" si="4"/>
        <v>0</v>
      </c>
      <c r="H16" s="29">
        <f t="shared" si="4"/>
        <v>0</v>
      </c>
      <c r="I16" s="29">
        <f t="shared" si="4"/>
        <v>2204029</v>
      </c>
      <c r="J16" s="29">
        <f t="shared" si="4"/>
        <v>0</v>
      </c>
      <c r="K16" s="29">
        <f t="shared" si="4"/>
        <v>0</v>
      </c>
      <c r="L16" s="29">
        <f t="shared" si="4"/>
        <v>0</v>
      </c>
      <c r="M16" s="29">
        <f t="shared" si="4"/>
        <v>0</v>
      </c>
      <c r="N16" s="40">
        <f t="shared" si="1"/>
        <v>4770468</v>
      </c>
      <c r="O16" s="41">
        <f t="shared" si="2"/>
        <v>667.29164918170375</v>
      </c>
      <c r="P16" s="10"/>
    </row>
    <row r="17" spans="1:119">
      <c r="A17" s="12"/>
      <c r="B17" s="42">
        <v>534</v>
      </c>
      <c r="C17" s="19" t="s">
        <v>55</v>
      </c>
      <c r="D17" s="43">
        <v>0</v>
      </c>
      <c r="E17" s="43">
        <v>0</v>
      </c>
      <c r="F17" s="43">
        <v>0</v>
      </c>
      <c r="G17" s="43">
        <v>0</v>
      </c>
      <c r="H17" s="43">
        <v>0</v>
      </c>
      <c r="I17" s="43">
        <v>94387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94387</v>
      </c>
      <c r="O17" s="44">
        <f t="shared" si="2"/>
        <v>13.202825570009791</v>
      </c>
      <c r="P17" s="9"/>
    </row>
    <row r="18" spans="1:119">
      <c r="A18" s="12"/>
      <c r="B18" s="42">
        <v>535</v>
      </c>
      <c r="C18" s="19" t="s">
        <v>31</v>
      </c>
      <c r="D18" s="43">
        <v>0</v>
      </c>
      <c r="E18" s="43">
        <v>0</v>
      </c>
      <c r="F18" s="43">
        <v>0</v>
      </c>
      <c r="G18" s="43">
        <v>0</v>
      </c>
      <c r="H18" s="43">
        <v>0</v>
      </c>
      <c r="I18" s="43">
        <v>2109642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2109642</v>
      </c>
      <c r="O18" s="44">
        <f t="shared" si="2"/>
        <v>295.09609735627362</v>
      </c>
      <c r="P18" s="9"/>
    </row>
    <row r="19" spans="1:119">
      <c r="A19" s="12"/>
      <c r="B19" s="42">
        <v>539</v>
      </c>
      <c r="C19" s="19" t="s">
        <v>33</v>
      </c>
      <c r="D19" s="43">
        <v>731117</v>
      </c>
      <c r="E19" s="43">
        <v>1835322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2566439</v>
      </c>
      <c r="O19" s="44">
        <f t="shared" si="2"/>
        <v>358.99272625542034</v>
      </c>
      <c r="P19" s="9"/>
    </row>
    <row r="20" spans="1:119" ht="15.75">
      <c r="A20" s="26" t="s">
        <v>34</v>
      </c>
      <c r="B20" s="27"/>
      <c r="C20" s="28"/>
      <c r="D20" s="29">
        <f t="shared" ref="D20:M20" si="5">SUM(D21:D22)</f>
        <v>1358731</v>
      </c>
      <c r="E20" s="29">
        <f t="shared" si="5"/>
        <v>75399</v>
      </c>
      <c r="F20" s="29">
        <f t="shared" si="5"/>
        <v>0</v>
      </c>
      <c r="G20" s="29">
        <f t="shared" si="5"/>
        <v>0</v>
      </c>
      <c r="H20" s="29">
        <f t="shared" si="5"/>
        <v>0</v>
      </c>
      <c r="I20" s="29">
        <f t="shared" si="5"/>
        <v>622174</v>
      </c>
      <c r="J20" s="29">
        <f t="shared" si="5"/>
        <v>0</v>
      </c>
      <c r="K20" s="29">
        <f t="shared" si="5"/>
        <v>0</v>
      </c>
      <c r="L20" s="29">
        <f t="shared" si="5"/>
        <v>0</v>
      </c>
      <c r="M20" s="29">
        <f t="shared" si="5"/>
        <v>0</v>
      </c>
      <c r="N20" s="29">
        <f t="shared" si="1"/>
        <v>2056304</v>
      </c>
      <c r="O20" s="41">
        <f t="shared" si="2"/>
        <v>287.63519373338926</v>
      </c>
      <c r="P20" s="9"/>
    </row>
    <row r="21" spans="1:119">
      <c r="A21" s="12"/>
      <c r="B21" s="42">
        <v>572</v>
      </c>
      <c r="C21" s="19" t="s">
        <v>35</v>
      </c>
      <c r="D21" s="43">
        <v>1358731</v>
      </c>
      <c r="E21" s="43">
        <v>75399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1434130</v>
      </c>
      <c r="O21" s="44">
        <f t="shared" si="2"/>
        <v>200.60567911596027</v>
      </c>
      <c r="P21" s="9"/>
    </row>
    <row r="22" spans="1:119">
      <c r="A22" s="12"/>
      <c r="B22" s="42">
        <v>575</v>
      </c>
      <c r="C22" s="19" t="s">
        <v>36</v>
      </c>
      <c r="D22" s="43">
        <v>0</v>
      </c>
      <c r="E22" s="43">
        <v>0</v>
      </c>
      <c r="F22" s="43">
        <v>0</v>
      </c>
      <c r="G22" s="43">
        <v>0</v>
      </c>
      <c r="H22" s="43">
        <v>0</v>
      </c>
      <c r="I22" s="43">
        <v>622174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622174</v>
      </c>
      <c r="O22" s="44">
        <f t="shared" si="2"/>
        <v>87.029514617429015</v>
      </c>
      <c r="P22" s="9"/>
    </row>
    <row r="23" spans="1:119" ht="15.75">
      <c r="A23" s="26" t="s">
        <v>38</v>
      </c>
      <c r="B23" s="27"/>
      <c r="C23" s="28"/>
      <c r="D23" s="29">
        <f t="shared" ref="D23:M23" si="6">SUM(D24:D24)</f>
        <v>247750</v>
      </c>
      <c r="E23" s="29">
        <f t="shared" si="6"/>
        <v>1241612</v>
      </c>
      <c r="F23" s="29">
        <f t="shared" si="6"/>
        <v>0</v>
      </c>
      <c r="G23" s="29">
        <f t="shared" si="6"/>
        <v>0</v>
      </c>
      <c r="H23" s="29">
        <f t="shared" si="6"/>
        <v>0</v>
      </c>
      <c r="I23" s="29">
        <f t="shared" si="6"/>
        <v>0</v>
      </c>
      <c r="J23" s="29">
        <f t="shared" si="6"/>
        <v>0</v>
      </c>
      <c r="K23" s="29">
        <f t="shared" si="6"/>
        <v>0</v>
      </c>
      <c r="L23" s="29">
        <f t="shared" si="6"/>
        <v>0</v>
      </c>
      <c r="M23" s="29">
        <f t="shared" si="6"/>
        <v>0</v>
      </c>
      <c r="N23" s="29">
        <f t="shared" si="1"/>
        <v>1489362</v>
      </c>
      <c r="O23" s="41">
        <f t="shared" si="2"/>
        <v>208.33151489718841</v>
      </c>
      <c r="P23" s="9"/>
    </row>
    <row r="24" spans="1:119" ht="15.75" thickBot="1">
      <c r="A24" s="12"/>
      <c r="B24" s="42">
        <v>581</v>
      </c>
      <c r="C24" s="19" t="s">
        <v>37</v>
      </c>
      <c r="D24" s="43">
        <v>247750</v>
      </c>
      <c r="E24" s="43">
        <v>1241612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1"/>
        <v>1489362</v>
      </c>
      <c r="O24" s="44">
        <f t="shared" si="2"/>
        <v>208.33151489718841</v>
      </c>
      <c r="P24" s="9"/>
    </row>
    <row r="25" spans="1:119" ht="16.5" thickBot="1">
      <c r="A25" s="13" t="s">
        <v>10</v>
      </c>
      <c r="B25" s="21"/>
      <c r="C25" s="20"/>
      <c r="D25" s="14">
        <f>SUM(D5,D12,D16,D20,D23)</f>
        <v>11066672</v>
      </c>
      <c r="E25" s="14">
        <f t="shared" ref="E25:M25" si="7">SUM(E5,E12,E16,E20,E23)</f>
        <v>3952087</v>
      </c>
      <c r="F25" s="14">
        <f t="shared" si="7"/>
        <v>1222293</v>
      </c>
      <c r="G25" s="14">
        <f t="shared" si="7"/>
        <v>0</v>
      </c>
      <c r="H25" s="14">
        <f t="shared" si="7"/>
        <v>0</v>
      </c>
      <c r="I25" s="14">
        <f t="shared" si="7"/>
        <v>2826203</v>
      </c>
      <c r="J25" s="14">
        <f t="shared" si="7"/>
        <v>0</v>
      </c>
      <c r="K25" s="14">
        <f t="shared" si="7"/>
        <v>0</v>
      </c>
      <c r="L25" s="14">
        <f t="shared" si="7"/>
        <v>0</v>
      </c>
      <c r="M25" s="14">
        <f t="shared" si="7"/>
        <v>0</v>
      </c>
      <c r="N25" s="14">
        <f t="shared" si="1"/>
        <v>19067255</v>
      </c>
      <c r="O25" s="35">
        <f t="shared" si="2"/>
        <v>2667.1219751014128</v>
      </c>
      <c r="P25" s="6"/>
      <c r="Q25" s="2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</row>
    <row r="26" spans="1:119">
      <c r="A26" s="15"/>
      <c r="B26" s="17"/>
      <c r="C26" s="17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8"/>
    </row>
    <row r="27" spans="1:119">
      <c r="A27" s="36"/>
      <c r="B27" s="37"/>
      <c r="C27" s="37"/>
      <c r="D27" s="38"/>
      <c r="E27" s="38"/>
      <c r="F27" s="38"/>
      <c r="G27" s="38"/>
      <c r="H27" s="38"/>
      <c r="I27" s="38"/>
      <c r="J27" s="38"/>
      <c r="K27" s="38"/>
      <c r="L27" s="163" t="s">
        <v>76</v>
      </c>
      <c r="M27" s="163"/>
      <c r="N27" s="163"/>
      <c r="O27" s="39">
        <v>7149</v>
      </c>
    </row>
    <row r="28" spans="1:119">
      <c r="A28" s="164"/>
      <c r="B28" s="141"/>
      <c r="C28" s="141"/>
      <c r="D28" s="141"/>
      <c r="E28" s="141"/>
      <c r="F28" s="141"/>
      <c r="G28" s="141"/>
      <c r="H28" s="141"/>
      <c r="I28" s="141"/>
      <c r="J28" s="141"/>
      <c r="K28" s="141"/>
      <c r="L28" s="141"/>
      <c r="M28" s="141"/>
      <c r="N28" s="141"/>
      <c r="O28" s="142"/>
    </row>
    <row r="29" spans="1:119" ht="15.75" customHeight="1" thickBot="1">
      <c r="A29" s="165" t="s">
        <v>45</v>
      </c>
      <c r="B29" s="144"/>
      <c r="C29" s="144"/>
      <c r="D29" s="144"/>
      <c r="E29" s="144"/>
      <c r="F29" s="144"/>
      <c r="G29" s="144"/>
      <c r="H29" s="144"/>
      <c r="I29" s="144"/>
      <c r="J29" s="144"/>
      <c r="K29" s="144"/>
      <c r="L29" s="144"/>
      <c r="M29" s="144"/>
      <c r="N29" s="144"/>
      <c r="O29" s="145"/>
    </row>
  </sheetData>
  <mergeCells count="10">
    <mergeCell ref="L27:N27"/>
    <mergeCell ref="A28:O28"/>
    <mergeCell ref="A29:O2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2024-10-23T17:28:01Z</cp:lastPrinted>
  <dcterms:created xsi:type="dcterms:W3CDTF">2000-08-31T21:26:31Z</dcterms:created>
  <dcterms:modified xsi:type="dcterms:W3CDTF">2024-10-23T17:28:05Z</dcterms:modified>
</cp:coreProperties>
</file>